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0" windowWidth="2355" windowHeight="1185" activeTab="2"/>
  </bookViews>
  <sheets>
    <sheet name="Ongoing" sheetId="8" r:id="rId1"/>
    <sheet name="Upcoming" sheetId="5" r:id="rId2"/>
    <sheet name="Future" sheetId="6" r:id="rId3"/>
  </sheets>
  <definedNames>
    <definedName name="_xlnm.Print_Area" localSheetId="2">Future!$A$1:$F$5</definedName>
    <definedName name="_xlnm.Print_Area" localSheetId="0">Ongoing!$A$1:$J$49</definedName>
    <definedName name="_xlnm.Print_Area" localSheetId="1">Upcoming!$A$1:$F$11</definedName>
  </definedNames>
  <calcPr calcId="144525"/>
</workbook>
</file>

<file path=xl/calcChain.xml><?xml version="1.0" encoding="utf-8"?>
<calcChain xmlns="http://schemas.openxmlformats.org/spreadsheetml/2006/main">
  <c r="I5" i="6" l="1"/>
  <c r="H9" i="5" l="1"/>
  <c r="H2" i="5"/>
  <c r="L31" i="8" l="1"/>
  <c r="L30" i="8"/>
  <c r="L25" i="8"/>
  <c r="L24" i="8" l="1"/>
  <c r="L14" i="8"/>
  <c r="L13" i="8"/>
  <c r="L8" i="8"/>
  <c r="L7" i="8"/>
  <c r="L15" i="8" l="1"/>
  <c r="L9" i="8"/>
  <c r="I4" i="5"/>
</calcChain>
</file>

<file path=xl/sharedStrings.xml><?xml version="1.0" encoding="utf-8"?>
<sst xmlns="http://schemas.openxmlformats.org/spreadsheetml/2006/main" count="199" uniqueCount="122">
  <si>
    <t>Sl No.</t>
  </si>
  <si>
    <t>Name of the Project and Project period</t>
  </si>
  <si>
    <t xml:space="preserve">Program/Project wise indicative cost 
with Source of Finance
(Lakh Tk&amp; Million US$)
</t>
  </si>
  <si>
    <t>Scope of Works</t>
  </si>
  <si>
    <t>Tagets</t>
  </si>
  <si>
    <t>Item</t>
  </si>
  <si>
    <t>Unit</t>
  </si>
  <si>
    <t>Quantity</t>
  </si>
  <si>
    <t>Nos.</t>
  </si>
  <si>
    <t>(ii) Three Phase</t>
  </si>
  <si>
    <t>(i) Single Phase</t>
  </si>
  <si>
    <t>Financial Progress</t>
  </si>
  <si>
    <t>Overall</t>
  </si>
  <si>
    <t>Physical Progress</t>
  </si>
  <si>
    <t xml:space="preserve">• Total  : 83243.66 Lakh Taka=106.72 Million US$
• GOB  : 78801.14 Lakh Taka=101.03 Million US$
• WZPDCL: 4442.52 Lakh Taka=5.69 Million US$
• P.A   :  0.0 Lakh Taka   =0.0 Million US$
</t>
  </si>
  <si>
    <t xml:space="preserve">33KV overhead/underground line (new)  </t>
  </si>
  <si>
    <t>km</t>
  </si>
  <si>
    <t xml:space="preserve">33 KV overhead line (renovation)  </t>
  </si>
  <si>
    <t xml:space="preserve">11KV overhead line (new)  </t>
  </si>
  <si>
    <t xml:space="preserve">11 KV overhead line (renovation)  </t>
  </si>
  <si>
    <t xml:space="preserve">11/0.4 KV overhead line (new)  </t>
  </si>
  <si>
    <t xml:space="preserve">11/0.4 KV overhead line (renovation)  </t>
  </si>
  <si>
    <t xml:space="preserve">0.4 KV overhead line (new)  </t>
  </si>
  <si>
    <t xml:space="preserve">0.4 KV overhead line (renovation)  </t>
  </si>
  <si>
    <t xml:space="preserve">11/0.4 KV distribution transformer (new)  </t>
  </si>
  <si>
    <t>33/11 KV Sub-staion (new)</t>
  </si>
  <si>
    <t>33/11 KV Sub-staion (renovation)</t>
  </si>
  <si>
    <t>Ongoing Projects:</t>
  </si>
  <si>
    <r>
      <rPr>
        <b/>
        <sz val="16"/>
        <color theme="1"/>
        <rFont val="Times New Roman"/>
        <family val="1"/>
      </rPr>
      <t>WEST ZONE POWER DISTRIBUTION COMPANY LTD.</t>
    </r>
    <r>
      <rPr>
        <b/>
        <sz val="11"/>
        <color theme="1"/>
        <rFont val="Times New Roman"/>
        <family val="1"/>
      </rPr>
      <t xml:space="preserve">
(An Enterprise of Bangladesh Power Development Board)
Bidyut Bhaban, Boyra Main Road, Khulna.Ph: 041-730484, Fax: 041-731786
</t>
    </r>
    <r>
      <rPr>
        <b/>
        <u/>
        <sz val="12"/>
        <color theme="1"/>
        <rFont val="Times New Roman"/>
        <family val="1"/>
      </rPr>
      <t>Project Status</t>
    </r>
  </si>
  <si>
    <r>
      <t xml:space="preserve">Expansion and Upgradation of Power Distribution System in West Zone Area
</t>
    </r>
    <r>
      <rPr>
        <b/>
        <sz val="11"/>
        <color theme="1"/>
        <rFont val="Times New Roman"/>
        <family val="1"/>
      </rPr>
      <t>July’16 – June’19</t>
    </r>
    <r>
      <rPr>
        <sz val="11"/>
        <color theme="1"/>
        <rFont val="Times New Roman"/>
        <family val="1"/>
      </rPr>
      <t xml:space="preserve">
</t>
    </r>
  </si>
  <si>
    <r>
      <rPr>
        <b/>
        <sz val="16"/>
        <color theme="1"/>
        <rFont val="Times New Roman"/>
        <family val="1"/>
      </rPr>
      <t>WEST ZONE POWER DISTRIBUTION COMPANY LTD.</t>
    </r>
    <r>
      <rPr>
        <sz val="11"/>
        <color theme="1"/>
        <rFont val="Times New Roman"/>
        <family val="1"/>
      </rPr>
      <t xml:space="preserve">
</t>
    </r>
    <r>
      <rPr>
        <sz val="12"/>
        <color theme="1"/>
        <rFont val="Times New Roman"/>
        <family val="1"/>
      </rPr>
      <t>(An Enterprise of Bangladesh Power Development Board)
Bidyut Bhaban, Boyra Main Road, Khulna.Ph: 041-730484, Fax: 041-731786</t>
    </r>
    <r>
      <rPr>
        <sz val="10"/>
        <color theme="1"/>
        <rFont val="Calibri"/>
        <family val="2"/>
        <scheme val="minor"/>
      </rPr>
      <t xml:space="preserve">
</t>
    </r>
    <r>
      <rPr>
        <sz val="12"/>
        <color theme="1"/>
        <rFont val="Calibri"/>
        <family val="2"/>
        <scheme val="minor"/>
      </rPr>
      <t xml:space="preserve">
</t>
    </r>
    <r>
      <rPr>
        <b/>
        <u/>
        <sz val="14"/>
        <color theme="1"/>
        <rFont val="Calibri"/>
        <family val="2"/>
        <scheme val="minor"/>
      </rPr>
      <t>Project Status</t>
    </r>
  </si>
  <si>
    <t>Upcoming Projects:</t>
  </si>
  <si>
    <t xml:space="preserve">Sl. No
</t>
  </si>
  <si>
    <t>Goals</t>
  </si>
  <si>
    <t xml:space="preserve">Program/Project wise indicative cost
(Lakh Tk &amp; Million US$)
</t>
  </si>
  <si>
    <t>Financed by</t>
  </si>
  <si>
    <t>GOB</t>
  </si>
  <si>
    <t>To automate all of the Substation of  WZPDCL under SCADA system upto 11KV feeders.</t>
  </si>
  <si>
    <t>KFW</t>
  </si>
  <si>
    <t>ADB</t>
  </si>
  <si>
    <t>-</t>
  </si>
  <si>
    <t> To make  GIS Mapping into whole WZPDCL area</t>
  </si>
  <si>
    <t>Future Projects:</t>
  </si>
  <si>
    <t xml:space="preserve">Sl.
No
</t>
  </si>
  <si>
    <t>Remarks/Progress</t>
  </si>
  <si>
    <t>To Be Determined</t>
  </si>
  <si>
    <t>Name of the Project and Period</t>
  </si>
  <si>
    <t>Extension &amp; Augmentation of Power Distribution System Project in West Zone Area.
July’17 – June’21</t>
  </si>
  <si>
    <t>Progress</t>
  </si>
  <si>
    <t>Name of the Project with Period</t>
  </si>
  <si>
    <t xml:space="preserve">  To Assess  whole WZPDCL System
  To make feasibility study report for underground power distribution system in Khulna, Jessore and Barisal.
 To make feasibility study report/implement GIS mapping in khulna city area.
 Capacity building of Human Resource (Training).
</t>
  </si>
  <si>
    <t xml:space="preserve">33KV Overhead Line(new)  </t>
  </si>
  <si>
    <t xml:space="preserve">33KV XLPE Single Core Submarine Cable(new)  </t>
  </si>
  <si>
    <t xml:space="preserve">11KV U/G Cable (new)  </t>
  </si>
  <si>
    <t xml:space="preserve">33KV U/G Cable (new)  </t>
  </si>
  <si>
    <t>• Total: 127819.42 Lakh Taka =163.20 Million US$
• GOB: 124978.09 Lakh Taka= 159.73 Million US$
• WZPDCL: 2841.33 Lakh Taka=3.63 Million US$
• P.A.   :  0.0 Lakh Taka=0.0 Million US$</t>
  </si>
  <si>
    <t>Under Processing</t>
  </si>
  <si>
    <t> Total : 42637.00 Lakh Taka=53.31 Million US$
 GOB : 41253.91 Lakh Taka=51.58 Million US$
 WZPDCL: 1383.09 Lakh Taka=1.73 Million US$
 P.A   : 0.00  Lakh Taka=  0.00 Million US$</t>
  </si>
  <si>
    <t>Financial Progress (%)</t>
  </si>
  <si>
    <t>Physical Progress (%)</t>
  </si>
  <si>
    <t> To accommodate clean metropolitan and improved power distribution network of WZPDCL by imposing underground GIS S/S and distribution lines in Khulna, Jessore &amp; Barisal city.</t>
  </si>
  <si>
    <r>
      <t xml:space="preserve">Total :124905.05 Lakh Taka=156.13 Million US$
 GOB :119789.51 Lakh Taka=149.749 Million </t>
    </r>
    <r>
      <rPr>
        <sz val="10"/>
        <color theme="1"/>
        <rFont val="Times New Roman"/>
        <family val="1"/>
      </rPr>
      <t>US$</t>
    </r>
    <r>
      <rPr>
        <sz val="11"/>
        <color theme="1"/>
        <rFont val="Times New Roman"/>
        <family val="1"/>
      </rPr>
      <t xml:space="preserve">
WZPDCL: 5115.54 Lakh Taka=6.39 Million US$
 P.A          : 0   Lakh Taka=  0 Million US$
</t>
    </r>
  </si>
  <si>
    <t>Non-residencial civil works (Office and others)</t>
  </si>
  <si>
    <t xml:space="preserve">Residencial civil works </t>
  </si>
  <si>
    <t>(Procurement)</t>
  </si>
  <si>
    <t xml:space="preserve"> To install a new Transformer Manufacturing Plant in Khulna
 Renovation of existing two ZRS at Jessore and Barisal
</t>
  </si>
  <si>
    <t>Underground Power Distribution System Project in West Zone Area 
(Phase-1) 
July’18- June’21</t>
  </si>
  <si>
    <t>Prepayment Meter Manufacturing Plant, WZPDCL
July’18 – June’19</t>
  </si>
  <si>
    <t>Installation of Transformer Manufacturing Plant and Upgradation of Zonal Repairing Shop in West Zone Area.
Jul’18 – Jun’20</t>
  </si>
  <si>
    <t>PPP</t>
  </si>
  <si>
    <t>A project proposal under PPP has  been sent to Power Division on 04.10.2017</t>
  </si>
  <si>
    <t> In order to expand distribution  line and install substaions, in-house feasibility study is going on according to the plasusible demand of electricty forcasted on PSMP and SDG</t>
  </si>
  <si>
    <t> For expansion of distribution  line and installation of substaions, in-house feasibility study is going on according to the plasusible demand of electricty forcasted on PSMP and SDG</t>
  </si>
  <si>
    <t xml:space="preserve"> To install 5,00,000 nos of Pre-paid meter </t>
  </si>
  <si>
    <t>sq.m</t>
  </si>
  <si>
    <r>
      <t xml:space="preserve">Strengthening Power Distribution System project
</t>
    </r>
    <r>
      <rPr>
        <b/>
        <sz val="11"/>
        <color theme="1"/>
        <rFont val="Times New Roman"/>
        <family val="1"/>
      </rPr>
      <t>July’14 – June’19</t>
    </r>
    <r>
      <rPr>
        <sz val="11"/>
        <color theme="1"/>
        <rFont val="Times New Roman"/>
        <family val="1"/>
      </rPr>
      <t xml:space="preserve">
</t>
    </r>
  </si>
  <si>
    <r>
      <rPr>
        <b/>
        <sz val="11"/>
        <color theme="1"/>
        <rFont val="Times New Roman"/>
        <family val="1"/>
      </rPr>
      <t>WEST ZONE POWER DISTRIBUTION COMPANY LTD.</t>
    </r>
    <r>
      <rPr>
        <sz val="11"/>
        <color theme="1"/>
        <rFont val="Times New Roman"/>
        <family val="1"/>
      </rPr>
      <t xml:space="preserve">
(An Enterprise of Bangladesh Power Development Board)
Bidyut Bhaban, Boyra Main Road, Khulna.Ph: 041-730484, Fax: 041-731786</t>
    </r>
    <r>
      <rPr>
        <sz val="11"/>
        <color theme="1"/>
        <rFont val="Calibri"/>
        <family val="2"/>
        <scheme val="minor"/>
      </rPr>
      <t xml:space="preserve">
</t>
    </r>
    <r>
      <rPr>
        <b/>
        <u/>
        <sz val="14"/>
        <color theme="1"/>
        <rFont val="Calibri"/>
        <family val="2"/>
        <scheme val="minor"/>
      </rPr>
      <t>Project Status</t>
    </r>
  </si>
  <si>
    <t>To accommodate future load growth upto 2025 of power distribution network of WZPDCL.</t>
  </si>
  <si>
    <t>To accommodate future load growth upto 2030 of power distribution network of WZPDCL.</t>
  </si>
  <si>
    <t>new</t>
  </si>
  <si>
    <t>reno</t>
  </si>
  <si>
    <t>total line work</t>
  </si>
  <si>
    <t>Smart Prepayment Metering Project For West Zone Power Distribution Company Ltd. (WZPDCL) Area (phase-II)
July/17-December/18</t>
  </si>
  <si>
    <t>AIIB</t>
  </si>
  <si>
    <t>1 Uro=102.54 BDT(Date of 14.03.2018)</t>
  </si>
  <si>
    <t>1 Dollar=82.55 BDT Taka(Date of 14.03.2018)</t>
  </si>
  <si>
    <t xml:space="preserve">Initially predicted cost of the project is...
 Estimated capital costs:  7041.51 Crore BDT
                                         (853 Million of US$)
 Estimated yearly operation costs: 33.02 Crore BDT      
                                                      (4 Million US$)
 Total cost: 7701.92 Crore BDT (933 Million US$ )
</t>
  </si>
  <si>
    <t>Initially predicted cost of the project is…
  Total: 866.19 Lakh Taka (1.09 Million of US$)
  GOB: 184.41 (0.23 Million of US$)
 WZPDCL: 176.05 (0.22 Million of US$)
  P.A  : 505.73 (0.64 Million of US$)
Actual project cost will be determined by ADB regarding approval of concept paper.</t>
  </si>
  <si>
    <t xml:space="preserve">Initially predicted cost of the project is...
  Total: 100.00 Crore BDT (12.11 Million of US$)
  GOB: 30.00 Crore BDT (3.634 Million of US$)
  P.A  : 70.00 Crore BDT (8.479 Million of US$)
Actual project cost will be determined by feasibility study.
</t>
  </si>
  <si>
    <t>Initially predicted cost of the project is...
 Total Cost: 996.00 Crore BDT (97 Million Uro )  
 PA : 697.00 Crore BDT (68 Million Uro ) 
 GoB : 199.00 Crore BDT (19 Million Uro)   
 WZPDCL: 99.00 Crore BDT (10 Million Uro)               
 Actual project cost will be determined by feasibility study.</t>
  </si>
  <si>
    <t> To establish a  Pre-payment Meter Factory in khulna city.</t>
  </si>
  <si>
    <t xml:space="preserve">Program/Project wise indicative cost
(Cr. Tk &amp; Million US$)
</t>
  </si>
  <si>
    <t>target</t>
  </si>
  <si>
    <t>Distribution System Improvement Project up to ‘2030 (Phase-1).
July’21 – June’24</t>
  </si>
  <si>
    <t>Distribution System Improvement Project up to ‘2030 (Phase-2)
July’26 – June’29</t>
  </si>
  <si>
    <t>To be determined</t>
  </si>
  <si>
    <t> To install 9,00,000 nos of Pre-paid meter,  where
Single Phase meter: 8,80,000 nos.
Three Phase meter: 20,000 nos</t>
  </si>
  <si>
    <t xml:space="preserve">Initially predicted cost of the project is...
  Total: 972.89 Crore BDT (114.82 Million of US$)
  GOB: 262.44 Crore BDT (30.97 Million of US$)
 WZPDCL: 53.22  Crore BDT (6.28 Million of US$)
  P.A  : 657.21 Crore BDT (77.57 Million of US$)
</t>
  </si>
  <si>
    <t xml:space="preserve"> ADB has enlisted this project into their COBP (Country Operation Business Plan) to finance 200 Million USD at 2020. 
 Moreover, a project proposal under PPP (G2G with Japan) has  been sent to Power Division on 26.12.2017. 
</t>
  </si>
  <si>
    <t xml:space="preserve">  Total: 28.60 Crore BDT (3.4 Million of US$)
  </t>
  </si>
  <si>
    <t>Assessment on System Planning, Project Design and Capacity Building in West Zone Area
July’18-Nov’19</t>
  </si>
  <si>
    <t xml:space="preserve">FY 2018-19 </t>
  </si>
  <si>
    <t>FY 2018-19</t>
  </si>
  <si>
    <t>(Installation)</t>
  </si>
  <si>
    <t>Upgradation of Distribution System of WZPDCL</t>
  </si>
  <si>
    <t xml:space="preserve"> Erection of new distribution lines in WZPDCL area.
 Renovation of existing non-standard distribution lines of WZPDCL.
</t>
  </si>
  <si>
    <t xml:space="preserve">Feasibility study of the project is under progress. </t>
  </si>
  <si>
    <t>_</t>
  </si>
  <si>
    <t>GIS Mapping of WZPDCL area.
July’18- June’21</t>
  </si>
  <si>
    <t xml:space="preserve"> PTAPP has been approved by principle on 04.04.2017 by honorable Planning Minister. 
 ADB has responded positively to finance the proposed project on their Aide Memoire dated on 29.01.2017.
 ADB is interested to one of  the scope that is to make feasibility study (FS) report for underground power distribution system in Khulna, Jessore and Barisal. For this FS,  0.5 million USD has been approved by ADB. Now, ADB is making need-based ToR as well as tender document collaborating with west zone which is supposed to be tendered at november'2018. Institutional Analysis of  WZPDCL has been done by WZPDCL on 20 September 2018.
    .                                                                                                            </t>
  </si>
  <si>
    <t>Progress
(Upto 30.10.2018)</t>
  </si>
  <si>
    <t>Modernization of Power Distribution Smart Grid Phase-I, Sub-station Rehabilitation and Implementation of Supervisory Control and Data Aquisition (SCADA) System Project in West Zone Area.
July’18 – June’22</t>
  </si>
  <si>
    <t> 120MUro has been confirmed for project aid and 2.2MUro confirmed for technical assistance project for WZPDCL and BREB which was decided at the inter-govenment negotiation meeting between Bangladesh govt. and German govt. on 26.10.2016 
 A Contract has been signed with Lahmeyer International  GmbH (Consultant) for executing feasibility study of the project on 26/09/2018. 
 Kick-off Meeting has been held on 07/11/2018
 Training on " Grid Modeling and Network Analysis" has been started as part of FS from 25.11.2018</t>
  </si>
  <si>
    <t>WZPDCL has signed a Joint Venture Agreement (JVA)  with Hexing Electrical Co. Ltd, China to form a joint venture company named "Bangladesh Smart Electricals Company Ltd." on 21 October,2018. Trial production will be started from January'2019.</t>
  </si>
  <si>
    <t xml:space="preserve"> AIIB has shown their interest on the meeting at WZPDCL Liaision office on 05.07.2018.
 PDPP was submitted to Power Division on 11.07.2018 and Power Division has sent to Planning Commission on 23.07.2018. On 19.08.2018 Planning Commission has returned the PDPP and adviced to increase the proportion of organisational funding to a logical extent and resubmit the recast PDPP.
</t>
  </si>
  <si>
    <t xml:space="preserve"> To establish GIS mapping in Khulna city as a pilot project fund searching is going on.
Training on GIS at WZPDCL training centre has been completed from 11.08.2018 to 15.08.2018.
 Draft Scope of work, Cost Estimation, Terms of reference(ToR) and advertisement for invitation of Expression of Interest (EoI) has been prepared.
</t>
  </si>
  <si>
    <t xml:space="preserve">  Total: 28.75 Crore BDT (3.42 Million of US$)
  </t>
  </si>
  <si>
    <t>13 Tender is invited of FY-2018-19
Contract sign of all package for fy 2017-18.
material delivery of all contract for fy 2017-18 is complete.</t>
  </si>
  <si>
    <t>4Nos. Contract signed &amp; 02 Nos. Evaluation    Going on</t>
  </si>
  <si>
    <t>08 Nos. Evaluation    Going on</t>
  </si>
  <si>
    <t>Smart Prepayment Metering Project For West Zone Power Distribution Company Ltd. (WZPDCL) Area.
July/17-June/20</t>
  </si>
  <si>
    <t xml:space="preserve">Pre-shipment inspection of 124000 nos. single phase smart pre-payment meter is completed on 05/12/2018 and production of 6000 nos. three phase smart pre-payment meter is going on under package-1.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</si>
</sst>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0" x14ac:knownFonts="1">
    <font>
      <sz val="11"/>
      <color theme="1"/>
      <name val="Calibri"/>
      <family val="2"/>
      <scheme val="minor"/>
    </font>
    <font>
      <sz val="11"/>
      <color rgb="FF000000"/>
      <name val="Times New Roman"/>
      <family val="1"/>
    </font>
    <font>
      <b/>
      <i/>
      <u/>
      <sz val="12"/>
      <color theme="1"/>
      <name val="Times New Roman"/>
      <family val="1"/>
    </font>
    <font>
      <b/>
      <sz val="11"/>
      <color theme="1"/>
      <name val="Times New Roman"/>
      <family val="1"/>
    </font>
    <font>
      <b/>
      <sz val="16"/>
      <color theme="1"/>
      <name val="Times New Roman"/>
      <family val="1"/>
    </font>
    <font>
      <b/>
      <u/>
      <sz val="12"/>
      <color theme="1"/>
      <name val="Times New Roman"/>
      <family val="1"/>
    </font>
    <font>
      <sz val="11"/>
      <color theme="1"/>
      <name val="Times New Roman"/>
      <family val="1"/>
    </font>
    <font>
      <sz val="12"/>
      <color theme="1"/>
      <name val="Times New Roman"/>
      <family val="1"/>
    </font>
    <font>
      <sz val="10"/>
      <color theme="1"/>
      <name val="Calibri"/>
      <family val="2"/>
      <scheme val="minor"/>
    </font>
    <font>
      <sz val="12"/>
      <color theme="1"/>
      <name val="Calibri"/>
      <family val="2"/>
      <scheme val="minor"/>
    </font>
    <font>
      <b/>
      <u/>
      <sz val="14"/>
      <color theme="1"/>
      <name val="Calibri"/>
      <family val="2"/>
      <scheme val="minor"/>
    </font>
    <font>
      <b/>
      <i/>
      <u/>
      <sz val="11"/>
      <color theme="1"/>
      <name val="Times New Roman"/>
      <family val="1"/>
    </font>
    <font>
      <b/>
      <sz val="10"/>
      <color theme="1"/>
      <name val="Times New Roman"/>
      <family val="1"/>
    </font>
    <font>
      <sz val="10"/>
      <color theme="1"/>
      <name val="Times New Roman"/>
      <family val="1"/>
    </font>
    <font>
      <sz val="11"/>
      <color theme="1"/>
      <name val="Calibri"/>
      <family val="2"/>
      <scheme val="minor"/>
    </font>
    <font>
      <sz val="9"/>
      <color theme="1"/>
      <name val="Times New Roman"/>
      <family val="1"/>
    </font>
    <font>
      <b/>
      <sz val="11"/>
      <color theme="1"/>
      <name val="Calibri"/>
      <family val="2"/>
      <scheme val="minor"/>
    </font>
    <font>
      <sz val="11"/>
      <color theme="1"/>
      <name val="Calibri"/>
      <family val="2"/>
      <scheme val="minor"/>
    </font>
    <font>
      <sz val="11"/>
      <name val="Times New Roman"/>
      <family val="1"/>
    </font>
    <font>
      <sz val="10"/>
      <name val="Times New Roman"/>
      <family val="1"/>
    </font>
  </fonts>
  <fills count="2">
    <fill>
      <patternFill patternType="none"/>
    </fill>
    <fill>
      <patternFill patternType="gray125"/>
    </fill>
  </fills>
  <borders count="3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s>
  <cellStyleXfs count="4">
    <xf numFmtId="0" fontId="0" fillId="0" borderId="0"/>
    <xf numFmtId="43" fontId="14" fillId="0" borderId="0" applyFont="0" applyFill="0" applyBorder="0" applyAlignment="0" applyProtection="0"/>
    <xf numFmtId="0" fontId="17" fillId="0" borderId="0"/>
    <xf numFmtId="43" fontId="17" fillId="0" borderId="0" applyFont="0" applyFill="0" applyBorder="0" applyAlignment="0" applyProtection="0"/>
  </cellStyleXfs>
  <cellXfs count="162">
    <xf numFmtId="0" fontId="0" fillId="0" borderId="0" xfId="0"/>
    <xf numFmtId="0" fontId="0" fillId="0" borderId="0" xfId="0" applyFont="1" applyAlignment="1">
      <alignment horizontal="left" vertical="top" wrapText="1"/>
    </xf>
    <xf numFmtId="0" fontId="3" fillId="0" borderId="2" xfId="0" applyFont="1" applyBorder="1" applyAlignment="1">
      <alignment horizontal="center" vertical="top" wrapText="1"/>
    </xf>
    <xf numFmtId="0" fontId="6" fillId="0" borderId="2" xfId="0" applyFont="1" applyBorder="1" applyAlignment="1">
      <alignment horizontal="center" vertical="top" wrapText="1"/>
    </xf>
    <xf numFmtId="0" fontId="6" fillId="0" borderId="2" xfId="0" applyFont="1" applyBorder="1" applyAlignment="1">
      <alignment horizontal="left" vertical="top" wrapText="1"/>
    </xf>
    <xf numFmtId="0" fontId="6" fillId="0" borderId="2" xfId="0" applyFont="1" applyBorder="1" applyAlignment="1">
      <alignment horizontal="center" vertical="center" wrapText="1"/>
    </xf>
    <xf numFmtId="0" fontId="0" fillId="0" borderId="0" xfId="0" applyAlignment="1">
      <alignment vertical="top" wrapText="1"/>
    </xf>
    <xf numFmtId="0" fontId="0" fillId="0" borderId="0" xfId="0" applyAlignment="1">
      <alignment wrapText="1"/>
    </xf>
    <xf numFmtId="0" fontId="9" fillId="0" borderId="0" xfId="0" applyFont="1"/>
    <xf numFmtId="0" fontId="3" fillId="0" borderId="2" xfId="0" applyFont="1" applyBorder="1" applyAlignment="1">
      <alignment horizontal="left" vertical="top" wrapText="1"/>
    </xf>
    <xf numFmtId="0" fontId="0" fillId="0" borderId="0" xfId="0" applyFont="1"/>
    <xf numFmtId="0" fontId="0" fillId="0" borderId="0" xfId="0" applyFont="1" applyAlignment="1">
      <alignment vertical="top" wrapText="1"/>
    </xf>
    <xf numFmtId="0" fontId="0" fillId="0" borderId="0" xfId="0" applyFont="1" applyAlignment="1">
      <alignment wrapText="1"/>
    </xf>
    <xf numFmtId="0" fontId="0" fillId="0" borderId="0" xfId="0" applyFont="1" applyAlignment="1">
      <alignment horizontal="left" wrapText="1"/>
    </xf>
    <xf numFmtId="2" fontId="0" fillId="0" borderId="0" xfId="0" applyNumberFormat="1" applyFont="1"/>
    <xf numFmtId="0" fontId="0" fillId="0" borderId="0" xfId="0" applyFont="1" applyAlignment="1">
      <alignment horizontal="left"/>
    </xf>
    <xf numFmtId="0" fontId="6" fillId="0" borderId="2" xfId="0" applyFont="1" applyBorder="1" applyAlignment="1">
      <alignment horizontal="center"/>
    </xf>
    <xf numFmtId="0" fontId="0" fillId="0" borderId="0" xfId="0" applyFont="1" applyAlignment="1">
      <alignment horizontal="center"/>
    </xf>
    <xf numFmtId="0" fontId="13" fillId="0" borderId="2" xfId="0" applyFont="1" applyBorder="1" applyAlignment="1">
      <alignment horizontal="center" wrapText="1"/>
    </xf>
    <xf numFmtId="10" fontId="6" fillId="0" borderId="2" xfId="0" applyNumberFormat="1" applyFont="1" applyBorder="1" applyAlignment="1">
      <alignment horizontal="center"/>
    </xf>
    <xf numFmtId="0" fontId="3" fillId="0" borderId="0" xfId="0" applyFont="1" applyAlignment="1">
      <alignment horizontal="center" vertical="top"/>
    </xf>
    <xf numFmtId="0" fontId="3" fillId="0" borderId="0" xfId="0" applyFont="1" applyAlignment="1">
      <alignment horizontal="center" vertical="top"/>
    </xf>
    <xf numFmtId="0" fontId="6" fillId="0" borderId="2" xfId="0" applyFont="1" applyBorder="1" applyAlignment="1">
      <alignment horizontal="left" vertical="center" wrapText="1"/>
    </xf>
    <xf numFmtId="43" fontId="6" fillId="0" borderId="2" xfId="1" applyFont="1" applyBorder="1" applyAlignment="1">
      <alignment horizontal="left" vertical="top"/>
    </xf>
    <xf numFmtId="3" fontId="6" fillId="0" borderId="2" xfId="0" applyNumberFormat="1" applyFont="1" applyBorder="1" applyAlignment="1">
      <alignment horizontal="center"/>
    </xf>
    <xf numFmtId="0" fontId="0" fillId="0" borderId="0" xfId="0" applyFont="1" applyBorder="1" applyAlignment="1">
      <alignment horizontal="center" vertical="center"/>
    </xf>
    <xf numFmtId="0" fontId="0" fillId="0" borderId="0" xfId="0" applyFont="1" applyAlignment="1">
      <alignment vertical="center"/>
    </xf>
    <xf numFmtId="0" fontId="6" fillId="0" borderId="2" xfId="0" applyFont="1" applyBorder="1" applyAlignment="1">
      <alignment horizontal="left" vertical="top" wrapText="1"/>
    </xf>
    <xf numFmtId="0" fontId="6" fillId="0" borderId="2" xfId="0" applyFont="1" applyBorder="1" applyAlignment="1">
      <alignment vertical="top" wrapText="1"/>
    </xf>
    <xf numFmtId="0" fontId="6" fillId="0" borderId="2" xfId="0" applyFont="1" applyBorder="1" applyAlignment="1">
      <alignment vertical="top"/>
    </xf>
    <xf numFmtId="0" fontId="6" fillId="0" borderId="2" xfId="0" applyFont="1" applyBorder="1"/>
    <xf numFmtId="0" fontId="6" fillId="0" borderId="2" xfId="0" applyFont="1" applyBorder="1" applyAlignment="1">
      <alignment horizontal="center" vertical="top"/>
    </xf>
    <xf numFmtId="0" fontId="6" fillId="0" borderId="2" xfId="0" applyFont="1" applyBorder="1" applyAlignment="1">
      <alignment horizontal="left" vertical="top" wrapText="1"/>
    </xf>
    <xf numFmtId="0" fontId="6" fillId="0" borderId="2" xfId="0" applyFont="1" applyBorder="1" applyAlignment="1">
      <alignment vertical="top" wrapText="1"/>
    </xf>
    <xf numFmtId="0" fontId="12" fillId="0" borderId="2" xfId="0" applyFont="1" applyBorder="1" applyAlignment="1">
      <alignment horizontal="center" vertical="center"/>
    </xf>
    <xf numFmtId="0" fontId="6" fillId="0" borderId="2" xfId="0" applyFont="1" applyBorder="1" applyAlignment="1">
      <alignment horizontal="left" vertical="top" wrapText="1"/>
    </xf>
    <xf numFmtId="0" fontId="6" fillId="0" borderId="2" xfId="0" applyFont="1" applyBorder="1" applyAlignment="1">
      <alignment horizontal="left" vertical="center" wrapText="1"/>
    </xf>
    <xf numFmtId="0" fontId="0" fillId="0" borderId="2" xfId="0" applyFont="1" applyBorder="1" applyAlignment="1">
      <alignment vertical="top" wrapText="1"/>
    </xf>
    <xf numFmtId="0" fontId="0" fillId="0" borderId="2" xfId="0" applyFont="1" applyBorder="1" applyAlignment="1">
      <alignment horizontal="center" vertical="center" wrapText="1"/>
    </xf>
    <xf numFmtId="0" fontId="6" fillId="0" borderId="2" xfId="0" applyFont="1" applyBorder="1" applyAlignment="1">
      <alignment horizontal="left" vertical="top" wrapText="1"/>
    </xf>
    <xf numFmtId="0" fontId="6" fillId="0" borderId="2" xfId="0" applyFont="1" applyBorder="1" applyAlignment="1">
      <alignment horizontal="left" vertical="top" wrapText="1"/>
    </xf>
    <xf numFmtId="0" fontId="1" fillId="0" borderId="2" xfId="0" applyFont="1" applyBorder="1" applyAlignment="1">
      <alignment horizontal="left" vertical="top" wrapText="1"/>
    </xf>
    <xf numFmtId="0" fontId="6" fillId="0" borderId="2" xfId="0" applyFont="1" applyBorder="1" applyAlignment="1">
      <alignment vertical="top" wrapText="1"/>
    </xf>
    <xf numFmtId="0" fontId="0" fillId="0" borderId="0" xfId="0" applyFont="1" applyAlignment="1">
      <alignment horizontal="center" vertical="center"/>
    </xf>
    <xf numFmtId="0" fontId="0" fillId="0" borderId="2" xfId="0" applyFont="1" applyBorder="1" applyAlignment="1">
      <alignment horizontal="left" vertical="top" wrapText="1"/>
    </xf>
    <xf numFmtId="0" fontId="1" fillId="0" borderId="2" xfId="0"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horizontal="center" vertical="top"/>
    </xf>
    <xf numFmtId="0" fontId="1" fillId="0" borderId="17" xfId="0" applyFont="1" applyFill="1" applyBorder="1" applyAlignment="1">
      <alignment vertical="top"/>
    </xf>
    <xf numFmtId="0" fontId="1" fillId="0" borderId="12" xfId="0" applyFont="1" applyFill="1" applyBorder="1" applyAlignment="1">
      <alignment horizontal="center" vertical="top" wrapText="1"/>
    </xf>
    <xf numFmtId="0" fontId="6" fillId="0" borderId="12" xfId="0" applyFont="1" applyFill="1" applyBorder="1" applyAlignment="1">
      <alignment horizontal="center"/>
    </xf>
    <xf numFmtId="0" fontId="6" fillId="0" borderId="18" xfId="0" applyFont="1" applyFill="1" applyBorder="1" applyAlignment="1">
      <alignment horizontal="center"/>
    </xf>
    <xf numFmtId="0" fontId="16" fillId="0" borderId="0" xfId="0" applyFont="1" applyFill="1"/>
    <xf numFmtId="0" fontId="0" fillId="0" borderId="0" xfId="0" applyFill="1" applyAlignment="1">
      <alignment horizontal="center" vertical="center"/>
    </xf>
    <xf numFmtId="0" fontId="0" fillId="0" borderId="0" xfId="0" applyFill="1"/>
    <xf numFmtId="0" fontId="1" fillId="0" borderId="21" xfId="0" applyFont="1" applyFill="1" applyBorder="1" applyAlignment="1">
      <alignment vertical="top" wrapText="1"/>
    </xf>
    <xf numFmtId="0" fontId="1" fillId="0" borderId="2" xfId="0" applyFont="1" applyFill="1" applyBorder="1" applyAlignment="1">
      <alignment horizontal="center" vertical="top" wrapText="1"/>
    </xf>
    <xf numFmtId="0" fontId="1" fillId="0" borderId="11" xfId="0" applyFont="1" applyFill="1" applyBorder="1" applyAlignment="1">
      <alignment horizontal="center" vertical="top" wrapText="1"/>
    </xf>
    <xf numFmtId="0" fontId="6" fillId="0" borderId="22" xfId="0" applyFont="1" applyFill="1" applyBorder="1" applyAlignment="1">
      <alignment horizontal="center"/>
    </xf>
    <xf numFmtId="0" fontId="0" fillId="0" borderId="0" xfId="0" applyFill="1" applyAlignment="1">
      <alignment horizontal="left"/>
    </xf>
    <xf numFmtId="0" fontId="1" fillId="0" borderId="23" xfId="0" applyFont="1" applyFill="1" applyBorder="1" applyAlignment="1">
      <alignment vertical="top"/>
    </xf>
    <xf numFmtId="0" fontId="1" fillId="0" borderId="24" xfId="0" applyFont="1" applyFill="1" applyBorder="1" applyAlignment="1">
      <alignment vertical="top"/>
    </xf>
    <xf numFmtId="0" fontId="0" fillId="0" borderId="0" xfId="0" applyFill="1" applyAlignment="1">
      <alignment horizontal="right"/>
    </xf>
    <xf numFmtId="1" fontId="0" fillId="0" borderId="0" xfId="0" applyNumberFormat="1" applyFill="1" applyAlignment="1">
      <alignment horizontal="left"/>
    </xf>
    <xf numFmtId="1" fontId="0" fillId="0" borderId="0" xfId="0" applyNumberFormat="1" applyFill="1"/>
    <xf numFmtId="0" fontId="16" fillId="0" borderId="0" xfId="0" applyFont="1" applyFill="1" applyAlignment="1">
      <alignment horizontal="left"/>
    </xf>
    <xf numFmtId="0" fontId="1" fillId="0" borderId="24" xfId="0" applyFont="1" applyFill="1" applyBorder="1" applyAlignment="1">
      <alignment vertical="top" wrapText="1"/>
    </xf>
    <xf numFmtId="0" fontId="1" fillId="0" borderId="25" xfId="0" applyFont="1" applyFill="1" applyBorder="1" applyAlignment="1">
      <alignment vertical="top"/>
    </xf>
    <xf numFmtId="0" fontId="6" fillId="0" borderId="22" xfId="0" applyFont="1" applyFill="1" applyBorder="1" applyAlignment="1">
      <alignment horizontal="center" wrapText="1"/>
    </xf>
    <xf numFmtId="0" fontId="6" fillId="0" borderId="21" xfId="0" applyFont="1" applyFill="1" applyBorder="1" applyAlignment="1"/>
    <xf numFmtId="0" fontId="13" fillId="0" borderId="3" xfId="0" applyFont="1" applyFill="1" applyBorder="1" applyAlignment="1">
      <alignment horizontal="center" wrapText="1"/>
    </xf>
    <xf numFmtId="10" fontId="6" fillId="0" borderId="2" xfId="0" applyNumberFormat="1" applyFont="1" applyFill="1" applyBorder="1" applyAlignment="1"/>
    <xf numFmtId="0" fontId="6" fillId="0" borderId="1" xfId="0" applyFont="1" applyFill="1" applyBorder="1" applyAlignment="1">
      <alignment horizontal="center"/>
    </xf>
    <xf numFmtId="10" fontId="6" fillId="0" borderId="22" xfId="0" applyNumberFormat="1" applyFont="1" applyFill="1" applyBorder="1" applyAlignment="1">
      <alignment horizontal="center"/>
    </xf>
    <xf numFmtId="0" fontId="6" fillId="0" borderId="29" xfId="0" applyFont="1" applyFill="1" applyBorder="1" applyAlignment="1"/>
    <xf numFmtId="0" fontId="13" fillId="0" borderId="13" xfId="0" applyFont="1" applyFill="1" applyBorder="1" applyAlignment="1">
      <alignment horizontal="center" wrapText="1"/>
    </xf>
    <xf numFmtId="10" fontId="6" fillId="0" borderId="13" xfId="0" applyNumberFormat="1" applyFont="1" applyFill="1" applyBorder="1" applyAlignment="1">
      <alignment horizontal="right"/>
    </xf>
    <xf numFmtId="0" fontId="6" fillId="0" borderId="30" xfId="0" applyFont="1" applyFill="1" applyBorder="1" applyAlignment="1">
      <alignment horizontal="center"/>
    </xf>
    <xf numFmtId="10" fontId="6" fillId="0" borderId="31" xfId="0" applyNumberFormat="1" applyFont="1" applyFill="1" applyBorder="1" applyAlignment="1">
      <alignment horizontal="center"/>
    </xf>
    <xf numFmtId="0" fontId="1" fillId="0" borderId="2" xfId="0" applyFont="1" applyFill="1" applyBorder="1" applyAlignment="1">
      <alignment vertical="top" wrapText="1"/>
    </xf>
    <xf numFmtId="0" fontId="6" fillId="0" borderId="2" xfId="0" applyFont="1" applyFill="1" applyBorder="1" applyAlignment="1">
      <alignment horizontal="center" vertical="top"/>
    </xf>
    <xf numFmtId="0" fontId="15" fillId="0" borderId="2" xfId="0" applyFont="1" applyFill="1" applyBorder="1" applyAlignment="1">
      <alignment vertical="center" wrapText="1"/>
    </xf>
    <xf numFmtId="0" fontId="6" fillId="0" borderId="2" xfId="0" applyFont="1" applyFill="1" applyBorder="1" applyAlignment="1"/>
    <xf numFmtId="0" fontId="13" fillId="0" borderId="2" xfId="0" applyFont="1" applyFill="1" applyBorder="1" applyAlignment="1">
      <alignment horizontal="center" wrapText="1"/>
    </xf>
    <xf numFmtId="0" fontId="6" fillId="0" borderId="2" xfId="0" applyFont="1" applyFill="1" applyBorder="1" applyAlignment="1">
      <alignment horizontal="center"/>
    </xf>
    <xf numFmtId="10" fontId="6" fillId="0" borderId="2" xfId="0" applyNumberFormat="1" applyFont="1" applyFill="1" applyBorder="1" applyAlignment="1">
      <alignment horizontal="center" vertical="center"/>
    </xf>
    <xf numFmtId="0" fontId="6" fillId="0" borderId="2" xfId="0" applyFont="1" applyFill="1" applyBorder="1"/>
    <xf numFmtId="0" fontId="1" fillId="0" borderId="2" xfId="0" applyFont="1" applyFill="1" applyBorder="1" applyAlignment="1">
      <alignment vertical="top"/>
    </xf>
    <xf numFmtId="10" fontId="13" fillId="0" borderId="2" xfId="0" applyNumberFormat="1" applyFont="1" applyFill="1" applyBorder="1" applyAlignment="1">
      <alignment horizontal="center"/>
    </xf>
    <xf numFmtId="0" fontId="6" fillId="0" borderId="2" xfId="0" applyFont="1" applyBorder="1" applyAlignment="1">
      <alignment horizontal="left" vertical="top" wrapText="1"/>
    </xf>
    <xf numFmtId="0" fontId="6" fillId="0" borderId="2" xfId="0" applyFont="1" applyBorder="1" applyAlignment="1">
      <alignment horizontal="left" vertical="top" wrapText="1"/>
    </xf>
    <xf numFmtId="0" fontId="3" fillId="0" borderId="0" xfId="0" applyFont="1" applyAlignment="1">
      <alignment horizontal="center" vertical="top"/>
    </xf>
    <xf numFmtId="0" fontId="6" fillId="0" borderId="2" xfId="0" applyFont="1" applyFill="1" applyBorder="1" applyAlignment="1">
      <alignment horizontal="center" vertical="top"/>
    </xf>
    <xf numFmtId="0" fontId="6" fillId="0" borderId="2" xfId="0" applyFont="1" applyBorder="1" applyAlignment="1">
      <alignment horizontal="center" vertical="top"/>
    </xf>
    <xf numFmtId="0" fontId="6" fillId="0" borderId="2" xfId="0" applyFont="1" applyFill="1" applyBorder="1" applyAlignment="1">
      <alignment horizontal="center" vertical="center" wrapText="1"/>
    </xf>
    <xf numFmtId="0" fontId="6" fillId="0" borderId="35" xfId="0" applyFont="1" applyFill="1" applyBorder="1" applyAlignment="1">
      <alignment horizontal="center"/>
    </xf>
    <xf numFmtId="0" fontId="6" fillId="0" borderId="9" xfId="0" applyFont="1" applyFill="1" applyBorder="1" applyAlignment="1">
      <alignment horizontal="center"/>
    </xf>
    <xf numFmtId="0" fontId="6" fillId="0" borderId="36" xfId="0" applyFont="1" applyFill="1" applyBorder="1" applyAlignment="1">
      <alignment horizontal="center"/>
    </xf>
    <xf numFmtId="0" fontId="6" fillId="0" borderId="37" xfId="0" applyFont="1" applyFill="1" applyBorder="1" applyAlignment="1">
      <alignment horizontal="center"/>
    </xf>
    <xf numFmtId="0" fontId="6" fillId="0" borderId="2" xfId="0" applyFont="1" applyBorder="1" applyAlignment="1">
      <alignment horizontal="center" vertical="top"/>
    </xf>
    <xf numFmtId="0" fontId="6" fillId="0" borderId="2" xfId="0" applyFont="1" applyBorder="1" applyAlignment="1">
      <alignment horizontal="center" vertical="top" wrapText="1"/>
    </xf>
    <xf numFmtId="0" fontId="15" fillId="0" borderId="2" xfId="0" applyFont="1" applyBorder="1" applyAlignment="1">
      <alignment vertical="center" wrapText="1"/>
    </xf>
    <xf numFmtId="10" fontId="18" fillId="0" borderId="2" xfId="0" applyNumberFormat="1" applyFont="1" applyBorder="1" applyAlignment="1">
      <alignment horizontal="center" vertical="center"/>
    </xf>
    <xf numFmtId="10" fontId="1" fillId="0" borderId="2" xfId="0" applyNumberFormat="1" applyFont="1" applyBorder="1" applyAlignment="1">
      <alignment horizontal="center" vertical="center"/>
    </xf>
    <xf numFmtId="0" fontId="19" fillId="0" borderId="2" xfId="0" applyFont="1" applyBorder="1" applyAlignment="1">
      <alignment horizontal="center" wrapText="1"/>
    </xf>
    <xf numFmtId="10" fontId="18" fillId="0" borderId="2" xfId="0" applyNumberFormat="1" applyFont="1" applyBorder="1" applyAlignment="1">
      <alignment horizontal="center" wrapText="1"/>
    </xf>
    <xf numFmtId="0" fontId="19" fillId="0" borderId="2" xfId="0" applyFont="1" applyBorder="1" applyAlignment="1">
      <alignment horizontal="center" vertical="top" wrapText="1"/>
    </xf>
    <xf numFmtId="10" fontId="18" fillId="0" borderId="2" xfId="0" applyNumberFormat="1" applyFont="1" applyBorder="1" applyAlignment="1">
      <alignment horizontal="center" vertical="top" wrapText="1"/>
    </xf>
    <xf numFmtId="10" fontId="18" fillId="0" borderId="2" xfId="0" applyNumberFormat="1" applyFont="1" applyBorder="1" applyAlignment="1">
      <alignment horizontal="center"/>
    </xf>
    <xf numFmtId="10" fontId="18" fillId="0" borderId="2" xfId="0" applyNumberFormat="1" applyFont="1" applyBorder="1" applyAlignment="1">
      <alignment horizontal="center" vertical="top"/>
    </xf>
    <xf numFmtId="0" fontId="3" fillId="0" borderId="0" xfId="0" applyFont="1" applyAlignment="1">
      <alignment horizontal="center" vertical="top" wrapText="1"/>
    </xf>
    <xf numFmtId="0" fontId="3" fillId="0" borderId="0" xfId="0" applyFont="1" applyAlignment="1">
      <alignment horizontal="center" vertical="top"/>
    </xf>
    <xf numFmtId="0" fontId="2" fillId="0" borderId="0" xfId="0" applyFont="1" applyBorder="1" applyAlignment="1">
      <alignment horizontal="left" vertical="top"/>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0" xfId="0"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6" fillId="0" borderId="2" xfId="0" applyFont="1" applyFill="1" applyBorder="1" applyAlignment="1">
      <alignment horizontal="center" vertical="top"/>
    </xf>
    <xf numFmtId="0" fontId="6" fillId="0" borderId="2"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2" xfId="0" applyFont="1" applyBorder="1" applyAlignment="1">
      <alignment horizontal="center" vertical="top"/>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0" fontId="8" fillId="0" borderId="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9" fillId="0" borderId="2" xfId="0" applyFont="1" applyBorder="1" applyAlignment="1">
      <alignment horizontal="center" vertical="center" wrapText="1"/>
    </xf>
    <xf numFmtId="0" fontId="1" fillId="0" borderId="32" xfId="0" applyFont="1" applyFill="1" applyBorder="1" applyAlignment="1">
      <alignment horizontal="left" vertical="top" wrapText="1"/>
    </xf>
    <xf numFmtId="0" fontId="1" fillId="0" borderId="11" xfId="0" applyFont="1" applyFill="1" applyBorder="1" applyAlignment="1">
      <alignment horizontal="left" vertical="top" wrapText="1"/>
    </xf>
    <xf numFmtId="0" fontId="3" fillId="0" borderId="2" xfId="0" applyFont="1" applyBorder="1" applyAlignment="1">
      <alignment horizontal="center" vertical="center"/>
    </xf>
    <xf numFmtId="0" fontId="3" fillId="0" borderId="2" xfId="0" applyFont="1" applyBorder="1" applyAlignment="1">
      <alignment horizontal="center" vertical="top" wrapText="1"/>
    </xf>
    <xf numFmtId="0" fontId="3" fillId="0" borderId="2" xfId="0" applyFont="1" applyBorder="1" applyAlignment="1">
      <alignment horizontal="center" vertical="top"/>
    </xf>
    <xf numFmtId="0" fontId="3" fillId="0" borderId="2" xfId="0" applyFont="1" applyBorder="1" applyAlignment="1">
      <alignment horizontal="center" vertical="center" wrapText="1"/>
    </xf>
    <xf numFmtId="0" fontId="1" fillId="0" borderId="2" xfId="0" applyFont="1" applyFill="1" applyBorder="1" applyAlignment="1">
      <alignment horizontal="center" vertical="top" wrapText="1"/>
    </xf>
    <xf numFmtId="0" fontId="6" fillId="0" borderId="14" xfId="0" applyFont="1" applyFill="1" applyBorder="1" applyAlignment="1">
      <alignment horizontal="left" vertical="top" wrapText="1"/>
    </xf>
    <xf numFmtId="0" fontId="6" fillId="0" borderId="19"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20" xfId="0" applyFont="1" applyFill="1" applyBorder="1" applyAlignment="1">
      <alignment horizontal="left" vertical="top" wrapText="1"/>
    </xf>
    <xf numFmtId="0" fontId="6" fillId="0" borderId="27" xfId="0" applyFont="1" applyFill="1" applyBorder="1" applyAlignment="1">
      <alignment horizontal="left" vertical="top" wrapText="1"/>
    </xf>
    <xf numFmtId="0" fontId="6" fillId="0" borderId="16" xfId="0" applyFont="1" applyFill="1" applyBorder="1" applyAlignment="1">
      <alignment horizontal="center" vertical="top" wrapText="1"/>
    </xf>
    <xf numFmtId="0" fontId="6" fillId="0" borderId="28" xfId="0" applyFont="1" applyFill="1" applyBorder="1" applyAlignment="1">
      <alignment horizontal="center" vertical="top" wrapText="1"/>
    </xf>
    <xf numFmtId="0" fontId="6" fillId="0" borderId="32" xfId="0" applyFont="1" applyFill="1" applyBorder="1" applyAlignment="1">
      <alignment horizontal="center" vertical="top"/>
    </xf>
    <xf numFmtId="0" fontId="6" fillId="0" borderId="33" xfId="0" applyFont="1" applyFill="1" applyBorder="1" applyAlignment="1">
      <alignment horizontal="center" vertical="top"/>
    </xf>
    <xf numFmtId="0" fontId="6" fillId="0" borderId="11" xfId="0" applyFont="1" applyFill="1" applyBorder="1" applyAlignment="1">
      <alignment horizontal="center" vertical="top"/>
    </xf>
    <xf numFmtId="0" fontId="6" fillId="0" borderId="34" xfId="0" applyFont="1" applyFill="1" applyBorder="1" applyAlignment="1">
      <alignment horizontal="center" vertical="top" wrapText="1"/>
    </xf>
    <xf numFmtId="0" fontId="6" fillId="0" borderId="33" xfId="0" applyFont="1" applyFill="1" applyBorder="1" applyAlignment="1">
      <alignment horizontal="center" vertical="top" wrapText="1"/>
    </xf>
    <xf numFmtId="0" fontId="6" fillId="0" borderId="11" xfId="0" applyFont="1" applyFill="1" applyBorder="1" applyAlignment="1">
      <alignment horizontal="center" vertical="top" wrapText="1"/>
    </xf>
    <xf numFmtId="0" fontId="1" fillId="0" borderId="2" xfId="0" applyFont="1" applyFill="1" applyBorder="1" applyAlignment="1">
      <alignment horizontal="left" vertical="top" wrapText="1"/>
    </xf>
    <xf numFmtId="0" fontId="6" fillId="0" borderId="2" xfId="0" applyFont="1" applyBorder="1" applyAlignment="1">
      <alignment horizontal="center" vertical="center" wrapText="1"/>
    </xf>
    <xf numFmtId="0" fontId="0" fillId="0" borderId="0" xfId="0" applyAlignment="1">
      <alignment horizontal="center" wrapText="1"/>
    </xf>
    <xf numFmtId="0" fontId="0" fillId="0" borderId="0" xfId="0" applyFont="1" applyAlignment="1">
      <alignment horizontal="center" wrapText="1"/>
    </xf>
    <xf numFmtId="0" fontId="11" fillId="0" borderId="4" xfId="0" applyFont="1" applyBorder="1" applyAlignment="1">
      <alignment horizontal="left" vertical="top"/>
    </xf>
    <xf numFmtId="0" fontId="2" fillId="0" borderId="4" xfId="0" applyFont="1" applyBorder="1" applyAlignment="1">
      <alignment horizontal="left" vertical="top"/>
    </xf>
  </cellXfs>
  <cellStyles count="4">
    <cellStyle name="Comma" xfId="1" builtinId="3"/>
    <cellStyle name="Comma 2" xf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1026582</xdr:colOff>
      <xdr:row>0</xdr:row>
      <xdr:rowOff>94192</xdr:rowOff>
    </xdr:from>
    <xdr:to>
      <xdr:col>2</xdr:col>
      <xdr:colOff>656838</xdr:colOff>
      <xdr:row>0</xdr:row>
      <xdr:rowOff>1047750</xdr:rowOff>
    </xdr:to>
    <xdr:pic>
      <xdr:nvPicPr>
        <xdr:cNvPr id="2" name="Picture 1" descr="WZPDCL_Picture"/>
        <xdr:cNvPicPr/>
      </xdr:nvPicPr>
      <xdr:blipFill>
        <a:blip xmlns:r="http://schemas.openxmlformats.org/officeDocument/2006/relationships" r:embed="rId1" cstate="print"/>
        <a:srcRect/>
        <a:stretch>
          <a:fillRect/>
        </a:stretch>
      </xdr:blipFill>
      <xdr:spPr bwMode="auto">
        <a:xfrm>
          <a:off x="1322915" y="94192"/>
          <a:ext cx="953173" cy="95355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923925</xdr:colOff>
      <xdr:row>0</xdr:row>
      <xdr:rowOff>152400</xdr:rowOff>
    </xdr:from>
    <xdr:to>
      <xdr:col>1</xdr:col>
      <xdr:colOff>1678131</xdr:colOff>
      <xdr:row>0</xdr:row>
      <xdr:rowOff>855518</xdr:rowOff>
    </xdr:to>
    <xdr:pic>
      <xdr:nvPicPr>
        <xdr:cNvPr id="2" name="Picture 1" descr="WZPDCL_Picture"/>
        <xdr:cNvPicPr/>
      </xdr:nvPicPr>
      <xdr:blipFill>
        <a:blip xmlns:r="http://schemas.openxmlformats.org/officeDocument/2006/relationships" r:embed="rId1" cstate="print"/>
        <a:srcRect/>
        <a:stretch>
          <a:fillRect/>
        </a:stretch>
      </xdr:blipFill>
      <xdr:spPr bwMode="auto">
        <a:xfrm>
          <a:off x="1266825" y="152400"/>
          <a:ext cx="754206" cy="70311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923925</xdr:colOff>
      <xdr:row>0</xdr:row>
      <xdr:rowOff>152400</xdr:rowOff>
    </xdr:from>
    <xdr:to>
      <xdr:col>2</xdr:col>
      <xdr:colOff>96981</xdr:colOff>
      <xdr:row>0</xdr:row>
      <xdr:rowOff>855518</xdr:rowOff>
    </xdr:to>
    <xdr:pic>
      <xdr:nvPicPr>
        <xdr:cNvPr id="2" name="Picture 1" descr="WZPDCL_Picture"/>
        <xdr:cNvPicPr/>
      </xdr:nvPicPr>
      <xdr:blipFill>
        <a:blip xmlns:r="http://schemas.openxmlformats.org/officeDocument/2006/relationships" r:embed="rId1" cstate="print"/>
        <a:srcRect/>
        <a:stretch>
          <a:fillRect/>
        </a:stretch>
      </xdr:blipFill>
      <xdr:spPr bwMode="auto">
        <a:xfrm>
          <a:off x="1266825" y="152400"/>
          <a:ext cx="754206" cy="70311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view="pageBreakPreview" zoomScale="80" zoomScaleSheetLayoutView="80" workbookViewId="0">
      <selection activeCell="G54" sqref="G54"/>
    </sheetView>
  </sheetViews>
  <sheetFormatPr defaultRowHeight="15" x14ac:dyDescent="0.25"/>
  <cols>
    <col min="1" max="1" width="4.42578125" customWidth="1"/>
    <col min="2" max="2" width="19.85546875" customWidth="1"/>
    <col min="3" max="3" width="48.42578125" bestFit="1" customWidth="1"/>
    <col min="4" max="4" width="9.7109375" customWidth="1"/>
    <col min="5" max="5" width="43.28515625" customWidth="1"/>
    <col min="6" max="6" width="11.42578125" customWidth="1"/>
    <col min="7" max="7" width="12.28515625" bestFit="1" customWidth="1"/>
    <col min="8" max="9" width="15.42578125" customWidth="1"/>
    <col min="10" max="10" width="15" style="17" customWidth="1"/>
    <col min="11" max="11" width="18" customWidth="1"/>
    <col min="12" max="12" width="19.7109375" customWidth="1"/>
  </cols>
  <sheetData>
    <row r="1" spans="1:12" ht="86.25" customHeight="1" x14ac:dyDescent="0.25">
      <c r="A1" s="110" t="s">
        <v>28</v>
      </c>
      <c r="B1" s="111"/>
      <c r="C1" s="111"/>
      <c r="D1" s="111"/>
      <c r="E1" s="111"/>
      <c r="F1" s="111"/>
      <c r="G1" s="111"/>
      <c r="H1" s="111"/>
      <c r="I1" s="111"/>
      <c r="J1" s="111"/>
    </row>
    <row r="2" spans="1:12" ht="19.5" customHeight="1" x14ac:dyDescent="0.25">
      <c r="A2" s="112" t="s">
        <v>27</v>
      </c>
      <c r="B2" s="112"/>
      <c r="C2" s="20"/>
      <c r="D2" s="21"/>
      <c r="E2" s="20"/>
      <c r="F2" s="20"/>
      <c r="G2" s="20"/>
      <c r="H2" s="20"/>
      <c r="I2" s="91"/>
      <c r="J2" s="20"/>
    </row>
    <row r="3" spans="1:12" x14ac:dyDescent="0.25">
      <c r="A3" s="138" t="s">
        <v>0</v>
      </c>
      <c r="B3" s="138" t="s">
        <v>1</v>
      </c>
      <c r="C3" s="138" t="s">
        <v>2</v>
      </c>
      <c r="D3" s="138" t="s">
        <v>35</v>
      </c>
      <c r="E3" s="137" t="s">
        <v>3</v>
      </c>
      <c r="F3" s="137"/>
      <c r="G3" s="137"/>
      <c r="H3" s="137"/>
      <c r="I3" s="137"/>
      <c r="J3" s="137"/>
    </row>
    <row r="4" spans="1:12" x14ac:dyDescent="0.25">
      <c r="A4" s="138"/>
      <c r="B4" s="138"/>
      <c r="C4" s="139"/>
      <c r="D4" s="138"/>
      <c r="E4" s="137" t="s">
        <v>4</v>
      </c>
      <c r="F4" s="137"/>
      <c r="G4" s="137"/>
      <c r="H4" s="140" t="s">
        <v>110</v>
      </c>
      <c r="I4" s="140" t="s">
        <v>110</v>
      </c>
      <c r="J4" s="140" t="s">
        <v>56</v>
      </c>
    </row>
    <row r="5" spans="1:12" ht="27" customHeight="1" thickBot="1" x14ac:dyDescent="0.3">
      <c r="A5" s="138"/>
      <c r="B5" s="138"/>
      <c r="C5" s="139"/>
      <c r="D5" s="138"/>
      <c r="E5" s="34" t="s">
        <v>5</v>
      </c>
      <c r="F5" s="34" t="s">
        <v>6</v>
      </c>
      <c r="G5" s="34" t="s">
        <v>7</v>
      </c>
      <c r="H5" s="137"/>
      <c r="I5" s="137"/>
      <c r="J5" s="140"/>
    </row>
    <row r="6" spans="1:12" s="54" customFormat="1" ht="15" customHeight="1" thickBot="1" x14ac:dyDescent="0.3">
      <c r="A6" s="119">
        <v>1</v>
      </c>
      <c r="B6" s="142" t="s">
        <v>75</v>
      </c>
      <c r="C6" s="145" t="s">
        <v>14</v>
      </c>
      <c r="D6" s="148" t="s">
        <v>36</v>
      </c>
      <c r="E6" s="48" t="s">
        <v>51</v>
      </c>
      <c r="F6" s="49" t="s">
        <v>16</v>
      </c>
      <c r="G6" s="49">
        <v>70</v>
      </c>
      <c r="H6" s="50">
        <v>29</v>
      </c>
      <c r="I6" s="95"/>
      <c r="J6" s="51">
        <v>41</v>
      </c>
      <c r="K6" s="52" t="s">
        <v>48</v>
      </c>
      <c r="L6" s="53"/>
    </row>
    <row r="7" spans="1:12" s="54" customFormat="1" ht="19.5" customHeight="1" thickBot="1" x14ac:dyDescent="0.3">
      <c r="A7" s="119"/>
      <c r="B7" s="143"/>
      <c r="C7" s="146"/>
      <c r="D7" s="148"/>
      <c r="E7" s="55" t="s">
        <v>52</v>
      </c>
      <c r="F7" s="56" t="s">
        <v>16</v>
      </c>
      <c r="G7" s="57">
        <v>68</v>
      </c>
      <c r="H7" s="50">
        <v>0</v>
      </c>
      <c r="I7" s="96"/>
      <c r="J7" s="58">
        <v>68</v>
      </c>
      <c r="K7" s="59" t="s">
        <v>79</v>
      </c>
      <c r="L7" s="54">
        <f>H6+H10+H13+H15</f>
        <v>953.06000000000006</v>
      </c>
    </row>
    <row r="8" spans="1:12" s="54" customFormat="1" ht="15" customHeight="1" thickBot="1" x14ac:dyDescent="0.3">
      <c r="A8" s="119"/>
      <c r="B8" s="143"/>
      <c r="C8" s="146"/>
      <c r="D8" s="148"/>
      <c r="E8" s="60" t="s">
        <v>54</v>
      </c>
      <c r="F8" s="57" t="s">
        <v>16</v>
      </c>
      <c r="G8" s="57">
        <v>20</v>
      </c>
      <c r="H8" s="50">
        <v>0</v>
      </c>
      <c r="I8" s="96"/>
      <c r="J8" s="58">
        <v>20</v>
      </c>
      <c r="K8" s="59" t="s">
        <v>80</v>
      </c>
      <c r="L8" s="54">
        <f>H9+H12+H14+H16</f>
        <v>803.95</v>
      </c>
    </row>
    <row r="9" spans="1:12" s="54" customFormat="1" ht="15.75" thickBot="1" x14ac:dyDescent="0.3">
      <c r="A9" s="119"/>
      <c r="B9" s="143"/>
      <c r="C9" s="146"/>
      <c r="D9" s="148"/>
      <c r="E9" s="61" t="s">
        <v>17</v>
      </c>
      <c r="F9" s="56" t="s">
        <v>16</v>
      </c>
      <c r="G9" s="56">
        <v>100</v>
      </c>
      <c r="H9" s="50">
        <v>21</v>
      </c>
      <c r="I9" s="96"/>
      <c r="J9" s="58">
        <v>79</v>
      </c>
      <c r="K9" s="59" t="s">
        <v>81</v>
      </c>
      <c r="L9" s="54">
        <f>SUM(L7:L8)</f>
        <v>1757.0100000000002</v>
      </c>
    </row>
    <row r="10" spans="1:12" s="54" customFormat="1" ht="15.75" thickBot="1" x14ac:dyDescent="0.3">
      <c r="A10" s="119"/>
      <c r="B10" s="143"/>
      <c r="C10" s="146"/>
      <c r="D10" s="148"/>
      <c r="E10" s="61" t="s">
        <v>18</v>
      </c>
      <c r="F10" s="56" t="s">
        <v>16</v>
      </c>
      <c r="G10" s="56">
        <v>100</v>
      </c>
      <c r="H10" s="50">
        <v>138.13</v>
      </c>
      <c r="I10" s="96"/>
      <c r="J10" s="58">
        <v>-38.129999999999995</v>
      </c>
      <c r="K10" s="62"/>
      <c r="L10" s="63"/>
    </row>
    <row r="11" spans="1:12" s="54" customFormat="1" ht="15.75" thickBot="1" x14ac:dyDescent="0.3">
      <c r="A11" s="119"/>
      <c r="B11" s="143"/>
      <c r="C11" s="146"/>
      <c r="D11" s="148"/>
      <c r="E11" s="61" t="s">
        <v>53</v>
      </c>
      <c r="F11" s="56" t="s">
        <v>16</v>
      </c>
      <c r="G11" s="56">
        <v>10</v>
      </c>
      <c r="H11" s="50">
        <v>4.8499999999999996</v>
      </c>
      <c r="I11" s="96"/>
      <c r="J11" s="58">
        <v>5.15</v>
      </c>
      <c r="L11" s="64"/>
    </row>
    <row r="12" spans="1:12" s="54" customFormat="1" ht="15.75" thickBot="1" x14ac:dyDescent="0.3">
      <c r="A12" s="119"/>
      <c r="B12" s="143"/>
      <c r="C12" s="146"/>
      <c r="D12" s="148"/>
      <c r="E12" s="61" t="s">
        <v>19</v>
      </c>
      <c r="F12" s="56" t="s">
        <v>16</v>
      </c>
      <c r="G12" s="56">
        <v>100</v>
      </c>
      <c r="H12" s="50">
        <v>80.490000000000009</v>
      </c>
      <c r="I12" s="96"/>
      <c r="J12" s="58">
        <v>19.509999999999991</v>
      </c>
      <c r="K12" s="65" t="s">
        <v>92</v>
      </c>
    </row>
    <row r="13" spans="1:12" s="54" customFormat="1" ht="15.75" thickBot="1" x14ac:dyDescent="0.3">
      <c r="A13" s="119"/>
      <c r="B13" s="143"/>
      <c r="C13" s="146"/>
      <c r="D13" s="148"/>
      <c r="E13" s="61" t="s">
        <v>20</v>
      </c>
      <c r="F13" s="56" t="s">
        <v>16</v>
      </c>
      <c r="G13" s="56">
        <v>441</v>
      </c>
      <c r="H13" s="50">
        <v>351.83</v>
      </c>
      <c r="I13" s="96"/>
      <c r="J13" s="58">
        <v>89.170000000000016</v>
      </c>
      <c r="K13" s="59" t="s">
        <v>79</v>
      </c>
      <c r="L13" s="54">
        <f>G6+G7+G8+G10+G11+G13+G15</f>
        <v>1081</v>
      </c>
    </row>
    <row r="14" spans="1:12" s="54" customFormat="1" ht="15.75" thickBot="1" x14ac:dyDescent="0.3">
      <c r="A14" s="119"/>
      <c r="B14" s="143"/>
      <c r="C14" s="146"/>
      <c r="D14" s="148"/>
      <c r="E14" s="61" t="s">
        <v>21</v>
      </c>
      <c r="F14" s="56" t="s">
        <v>16</v>
      </c>
      <c r="G14" s="56">
        <v>277</v>
      </c>
      <c r="H14" s="50">
        <v>259.49</v>
      </c>
      <c r="I14" s="96"/>
      <c r="J14" s="58">
        <v>17.509999999999991</v>
      </c>
      <c r="K14" s="59" t="s">
        <v>80</v>
      </c>
      <c r="L14" s="54">
        <f>G9+G12+G14+G16</f>
        <v>777</v>
      </c>
    </row>
    <row r="15" spans="1:12" s="54" customFormat="1" ht="15.75" thickBot="1" x14ac:dyDescent="0.3">
      <c r="A15" s="119"/>
      <c r="B15" s="143"/>
      <c r="C15" s="146"/>
      <c r="D15" s="148"/>
      <c r="E15" s="61" t="s">
        <v>22</v>
      </c>
      <c r="F15" s="56" t="s">
        <v>16</v>
      </c>
      <c r="G15" s="56">
        <v>372</v>
      </c>
      <c r="H15" s="50">
        <v>434.1</v>
      </c>
      <c r="I15" s="96"/>
      <c r="J15" s="58">
        <v>-62.100000000000023</v>
      </c>
      <c r="K15" s="59" t="s">
        <v>81</v>
      </c>
      <c r="L15" s="54">
        <f>SUM(L13:L14)</f>
        <v>1858</v>
      </c>
    </row>
    <row r="16" spans="1:12" s="54" customFormat="1" ht="15.75" thickBot="1" x14ac:dyDescent="0.3">
      <c r="A16" s="119"/>
      <c r="B16" s="143"/>
      <c r="C16" s="146"/>
      <c r="D16" s="148"/>
      <c r="E16" s="61" t="s">
        <v>23</v>
      </c>
      <c r="F16" s="56" t="s">
        <v>16</v>
      </c>
      <c r="G16" s="56">
        <v>300</v>
      </c>
      <c r="H16" s="50">
        <v>442.97</v>
      </c>
      <c r="I16" s="96"/>
      <c r="J16" s="58">
        <v>-142.97000000000003</v>
      </c>
    </row>
    <row r="17" spans="1:12" s="54" customFormat="1" ht="15.75" thickBot="1" x14ac:dyDescent="0.3">
      <c r="A17" s="119"/>
      <c r="B17" s="143"/>
      <c r="C17" s="146"/>
      <c r="D17" s="148"/>
      <c r="E17" s="66" t="s">
        <v>24</v>
      </c>
      <c r="F17" s="56" t="s">
        <v>8</v>
      </c>
      <c r="G17" s="56">
        <v>2100</v>
      </c>
      <c r="H17" s="50">
        <v>1515</v>
      </c>
      <c r="I17" s="96"/>
      <c r="J17" s="58">
        <v>585</v>
      </c>
    </row>
    <row r="18" spans="1:12" s="54" customFormat="1" ht="15.75" thickBot="1" x14ac:dyDescent="0.3">
      <c r="A18" s="119"/>
      <c r="B18" s="143"/>
      <c r="C18" s="146"/>
      <c r="D18" s="148"/>
      <c r="E18" s="61" t="s">
        <v>25</v>
      </c>
      <c r="F18" s="56" t="s">
        <v>8</v>
      </c>
      <c r="G18" s="56">
        <v>3</v>
      </c>
      <c r="H18" s="50">
        <v>1</v>
      </c>
      <c r="I18" s="96"/>
      <c r="J18" s="58">
        <v>2</v>
      </c>
    </row>
    <row r="19" spans="1:12" s="54" customFormat="1" x14ac:dyDescent="0.25">
      <c r="A19" s="119"/>
      <c r="B19" s="143"/>
      <c r="C19" s="146"/>
      <c r="D19" s="148"/>
      <c r="E19" s="67" t="s">
        <v>26</v>
      </c>
      <c r="F19" s="56" t="s">
        <v>8</v>
      </c>
      <c r="G19" s="56">
        <v>11</v>
      </c>
      <c r="H19" s="50"/>
      <c r="I19" s="96"/>
      <c r="J19" s="68">
        <v>11</v>
      </c>
    </row>
    <row r="20" spans="1:12" s="54" customFormat="1" x14ac:dyDescent="0.25">
      <c r="A20" s="119"/>
      <c r="B20" s="143"/>
      <c r="C20" s="146"/>
      <c r="D20" s="148"/>
      <c r="E20" s="69" t="s">
        <v>58</v>
      </c>
      <c r="F20" s="70" t="s">
        <v>101</v>
      </c>
      <c r="G20" s="71">
        <v>0.20030000000000001</v>
      </c>
      <c r="H20" s="72" t="s">
        <v>12</v>
      </c>
      <c r="I20" s="97"/>
      <c r="J20" s="73">
        <v>0.57120000000000004</v>
      </c>
    </row>
    <row r="21" spans="1:12" s="54" customFormat="1" ht="15.75" thickBot="1" x14ac:dyDescent="0.3">
      <c r="A21" s="119"/>
      <c r="B21" s="144"/>
      <c r="C21" s="147"/>
      <c r="D21" s="149"/>
      <c r="E21" s="74" t="s">
        <v>59</v>
      </c>
      <c r="F21" s="75" t="s">
        <v>101</v>
      </c>
      <c r="G21" s="76">
        <v>0.31</v>
      </c>
      <c r="H21" s="77" t="s">
        <v>12</v>
      </c>
      <c r="I21" s="98"/>
      <c r="J21" s="78">
        <v>0.72</v>
      </c>
    </row>
    <row r="22" spans="1:12" s="54" customFormat="1" ht="16.5" customHeight="1" x14ac:dyDescent="0.25">
      <c r="A22" s="150">
        <v>2</v>
      </c>
      <c r="B22" s="153" t="s">
        <v>29</v>
      </c>
      <c r="C22" s="153" t="s">
        <v>55</v>
      </c>
      <c r="D22" s="153" t="s">
        <v>36</v>
      </c>
      <c r="E22" s="79" t="s">
        <v>15</v>
      </c>
      <c r="F22" s="56" t="s">
        <v>16</v>
      </c>
      <c r="G22" s="56">
        <v>449</v>
      </c>
      <c r="H22" s="99">
        <v>15</v>
      </c>
      <c r="I22" s="92"/>
      <c r="J22" s="42">
        <v>434</v>
      </c>
      <c r="K22" s="62"/>
      <c r="L22" s="63"/>
    </row>
    <row r="23" spans="1:12" s="54" customFormat="1" ht="16.5" customHeight="1" x14ac:dyDescent="0.25">
      <c r="A23" s="151"/>
      <c r="B23" s="154"/>
      <c r="C23" s="154"/>
      <c r="D23" s="154"/>
      <c r="E23" s="79" t="s">
        <v>17</v>
      </c>
      <c r="F23" s="56" t="s">
        <v>16</v>
      </c>
      <c r="G23" s="56">
        <v>605</v>
      </c>
      <c r="H23" s="99">
        <v>0</v>
      </c>
      <c r="I23" s="92"/>
      <c r="J23" s="42">
        <v>605</v>
      </c>
      <c r="K23" s="62"/>
      <c r="L23" s="63"/>
    </row>
    <row r="24" spans="1:12" s="54" customFormat="1" ht="18" customHeight="1" x14ac:dyDescent="0.25">
      <c r="A24" s="151"/>
      <c r="B24" s="154"/>
      <c r="C24" s="154"/>
      <c r="D24" s="154"/>
      <c r="E24" s="156" t="s">
        <v>18</v>
      </c>
      <c r="F24" s="141" t="s">
        <v>16</v>
      </c>
      <c r="G24" s="141">
        <v>62</v>
      </c>
      <c r="H24" s="99">
        <v>62</v>
      </c>
      <c r="I24" s="92"/>
      <c r="J24" s="100">
        <v>0</v>
      </c>
      <c r="K24" s="54" t="s">
        <v>79</v>
      </c>
      <c r="L24" s="54">
        <f>G22+G24</f>
        <v>511</v>
      </c>
    </row>
    <row r="25" spans="1:12" s="54" customFormat="1" ht="18" customHeight="1" x14ac:dyDescent="0.25">
      <c r="A25" s="151"/>
      <c r="B25" s="154"/>
      <c r="C25" s="154"/>
      <c r="D25" s="154"/>
      <c r="E25" s="156"/>
      <c r="F25" s="141"/>
      <c r="G25" s="141"/>
      <c r="H25" s="99" t="s">
        <v>64</v>
      </c>
      <c r="I25" s="92"/>
      <c r="J25" s="100"/>
      <c r="K25" s="54" t="s">
        <v>80</v>
      </c>
      <c r="L25" s="54">
        <f>G23</f>
        <v>605</v>
      </c>
    </row>
    <row r="26" spans="1:12" s="54" customFormat="1" ht="15.75" customHeight="1" x14ac:dyDescent="0.25">
      <c r="A26" s="151"/>
      <c r="B26" s="154"/>
      <c r="C26" s="154"/>
      <c r="D26" s="154"/>
      <c r="E26" s="156" t="s">
        <v>24</v>
      </c>
      <c r="F26" s="141" t="s">
        <v>8</v>
      </c>
      <c r="G26" s="141">
        <v>1722</v>
      </c>
      <c r="H26" s="99">
        <v>719</v>
      </c>
      <c r="I26" s="92"/>
      <c r="J26" s="99">
        <v>1003</v>
      </c>
      <c r="K26" s="62"/>
      <c r="L26" s="64"/>
    </row>
    <row r="27" spans="1:12" s="54" customFormat="1" ht="15.75" customHeight="1" x14ac:dyDescent="0.25">
      <c r="A27" s="151"/>
      <c r="B27" s="154"/>
      <c r="C27" s="154"/>
      <c r="D27" s="154"/>
      <c r="E27" s="156"/>
      <c r="F27" s="141"/>
      <c r="G27" s="141"/>
      <c r="H27" s="99" t="s">
        <v>103</v>
      </c>
      <c r="I27" s="92"/>
      <c r="J27" s="99"/>
      <c r="K27" s="62"/>
      <c r="L27" s="64"/>
    </row>
    <row r="28" spans="1:12" s="54" customFormat="1" ht="16.5" customHeight="1" x14ac:dyDescent="0.25">
      <c r="A28" s="151"/>
      <c r="B28" s="154"/>
      <c r="C28" s="154"/>
      <c r="D28" s="154"/>
      <c r="E28" s="135" t="s">
        <v>25</v>
      </c>
      <c r="F28" s="135" t="s">
        <v>8</v>
      </c>
      <c r="G28" s="135">
        <v>31</v>
      </c>
      <c r="H28" s="5">
        <v>6</v>
      </c>
      <c r="I28" s="94"/>
      <c r="J28" s="157">
        <v>49</v>
      </c>
      <c r="K28" s="62"/>
      <c r="L28" s="64"/>
    </row>
    <row r="29" spans="1:12" s="54" customFormat="1" ht="60.75" customHeight="1" x14ac:dyDescent="0.25">
      <c r="A29" s="151"/>
      <c r="B29" s="154"/>
      <c r="C29" s="154"/>
      <c r="D29" s="154"/>
      <c r="E29" s="136"/>
      <c r="F29" s="136"/>
      <c r="G29" s="136"/>
      <c r="H29" s="5" t="s">
        <v>118</v>
      </c>
      <c r="I29" s="94"/>
      <c r="J29" s="157"/>
    </row>
    <row r="30" spans="1:12" s="54" customFormat="1" x14ac:dyDescent="0.25">
      <c r="A30" s="151"/>
      <c r="B30" s="154"/>
      <c r="C30" s="154"/>
      <c r="D30" s="154"/>
      <c r="E30" s="135" t="s">
        <v>26</v>
      </c>
      <c r="F30" s="135" t="s">
        <v>8</v>
      </c>
      <c r="G30" s="135">
        <v>32</v>
      </c>
      <c r="H30" s="5">
        <v>8</v>
      </c>
      <c r="I30" s="94"/>
      <c r="J30" s="157"/>
      <c r="K30" s="54" t="s">
        <v>79</v>
      </c>
      <c r="L30" s="54">
        <f>G34+G36+G38</f>
        <v>2408.92</v>
      </c>
    </row>
    <row r="31" spans="1:12" s="54" customFormat="1" ht="39.75" customHeight="1" x14ac:dyDescent="0.25">
      <c r="A31" s="151"/>
      <c r="B31" s="154"/>
      <c r="C31" s="154"/>
      <c r="D31" s="154"/>
      <c r="E31" s="136"/>
      <c r="F31" s="136"/>
      <c r="G31" s="136"/>
      <c r="H31" s="101" t="s">
        <v>119</v>
      </c>
      <c r="I31" s="81"/>
      <c r="J31" s="157"/>
      <c r="K31" s="54" t="s">
        <v>80</v>
      </c>
      <c r="L31" s="54">
        <f>G35+G37+G39</f>
        <v>2390.2399999999998</v>
      </c>
    </row>
    <row r="32" spans="1:12" s="54" customFormat="1" x14ac:dyDescent="0.25">
      <c r="A32" s="151"/>
      <c r="B32" s="154"/>
      <c r="C32" s="154"/>
      <c r="D32" s="154"/>
      <c r="E32" s="82" t="s">
        <v>11</v>
      </c>
      <c r="F32" s="18" t="s">
        <v>101</v>
      </c>
      <c r="G32" s="19">
        <v>0.26879999999999998</v>
      </c>
      <c r="H32" s="84" t="s">
        <v>12</v>
      </c>
      <c r="I32" s="84"/>
      <c r="J32" s="102">
        <v>0.19800000000000001</v>
      </c>
    </row>
    <row r="33" spans="1:12" s="54" customFormat="1" x14ac:dyDescent="0.25">
      <c r="A33" s="152"/>
      <c r="B33" s="155"/>
      <c r="C33" s="155"/>
      <c r="D33" s="155"/>
      <c r="E33" s="82" t="s">
        <v>13</v>
      </c>
      <c r="F33" s="18" t="s">
        <v>101</v>
      </c>
      <c r="G33" s="19">
        <v>0.4229</v>
      </c>
      <c r="H33" s="84" t="s">
        <v>12</v>
      </c>
      <c r="I33" s="84"/>
      <c r="J33" s="103">
        <v>0.39</v>
      </c>
    </row>
    <row r="34" spans="1:12" s="54" customFormat="1" ht="15" customHeight="1" x14ac:dyDescent="0.25">
      <c r="A34" s="119">
        <v>3</v>
      </c>
      <c r="B34" s="120" t="s">
        <v>47</v>
      </c>
      <c r="C34" s="121" t="s">
        <v>61</v>
      </c>
      <c r="D34" s="119" t="s">
        <v>36</v>
      </c>
      <c r="E34" s="86" t="s">
        <v>18</v>
      </c>
      <c r="F34" s="56" t="s">
        <v>16</v>
      </c>
      <c r="G34" s="56">
        <v>587.9</v>
      </c>
      <c r="H34" s="125" t="s">
        <v>117</v>
      </c>
      <c r="I34" s="126"/>
      <c r="J34" s="127"/>
      <c r="K34" s="113"/>
      <c r="L34" s="114"/>
    </row>
    <row r="35" spans="1:12" s="54" customFormat="1" x14ac:dyDescent="0.25">
      <c r="A35" s="119"/>
      <c r="B35" s="120"/>
      <c r="C35" s="121"/>
      <c r="D35" s="119"/>
      <c r="E35" s="87" t="s">
        <v>19</v>
      </c>
      <c r="F35" s="56" t="s">
        <v>16</v>
      </c>
      <c r="G35" s="56">
        <v>620.87</v>
      </c>
      <c r="H35" s="128"/>
      <c r="I35" s="129"/>
      <c r="J35" s="130"/>
      <c r="K35" s="115"/>
      <c r="L35" s="114"/>
    </row>
    <row r="36" spans="1:12" s="54" customFormat="1" x14ac:dyDescent="0.25">
      <c r="A36" s="119"/>
      <c r="B36" s="120"/>
      <c r="C36" s="121"/>
      <c r="D36" s="119"/>
      <c r="E36" s="87" t="s">
        <v>20</v>
      </c>
      <c r="F36" s="56" t="s">
        <v>16</v>
      </c>
      <c r="G36" s="56">
        <v>866.22</v>
      </c>
      <c r="H36" s="128"/>
      <c r="I36" s="129"/>
      <c r="J36" s="130"/>
      <c r="K36" s="115"/>
      <c r="L36" s="114"/>
    </row>
    <row r="37" spans="1:12" s="54" customFormat="1" x14ac:dyDescent="0.25">
      <c r="A37" s="119"/>
      <c r="B37" s="120"/>
      <c r="C37" s="121"/>
      <c r="D37" s="119"/>
      <c r="E37" s="87" t="s">
        <v>21</v>
      </c>
      <c r="F37" s="56" t="s">
        <v>16</v>
      </c>
      <c r="G37" s="56">
        <v>736.98</v>
      </c>
      <c r="H37" s="128"/>
      <c r="I37" s="129"/>
      <c r="J37" s="130"/>
      <c r="K37" s="115"/>
      <c r="L37" s="114"/>
    </row>
    <row r="38" spans="1:12" s="54" customFormat="1" x14ac:dyDescent="0.25">
      <c r="A38" s="119"/>
      <c r="B38" s="120"/>
      <c r="C38" s="121"/>
      <c r="D38" s="119"/>
      <c r="E38" s="87" t="s">
        <v>22</v>
      </c>
      <c r="F38" s="56" t="s">
        <v>16</v>
      </c>
      <c r="G38" s="56">
        <v>954.8</v>
      </c>
      <c r="H38" s="128"/>
      <c r="I38" s="129"/>
      <c r="J38" s="130"/>
      <c r="K38" s="115"/>
      <c r="L38" s="114"/>
    </row>
    <row r="39" spans="1:12" s="54" customFormat="1" x14ac:dyDescent="0.25">
      <c r="A39" s="119"/>
      <c r="B39" s="120"/>
      <c r="C39" s="121"/>
      <c r="D39" s="119"/>
      <c r="E39" s="87" t="s">
        <v>23</v>
      </c>
      <c r="F39" s="56" t="s">
        <v>16</v>
      </c>
      <c r="G39" s="56">
        <v>1032.3900000000001</v>
      </c>
      <c r="H39" s="128"/>
      <c r="I39" s="129"/>
      <c r="J39" s="130"/>
      <c r="K39" s="115"/>
      <c r="L39" s="114"/>
    </row>
    <row r="40" spans="1:12" s="54" customFormat="1" ht="17.25" customHeight="1" x14ac:dyDescent="0.25">
      <c r="A40" s="119"/>
      <c r="B40" s="120"/>
      <c r="C40" s="121"/>
      <c r="D40" s="119"/>
      <c r="E40" s="79" t="s">
        <v>24</v>
      </c>
      <c r="F40" s="56" t="s">
        <v>8</v>
      </c>
      <c r="G40" s="56">
        <v>2530</v>
      </c>
      <c r="H40" s="128"/>
      <c r="I40" s="129"/>
      <c r="J40" s="130"/>
      <c r="K40" s="115"/>
      <c r="L40" s="114"/>
    </row>
    <row r="41" spans="1:12" s="54" customFormat="1" ht="18" customHeight="1" x14ac:dyDescent="0.25">
      <c r="A41" s="119"/>
      <c r="B41" s="120"/>
      <c r="C41" s="121"/>
      <c r="D41" s="119"/>
      <c r="E41" s="79" t="s">
        <v>62</v>
      </c>
      <c r="F41" s="80" t="s">
        <v>74</v>
      </c>
      <c r="G41" s="56">
        <v>35638.18</v>
      </c>
      <c r="H41" s="128"/>
      <c r="I41" s="129"/>
      <c r="J41" s="130"/>
      <c r="K41" s="115"/>
      <c r="L41" s="114"/>
    </row>
    <row r="42" spans="1:12" s="54" customFormat="1" x14ac:dyDescent="0.25">
      <c r="A42" s="119"/>
      <c r="B42" s="120"/>
      <c r="C42" s="121"/>
      <c r="D42" s="119"/>
      <c r="E42" s="87" t="s">
        <v>63</v>
      </c>
      <c r="F42" s="80" t="s">
        <v>74</v>
      </c>
      <c r="G42" s="56">
        <v>17640.63</v>
      </c>
      <c r="H42" s="131"/>
      <c r="I42" s="132"/>
      <c r="J42" s="133"/>
      <c r="K42" s="115"/>
      <c r="L42" s="114"/>
    </row>
    <row r="43" spans="1:12" s="54" customFormat="1" x14ac:dyDescent="0.25">
      <c r="A43" s="119"/>
      <c r="B43" s="120"/>
      <c r="C43" s="121"/>
      <c r="D43" s="119"/>
      <c r="E43" s="82" t="s">
        <v>11</v>
      </c>
      <c r="F43" s="83" t="s">
        <v>102</v>
      </c>
      <c r="G43" s="88">
        <v>0.39360000000000001</v>
      </c>
      <c r="H43" s="84" t="s">
        <v>12</v>
      </c>
      <c r="I43" s="84"/>
      <c r="J43" s="85">
        <v>4.1000000000000002E-2</v>
      </c>
      <c r="K43" s="115"/>
      <c r="L43" s="114"/>
    </row>
    <row r="44" spans="1:12" s="54" customFormat="1" x14ac:dyDescent="0.25">
      <c r="A44" s="119"/>
      <c r="B44" s="120"/>
      <c r="C44" s="121"/>
      <c r="D44" s="119"/>
      <c r="E44" s="82" t="s">
        <v>13</v>
      </c>
      <c r="F44" s="83" t="s">
        <v>101</v>
      </c>
      <c r="G44" s="88">
        <v>0.46289999999999998</v>
      </c>
      <c r="H44" s="84" t="s">
        <v>12</v>
      </c>
      <c r="I44" s="84"/>
      <c r="J44" s="85">
        <v>0.28100000000000003</v>
      </c>
      <c r="K44" s="115"/>
      <c r="L44" s="114"/>
    </row>
    <row r="45" spans="1:12" ht="26.25" customHeight="1" x14ac:dyDescent="0.25">
      <c r="A45" s="122">
        <v>4</v>
      </c>
      <c r="B45" s="123" t="s">
        <v>120</v>
      </c>
      <c r="C45" s="123" t="s">
        <v>57</v>
      </c>
      <c r="D45" s="124" t="s">
        <v>36</v>
      </c>
      <c r="E45" s="33" t="s">
        <v>73</v>
      </c>
      <c r="F45" s="29"/>
      <c r="G45" s="29"/>
      <c r="H45" s="134" t="s">
        <v>121</v>
      </c>
      <c r="I45" s="134"/>
      <c r="J45" s="134"/>
      <c r="K45" s="116"/>
      <c r="L45" s="117"/>
    </row>
    <row r="46" spans="1:12" ht="26.25" customHeight="1" x14ac:dyDescent="0.25">
      <c r="A46" s="122"/>
      <c r="B46" s="123"/>
      <c r="C46" s="123"/>
      <c r="D46" s="124"/>
      <c r="E46" s="33" t="s">
        <v>10</v>
      </c>
      <c r="F46" s="31" t="s">
        <v>8</v>
      </c>
      <c r="G46" s="23">
        <v>486000</v>
      </c>
      <c r="H46" s="134"/>
      <c r="I46" s="134"/>
      <c r="J46" s="134"/>
      <c r="K46" s="118"/>
      <c r="L46" s="117"/>
    </row>
    <row r="47" spans="1:12" ht="78.75" customHeight="1" x14ac:dyDescent="0.25">
      <c r="A47" s="122"/>
      <c r="B47" s="123"/>
      <c r="C47" s="123"/>
      <c r="D47" s="124"/>
      <c r="E47" s="30" t="s">
        <v>9</v>
      </c>
      <c r="F47" s="31" t="s">
        <v>8</v>
      </c>
      <c r="G47" s="24">
        <v>14000</v>
      </c>
      <c r="H47" s="134"/>
      <c r="I47" s="134"/>
      <c r="J47" s="134"/>
      <c r="K47" s="118"/>
      <c r="L47" s="117"/>
    </row>
    <row r="48" spans="1:12" ht="26.25" customHeight="1" x14ac:dyDescent="0.25">
      <c r="A48" s="122"/>
      <c r="B48" s="123"/>
      <c r="C48" s="123"/>
      <c r="D48" s="124"/>
      <c r="E48" s="29" t="s">
        <v>11</v>
      </c>
      <c r="F48" s="104" t="s">
        <v>101</v>
      </c>
      <c r="G48" s="105">
        <v>1.2500000000000001E-2</v>
      </c>
      <c r="H48" s="16" t="s">
        <v>12</v>
      </c>
      <c r="I48" s="16"/>
      <c r="J48" s="108">
        <v>1.2500000000000001E-2</v>
      </c>
      <c r="K48" s="118"/>
      <c r="L48" s="117"/>
    </row>
    <row r="49" spans="1:12" ht="26.25" customHeight="1" x14ac:dyDescent="0.25">
      <c r="A49" s="122"/>
      <c r="B49" s="123"/>
      <c r="C49" s="123"/>
      <c r="D49" s="124"/>
      <c r="E49" s="29" t="s">
        <v>13</v>
      </c>
      <c r="F49" s="106" t="s">
        <v>102</v>
      </c>
      <c r="G49" s="107">
        <v>0.23080000000000001</v>
      </c>
      <c r="H49" s="47" t="s">
        <v>12</v>
      </c>
      <c r="I49" s="93"/>
      <c r="J49" s="109">
        <v>0.23080000000000001</v>
      </c>
      <c r="K49" s="118"/>
      <c r="L49" s="117"/>
    </row>
  </sheetData>
  <mergeCells count="44">
    <mergeCell ref="J28:J31"/>
    <mergeCell ref="E30:E31"/>
    <mergeCell ref="E28:E29"/>
    <mergeCell ref="G24:G25"/>
    <mergeCell ref="G26:G27"/>
    <mergeCell ref="F28:F29"/>
    <mergeCell ref="G28:G29"/>
    <mergeCell ref="A6:A21"/>
    <mergeCell ref="B6:B21"/>
    <mergeCell ref="C6:C21"/>
    <mergeCell ref="D6:D21"/>
    <mergeCell ref="A22:A33"/>
    <mergeCell ref="B22:B33"/>
    <mergeCell ref="C22:C33"/>
    <mergeCell ref="D22:D33"/>
    <mergeCell ref="F26:F27"/>
    <mergeCell ref="F24:F25"/>
    <mergeCell ref="E24:E25"/>
    <mergeCell ref="E26:E27"/>
    <mergeCell ref="E4:G4"/>
    <mergeCell ref="D3:D5"/>
    <mergeCell ref="A3:A5"/>
    <mergeCell ref="B3:B5"/>
    <mergeCell ref="C3:C5"/>
    <mergeCell ref="E3:J3"/>
    <mergeCell ref="H4:H5"/>
    <mergeCell ref="J4:J5"/>
    <mergeCell ref="I4:I5"/>
    <mergeCell ref="A1:J1"/>
    <mergeCell ref="A2:B2"/>
    <mergeCell ref="K34:L44"/>
    <mergeCell ref="K45:L49"/>
    <mergeCell ref="A34:A44"/>
    <mergeCell ref="B34:B44"/>
    <mergeCell ref="C34:C44"/>
    <mergeCell ref="D34:D44"/>
    <mergeCell ref="A45:A49"/>
    <mergeCell ref="B45:B49"/>
    <mergeCell ref="C45:C49"/>
    <mergeCell ref="D45:D49"/>
    <mergeCell ref="H34:J42"/>
    <mergeCell ref="H45:J47"/>
    <mergeCell ref="F30:F31"/>
    <mergeCell ref="G30:G31"/>
  </mergeCells>
  <pageMargins left="0.7" right="0.7" top="0.75" bottom="0.75" header="0.3" footer="0.3"/>
  <pageSetup scale="61" orientation="landscape" r:id="rId1"/>
  <rowBreaks count="1" manualBreakCount="1">
    <brk id="4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opLeftCell="A10" zoomScale="85" zoomScaleNormal="85" zoomScaleSheetLayoutView="40" workbookViewId="0">
      <selection activeCell="C12" sqref="C12"/>
    </sheetView>
  </sheetViews>
  <sheetFormatPr defaultColWidth="9.140625" defaultRowHeight="15" x14ac:dyDescent="0.25"/>
  <cols>
    <col min="1" max="1" width="5.140625" style="10" customWidth="1"/>
    <col min="2" max="2" width="25.5703125" style="15" customWidth="1"/>
    <col min="3" max="3" width="29.140625" style="10" customWidth="1"/>
    <col min="4" max="4" width="50" style="10" customWidth="1"/>
    <col min="5" max="5" width="9.42578125" style="10" customWidth="1"/>
    <col min="6" max="6" width="42.85546875" style="10" customWidth="1"/>
    <col min="7" max="7" width="9.140625" style="10" customWidth="1"/>
    <col min="8" max="8" width="34.140625" style="10" customWidth="1"/>
    <col min="9" max="16384" width="9.140625" style="10"/>
  </cols>
  <sheetData>
    <row r="1" spans="1:9" ht="84.75" customHeight="1" x14ac:dyDescent="0.3">
      <c r="A1" s="158" t="s">
        <v>76</v>
      </c>
      <c r="B1" s="159"/>
      <c r="C1" s="159"/>
      <c r="D1" s="159"/>
      <c r="E1" s="159"/>
      <c r="F1" s="159"/>
    </row>
    <row r="2" spans="1:9" ht="18.75" customHeight="1" x14ac:dyDescent="0.25">
      <c r="A2" s="160" t="s">
        <v>31</v>
      </c>
      <c r="B2" s="160"/>
      <c r="C2" s="1"/>
      <c r="D2" s="1"/>
      <c r="E2" s="1"/>
      <c r="F2" s="1"/>
      <c r="H2" s="10">
        <f>996*100</f>
        <v>99600</v>
      </c>
    </row>
    <row r="3" spans="1:9" ht="36" customHeight="1" x14ac:dyDescent="0.25">
      <c r="A3" s="2" t="s">
        <v>32</v>
      </c>
      <c r="B3" s="9" t="s">
        <v>46</v>
      </c>
      <c r="C3" s="2" t="s">
        <v>33</v>
      </c>
      <c r="D3" s="2" t="s">
        <v>91</v>
      </c>
      <c r="E3" s="2" t="s">
        <v>35</v>
      </c>
      <c r="F3" s="2" t="s">
        <v>48</v>
      </c>
    </row>
    <row r="4" spans="1:9" ht="225" x14ac:dyDescent="0.25">
      <c r="A4" s="3">
        <v>1</v>
      </c>
      <c r="B4" s="46" t="s">
        <v>111</v>
      </c>
      <c r="C4" s="40" t="s">
        <v>37</v>
      </c>
      <c r="D4" s="4" t="s">
        <v>89</v>
      </c>
      <c r="E4" s="3" t="s">
        <v>38</v>
      </c>
      <c r="F4" s="89" t="s">
        <v>112</v>
      </c>
      <c r="H4" s="25" t="s">
        <v>84</v>
      </c>
      <c r="I4">
        <f>375/788.01</f>
        <v>0.47588228575779495</v>
      </c>
    </row>
    <row r="5" spans="1:9" ht="230.25" customHeight="1" x14ac:dyDescent="0.25">
      <c r="A5" s="3">
        <v>2</v>
      </c>
      <c r="B5" s="40" t="s">
        <v>100</v>
      </c>
      <c r="C5" s="40" t="s">
        <v>50</v>
      </c>
      <c r="D5" s="4" t="s">
        <v>87</v>
      </c>
      <c r="E5" s="3" t="s">
        <v>39</v>
      </c>
      <c r="F5" s="39" t="s">
        <v>109</v>
      </c>
    </row>
    <row r="6" spans="1:9" ht="137.25" customHeight="1" x14ac:dyDescent="0.25">
      <c r="A6" s="3">
        <v>3</v>
      </c>
      <c r="B6" s="40" t="s">
        <v>82</v>
      </c>
      <c r="C6" s="35" t="s">
        <v>96</v>
      </c>
      <c r="D6" s="32" t="s">
        <v>97</v>
      </c>
      <c r="E6" s="3" t="s">
        <v>83</v>
      </c>
      <c r="F6" s="89" t="s">
        <v>114</v>
      </c>
    </row>
    <row r="7" spans="1:9" ht="111" customHeight="1" x14ac:dyDescent="0.25">
      <c r="A7" s="3">
        <v>4</v>
      </c>
      <c r="B7" s="40" t="s">
        <v>66</v>
      </c>
      <c r="C7" s="42" t="s">
        <v>60</v>
      </c>
      <c r="D7" s="4" t="s">
        <v>86</v>
      </c>
      <c r="E7" s="5" t="s">
        <v>69</v>
      </c>
      <c r="F7" s="32" t="s">
        <v>98</v>
      </c>
      <c r="H7" s="26" t="s">
        <v>85</v>
      </c>
    </row>
    <row r="8" spans="1:9" ht="141" customHeight="1" x14ac:dyDescent="0.25">
      <c r="A8" s="3">
        <v>5</v>
      </c>
      <c r="B8" s="40" t="s">
        <v>108</v>
      </c>
      <c r="C8" s="42" t="s">
        <v>41</v>
      </c>
      <c r="D8" s="90" t="s">
        <v>116</v>
      </c>
      <c r="E8" s="5" t="s">
        <v>40</v>
      </c>
      <c r="F8" s="90" t="s">
        <v>115</v>
      </c>
    </row>
    <row r="9" spans="1:9" ht="104.45" customHeight="1" x14ac:dyDescent="0.25">
      <c r="A9" s="3">
        <v>6</v>
      </c>
      <c r="B9" s="27" t="s">
        <v>67</v>
      </c>
      <c r="C9" s="28" t="s">
        <v>90</v>
      </c>
      <c r="D9" s="32" t="s">
        <v>99</v>
      </c>
      <c r="E9" s="5" t="s">
        <v>40</v>
      </c>
      <c r="F9" s="89" t="s">
        <v>113</v>
      </c>
      <c r="H9" s="43">
        <f>28.6*100</f>
        <v>2860</v>
      </c>
    </row>
    <row r="10" spans="1:9" ht="105.6" customHeight="1" x14ac:dyDescent="0.25">
      <c r="A10" s="3">
        <v>7</v>
      </c>
      <c r="B10" s="42" t="s">
        <v>68</v>
      </c>
      <c r="C10" s="22" t="s">
        <v>65</v>
      </c>
      <c r="D10" s="32" t="s">
        <v>88</v>
      </c>
      <c r="E10" s="5" t="s">
        <v>69</v>
      </c>
      <c r="F10" s="4" t="s">
        <v>70</v>
      </c>
    </row>
    <row r="11" spans="1:9" ht="70.900000000000006" customHeight="1" x14ac:dyDescent="0.25">
      <c r="A11" s="37">
        <v>8</v>
      </c>
      <c r="B11" s="41" t="s">
        <v>104</v>
      </c>
      <c r="C11" s="36" t="s">
        <v>105</v>
      </c>
      <c r="D11" s="44" t="s">
        <v>95</v>
      </c>
      <c r="E11" s="38" t="s">
        <v>107</v>
      </c>
      <c r="F11" s="45" t="s">
        <v>106</v>
      </c>
    </row>
    <row r="12" spans="1:9" x14ac:dyDescent="0.25">
      <c r="A12" s="11"/>
      <c r="B12" s="1"/>
      <c r="C12" s="11"/>
      <c r="D12" s="11"/>
      <c r="E12" s="12"/>
      <c r="F12" s="12"/>
    </row>
    <row r="13" spans="1:9" x14ac:dyDescent="0.25">
      <c r="A13" s="11"/>
      <c r="B13" s="1"/>
      <c r="C13" s="11"/>
      <c r="D13" s="11"/>
      <c r="E13" s="12"/>
      <c r="F13" s="12"/>
    </row>
    <row r="14" spans="1:9" x14ac:dyDescent="0.25">
      <c r="A14" s="11"/>
      <c r="B14" s="1"/>
      <c r="C14" s="11"/>
      <c r="D14" s="11"/>
      <c r="E14" s="12"/>
      <c r="F14" s="12"/>
    </row>
    <row r="15" spans="1:9" x14ac:dyDescent="0.25">
      <c r="A15" s="11"/>
      <c r="B15" s="1"/>
      <c r="C15" s="11"/>
      <c r="D15" s="11"/>
      <c r="E15" s="12"/>
      <c r="F15" s="12"/>
    </row>
    <row r="16" spans="1:9" x14ac:dyDescent="0.25">
      <c r="A16" s="11"/>
      <c r="B16" s="1"/>
      <c r="C16" s="11"/>
      <c r="D16" s="11"/>
      <c r="E16" s="12"/>
      <c r="F16" s="12"/>
    </row>
    <row r="17" spans="1:9" x14ac:dyDescent="0.25">
      <c r="A17" s="11"/>
      <c r="B17" s="1"/>
      <c r="C17" s="11"/>
      <c r="D17" s="11"/>
      <c r="E17" s="12"/>
      <c r="F17" s="12"/>
    </row>
    <row r="18" spans="1:9" x14ac:dyDescent="0.25">
      <c r="A18" s="11"/>
      <c r="B18" s="1"/>
      <c r="C18" s="11"/>
      <c r="D18" s="11"/>
      <c r="E18" s="12"/>
      <c r="F18" s="12"/>
    </row>
    <row r="19" spans="1:9" x14ac:dyDescent="0.25">
      <c r="A19" s="11"/>
      <c r="B19" s="1"/>
      <c r="C19" s="11"/>
      <c r="D19" s="11"/>
      <c r="E19" s="12"/>
      <c r="F19" s="12"/>
    </row>
    <row r="20" spans="1:9" x14ac:dyDescent="0.25">
      <c r="A20" s="11"/>
      <c r="B20" s="1"/>
      <c r="C20" s="11"/>
      <c r="D20" s="11"/>
      <c r="E20" s="12"/>
      <c r="F20" s="12"/>
    </row>
    <row r="21" spans="1:9" x14ac:dyDescent="0.25">
      <c r="A21" s="11"/>
      <c r="B21" s="1"/>
      <c r="C21" s="11"/>
      <c r="D21" s="11"/>
      <c r="E21" s="12"/>
      <c r="F21" s="12"/>
    </row>
    <row r="22" spans="1:9" x14ac:dyDescent="0.25">
      <c r="A22" s="12"/>
      <c r="B22" s="13"/>
      <c r="C22" s="12"/>
      <c r="D22" s="12"/>
      <c r="E22" s="12"/>
      <c r="F22" s="12"/>
    </row>
    <row r="23" spans="1:9" x14ac:dyDescent="0.25">
      <c r="A23" s="12"/>
      <c r="B23" s="13"/>
      <c r="C23" s="12"/>
      <c r="D23" s="12"/>
      <c r="E23" s="12"/>
      <c r="F23" s="12"/>
    </row>
    <row r="24" spans="1:9" x14ac:dyDescent="0.25">
      <c r="A24" s="12"/>
      <c r="B24" s="13"/>
      <c r="C24" s="12"/>
      <c r="D24" s="12"/>
      <c r="E24" s="12"/>
      <c r="F24" s="12"/>
    </row>
    <row r="25" spans="1:9" x14ac:dyDescent="0.25">
      <c r="A25" s="12"/>
      <c r="B25" s="13"/>
      <c r="C25" s="12"/>
      <c r="D25" s="12"/>
      <c r="E25" s="12"/>
      <c r="F25" s="12"/>
    </row>
    <row r="26" spans="1:9" x14ac:dyDescent="0.25">
      <c r="A26" s="12"/>
      <c r="B26" s="13"/>
      <c r="C26" s="12"/>
      <c r="D26" s="12"/>
      <c r="E26" s="12"/>
      <c r="F26" s="12"/>
    </row>
    <row r="27" spans="1:9" x14ac:dyDescent="0.25">
      <c r="A27" s="12"/>
      <c r="B27" s="13"/>
      <c r="C27" s="12"/>
      <c r="D27" s="12"/>
      <c r="E27" s="12"/>
      <c r="F27" s="12"/>
    </row>
    <row r="28" spans="1:9" x14ac:dyDescent="0.25">
      <c r="A28" s="12"/>
      <c r="B28" s="13"/>
      <c r="C28" s="12"/>
      <c r="D28" s="12"/>
      <c r="E28" s="12"/>
      <c r="F28" s="12"/>
    </row>
    <row r="29" spans="1:9" x14ac:dyDescent="0.25">
      <c r="A29" s="12"/>
      <c r="B29" s="13"/>
      <c r="C29" s="12"/>
      <c r="D29" s="12"/>
      <c r="E29" s="12"/>
      <c r="F29" s="12"/>
    </row>
    <row r="30" spans="1:9" x14ac:dyDescent="0.25">
      <c r="A30" s="12"/>
      <c r="B30" s="13"/>
      <c r="C30" s="12"/>
      <c r="D30" s="12"/>
      <c r="E30" s="12"/>
      <c r="F30" s="12"/>
    </row>
    <row r="31" spans="1:9" x14ac:dyDescent="0.25">
      <c r="A31" s="12"/>
      <c r="B31" s="13"/>
      <c r="C31" s="12"/>
      <c r="D31" s="12"/>
      <c r="E31" s="12"/>
      <c r="F31" s="12"/>
      <c r="I31" s="14"/>
    </row>
    <row r="32" spans="1:9" x14ac:dyDescent="0.25">
      <c r="A32" s="12"/>
      <c r="B32" s="13"/>
      <c r="C32" s="12"/>
      <c r="D32" s="12"/>
      <c r="E32" s="12"/>
      <c r="F32" s="12"/>
      <c r="I32" s="14"/>
    </row>
    <row r="33" spans="1:9" x14ac:dyDescent="0.25">
      <c r="A33" s="12"/>
      <c r="B33" s="13"/>
      <c r="C33" s="12"/>
      <c r="D33" s="12"/>
      <c r="E33" s="12"/>
      <c r="F33" s="12"/>
      <c r="I33" s="14"/>
    </row>
    <row r="34" spans="1:9" x14ac:dyDescent="0.25">
      <c r="A34" s="12"/>
      <c r="B34" s="13"/>
      <c r="C34" s="12"/>
      <c r="D34" s="12"/>
      <c r="E34" s="12"/>
      <c r="F34" s="12"/>
      <c r="I34" s="14"/>
    </row>
    <row r="35" spans="1:9" x14ac:dyDescent="0.25">
      <c r="A35" s="12"/>
      <c r="B35" s="13"/>
      <c r="C35" s="12"/>
      <c r="D35" s="12"/>
      <c r="E35" s="12"/>
      <c r="F35" s="12"/>
    </row>
    <row r="36" spans="1:9" x14ac:dyDescent="0.25">
      <c r="A36" s="12"/>
      <c r="B36" s="13"/>
      <c r="C36" s="12"/>
      <c r="D36" s="12"/>
      <c r="E36" s="12"/>
      <c r="F36" s="12"/>
    </row>
    <row r="37" spans="1:9" x14ac:dyDescent="0.25">
      <c r="A37" s="12"/>
      <c r="B37" s="13"/>
      <c r="C37" s="12"/>
      <c r="D37" s="12"/>
      <c r="E37" s="12"/>
      <c r="F37" s="12"/>
    </row>
    <row r="38" spans="1:9" x14ac:dyDescent="0.25">
      <c r="A38" s="12"/>
      <c r="B38" s="13"/>
      <c r="C38" s="12"/>
      <c r="D38" s="12"/>
      <c r="E38" s="12"/>
      <c r="F38" s="12"/>
    </row>
    <row r="39" spans="1:9" x14ac:dyDescent="0.25">
      <c r="A39" s="12"/>
      <c r="B39" s="13"/>
      <c r="C39" s="12"/>
      <c r="D39" s="12"/>
      <c r="E39" s="12"/>
      <c r="F39" s="12"/>
    </row>
    <row r="40" spans="1:9" x14ac:dyDescent="0.25">
      <c r="A40" s="12"/>
      <c r="B40" s="13"/>
      <c r="C40" s="12"/>
      <c r="D40" s="12"/>
      <c r="E40" s="12"/>
      <c r="F40" s="12"/>
    </row>
    <row r="41" spans="1:9" x14ac:dyDescent="0.25">
      <c r="A41" s="12"/>
      <c r="B41" s="13"/>
      <c r="C41" s="12"/>
      <c r="D41" s="12"/>
      <c r="E41" s="12"/>
      <c r="F41" s="12"/>
    </row>
    <row r="42" spans="1:9" x14ac:dyDescent="0.25">
      <c r="A42" s="12"/>
      <c r="B42" s="13"/>
      <c r="C42" s="12"/>
      <c r="D42" s="12"/>
      <c r="E42" s="12"/>
      <c r="F42" s="12"/>
    </row>
    <row r="43" spans="1:9" x14ac:dyDescent="0.25">
      <c r="A43" s="12"/>
      <c r="B43" s="13"/>
      <c r="C43" s="12"/>
      <c r="D43" s="12"/>
      <c r="E43" s="12"/>
      <c r="F43" s="12"/>
    </row>
    <row r="44" spans="1:9" x14ac:dyDescent="0.25">
      <c r="A44" s="12"/>
      <c r="B44" s="13"/>
      <c r="C44" s="12"/>
      <c r="D44" s="12"/>
      <c r="E44" s="12"/>
      <c r="F44" s="12"/>
    </row>
    <row r="45" spans="1:9" x14ac:dyDescent="0.25">
      <c r="A45" s="12"/>
      <c r="B45" s="13"/>
      <c r="C45" s="12"/>
      <c r="D45" s="12"/>
      <c r="E45" s="12"/>
      <c r="F45" s="12"/>
    </row>
    <row r="46" spans="1:9" x14ac:dyDescent="0.25">
      <c r="A46" s="12"/>
      <c r="B46" s="13"/>
      <c r="C46" s="12"/>
      <c r="D46" s="12"/>
      <c r="E46" s="12"/>
      <c r="F46" s="12"/>
    </row>
    <row r="47" spans="1:9" x14ac:dyDescent="0.25">
      <c r="A47" s="12"/>
      <c r="B47" s="13"/>
      <c r="C47" s="12"/>
      <c r="D47" s="12"/>
      <c r="E47" s="12"/>
      <c r="F47" s="12"/>
    </row>
    <row r="48" spans="1:9" x14ac:dyDescent="0.25">
      <c r="A48" s="12"/>
      <c r="B48" s="13"/>
      <c r="C48" s="12"/>
      <c r="D48" s="12"/>
      <c r="E48" s="12"/>
      <c r="F48" s="12"/>
    </row>
    <row r="49" spans="1:6" x14ac:dyDescent="0.25">
      <c r="A49" s="12"/>
      <c r="B49" s="13"/>
      <c r="C49" s="12"/>
      <c r="D49" s="12"/>
      <c r="E49" s="12"/>
      <c r="F49" s="12"/>
    </row>
    <row r="50" spans="1:6" x14ac:dyDescent="0.25">
      <c r="A50" s="12"/>
      <c r="B50" s="13"/>
      <c r="C50" s="12"/>
      <c r="D50" s="12"/>
      <c r="E50" s="12"/>
      <c r="F50" s="12"/>
    </row>
    <row r="51" spans="1:6" x14ac:dyDescent="0.25">
      <c r="A51" s="12"/>
      <c r="B51" s="13"/>
      <c r="C51" s="12"/>
      <c r="D51" s="12"/>
      <c r="E51" s="12"/>
      <c r="F51" s="12"/>
    </row>
    <row r="52" spans="1:6" x14ac:dyDescent="0.25">
      <c r="A52" s="12"/>
      <c r="B52" s="13"/>
      <c r="C52" s="12"/>
      <c r="D52" s="12"/>
      <c r="E52" s="12"/>
      <c r="F52" s="12"/>
    </row>
    <row r="53" spans="1:6" x14ac:dyDescent="0.25">
      <c r="A53" s="12"/>
      <c r="B53" s="13"/>
      <c r="C53" s="12"/>
      <c r="D53" s="12"/>
      <c r="E53" s="12"/>
      <c r="F53" s="12"/>
    </row>
    <row r="54" spans="1:6" x14ac:dyDescent="0.25">
      <c r="A54" s="12"/>
      <c r="B54" s="13"/>
      <c r="C54" s="12"/>
      <c r="D54" s="12"/>
      <c r="E54" s="12"/>
      <c r="F54" s="12"/>
    </row>
    <row r="55" spans="1:6" x14ac:dyDescent="0.25">
      <c r="A55" s="12"/>
      <c r="B55" s="13"/>
      <c r="C55" s="12"/>
      <c r="D55" s="12"/>
      <c r="E55" s="12"/>
      <c r="F55" s="12"/>
    </row>
    <row r="56" spans="1:6" x14ac:dyDescent="0.25">
      <c r="A56" s="12"/>
      <c r="B56" s="13"/>
      <c r="C56" s="12"/>
      <c r="D56" s="12"/>
      <c r="E56" s="12"/>
      <c r="F56" s="12"/>
    </row>
    <row r="57" spans="1:6" x14ac:dyDescent="0.25">
      <c r="A57" s="12"/>
      <c r="B57" s="13"/>
      <c r="C57" s="12"/>
      <c r="D57" s="12"/>
      <c r="E57" s="12"/>
      <c r="F57" s="12"/>
    </row>
    <row r="58" spans="1:6" x14ac:dyDescent="0.25">
      <c r="A58" s="12"/>
      <c r="B58" s="13"/>
      <c r="C58" s="12"/>
      <c r="D58" s="12"/>
      <c r="E58" s="12"/>
      <c r="F58" s="12"/>
    </row>
    <row r="59" spans="1:6" x14ac:dyDescent="0.25">
      <c r="A59" s="12"/>
      <c r="B59" s="13"/>
      <c r="C59" s="12"/>
      <c r="D59" s="12"/>
      <c r="E59" s="12"/>
      <c r="F59" s="12"/>
    </row>
    <row r="60" spans="1:6" x14ac:dyDescent="0.25">
      <c r="A60" s="12"/>
      <c r="B60" s="13"/>
      <c r="C60" s="12"/>
      <c r="D60" s="12"/>
      <c r="E60" s="12"/>
      <c r="F60" s="12"/>
    </row>
    <row r="61" spans="1:6" x14ac:dyDescent="0.25">
      <c r="A61" s="12"/>
      <c r="B61" s="13"/>
      <c r="C61" s="12"/>
      <c r="D61" s="12"/>
      <c r="E61" s="12"/>
      <c r="F61" s="12"/>
    </row>
    <row r="62" spans="1:6" x14ac:dyDescent="0.25">
      <c r="A62" s="12"/>
      <c r="B62" s="13"/>
      <c r="C62" s="12"/>
      <c r="D62" s="12"/>
      <c r="E62" s="12"/>
      <c r="F62" s="12"/>
    </row>
    <row r="63" spans="1:6" x14ac:dyDescent="0.25">
      <c r="A63" s="12"/>
      <c r="B63" s="13"/>
      <c r="C63" s="12"/>
      <c r="D63" s="12"/>
      <c r="E63" s="12"/>
      <c r="F63" s="12"/>
    </row>
    <row r="64" spans="1:6" x14ac:dyDescent="0.25">
      <c r="A64" s="12"/>
      <c r="B64" s="13"/>
      <c r="C64" s="12"/>
      <c r="D64" s="12"/>
      <c r="E64" s="12"/>
      <c r="F64" s="12"/>
    </row>
    <row r="65" spans="1:6" x14ac:dyDescent="0.25">
      <c r="A65" s="12"/>
      <c r="B65" s="13"/>
      <c r="C65" s="12"/>
      <c r="D65" s="12"/>
      <c r="E65" s="12"/>
      <c r="F65" s="12"/>
    </row>
    <row r="66" spans="1:6" x14ac:dyDescent="0.25">
      <c r="A66" s="12"/>
      <c r="B66" s="13"/>
      <c r="C66" s="12"/>
      <c r="D66" s="12"/>
      <c r="E66" s="12"/>
      <c r="F66" s="12"/>
    </row>
    <row r="67" spans="1:6" x14ac:dyDescent="0.25">
      <c r="A67" s="12"/>
      <c r="B67" s="13"/>
      <c r="C67" s="12"/>
      <c r="D67" s="12"/>
      <c r="E67" s="12"/>
      <c r="F67" s="12"/>
    </row>
    <row r="68" spans="1:6" x14ac:dyDescent="0.25">
      <c r="A68" s="12"/>
      <c r="B68" s="13"/>
      <c r="C68" s="12"/>
      <c r="D68" s="12"/>
      <c r="E68" s="12"/>
      <c r="F68" s="12"/>
    </row>
    <row r="69" spans="1:6" x14ac:dyDescent="0.25">
      <c r="A69" s="12"/>
      <c r="B69" s="13"/>
      <c r="C69" s="12"/>
      <c r="D69" s="12"/>
      <c r="E69" s="12"/>
      <c r="F69" s="12"/>
    </row>
  </sheetData>
  <mergeCells count="2">
    <mergeCell ref="A1:F1"/>
    <mergeCell ref="A2:B2"/>
  </mergeCells>
  <pageMargins left="0.7" right="0.7" top="0.75" bottom="0.75" header="0.3" footer="0.3"/>
  <pageSetup scale="74" orientation="landscape" r:id="rId1"/>
  <rowBreaks count="1" manualBreakCount="1">
    <brk id="5"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abSelected="1" view="pageBreakPreview" zoomScaleSheetLayoutView="100" workbookViewId="0">
      <selection activeCell="I6" sqref="I6"/>
    </sheetView>
  </sheetViews>
  <sheetFormatPr defaultRowHeight="15" x14ac:dyDescent="0.25"/>
  <cols>
    <col min="1" max="1" width="5.140625" customWidth="1"/>
    <col min="2" max="2" width="23.7109375" customWidth="1"/>
    <col min="3" max="3" width="27.140625" customWidth="1"/>
    <col min="4" max="4" width="42.7109375" customWidth="1"/>
    <col min="5" max="5" width="12.28515625" customWidth="1"/>
    <col min="6" max="6" width="36.5703125" customWidth="1"/>
    <col min="7" max="7" width="9.140625" customWidth="1"/>
  </cols>
  <sheetData>
    <row r="1" spans="1:9" ht="94.5" customHeight="1" x14ac:dyDescent="0.3">
      <c r="A1" s="158" t="s">
        <v>30</v>
      </c>
      <c r="B1" s="158"/>
      <c r="C1" s="158"/>
      <c r="D1" s="158"/>
      <c r="E1" s="158"/>
      <c r="F1" s="158"/>
    </row>
    <row r="2" spans="1:9" ht="18.75" customHeight="1" x14ac:dyDescent="0.25">
      <c r="A2" s="161" t="s">
        <v>42</v>
      </c>
      <c r="B2" s="161"/>
      <c r="C2" s="8"/>
      <c r="D2" s="8"/>
      <c r="E2" s="8"/>
      <c r="F2" s="8"/>
    </row>
    <row r="3" spans="1:9" ht="32.25" customHeight="1" x14ac:dyDescent="0.25">
      <c r="A3" s="9" t="s">
        <v>43</v>
      </c>
      <c r="B3" s="9" t="s">
        <v>49</v>
      </c>
      <c r="C3" s="9" t="s">
        <v>33</v>
      </c>
      <c r="D3" s="9" t="s">
        <v>34</v>
      </c>
      <c r="E3" s="9" t="s">
        <v>35</v>
      </c>
      <c r="F3" s="9" t="s">
        <v>44</v>
      </c>
    </row>
    <row r="4" spans="1:9" ht="75" x14ac:dyDescent="0.25">
      <c r="A4" s="39">
        <v>1</v>
      </c>
      <c r="B4" s="39" t="s">
        <v>93</v>
      </c>
      <c r="C4" s="39" t="s">
        <v>77</v>
      </c>
      <c r="D4" s="39" t="s">
        <v>45</v>
      </c>
      <c r="E4" s="39" t="s">
        <v>45</v>
      </c>
      <c r="F4" s="39" t="s">
        <v>72</v>
      </c>
    </row>
    <row r="5" spans="1:9" ht="84" customHeight="1" x14ac:dyDescent="0.25">
      <c r="A5" s="39">
        <v>2</v>
      </c>
      <c r="B5" s="39" t="s">
        <v>94</v>
      </c>
      <c r="C5" s="39" t="s">
        <v>78</v>
      </c>
      <c r="D5" s="39" t="s">
        <v>45</v>
      </c>
      <c r="E5" s="39" t="s">
        <v>45</v>
      </c>
      <c r="F5" s="39" t="s">
        <v>71</v>
      </c>
      <c r="I5">
        <f>9904+1727</f>
        <v>11631</v>
      </c>
    </row>
    <row r="6" spans="1:9" x14ac:dyDescent="0.25">
      <c r="A6" s="6"/>
      <c r="B6" s="6"/>
      <c r="C6" s="6"/>
      <c r="D6" s="6"/>
      <c r="E6" s="7"/>
      <c r="F6" s="7"/>
    </row>
    <row r="7" spans="1:9" x14ac:dyDescent="0.25">
      <c r="A7" s="6"/>
      <c r="B7" s="6"/>
      <c r="C7" s="6"/>
      <c r="D7" s="6"/>
      <c r="E7" s="7"/>
      <c r="F7" s="7"/>
    </row>
    <row r="8" spans="1:9" x14ac:dyDescent="0.25">
      <c r="A8" s="6"/>
      <c r="B8" s="6"/>
      <c r="C8" s="6"/>
      <c r="D8" s="6"/>
      <c r="E8" s="7"/>
      <c r="F8" s="7"/>
    </row>
    <row r="9" spans="1:9" x14ac:dyDescent="0.25">
      <c r="A9" s="6"/>
      <c r="B9" s="6"/>
      <c r="C9" s="6"/>
      <c r="D9" s="6"/>
      <c r="E9" s="7"/>
      <c r="F9" s="7"/>
    </row>
    <row r="10" spans="1:9" x14ac:dyDescent="0.25">
      <c r="A10" s="6"/>
      <c r="B10" s="6"/>
      <c r="C10" s="6"/>
      <c r="D10" s="6"/>
      <c r="E10" s="7"/>
      <c r="F10" s="7"/>
    </row>
    <row r="11" spans="1:9" x14ac:dyDescent="0.25">
      <c r="A11" s="6"/>
      <c r="B11" s="6"/>
      <c r="C11" s="6"/>
      <c r="D11" s="6"/>
      <c r="E11" s="7"/>
      <c r="F11" s="7"/>
    </row>
    <row r="12" spans="1:9" x14ac:dyDescent="0.25">
      <c r="A12" s="6"/>
      <c r="B12" s="6"/>
      <c r="C12" s="6"/>
      <c r="D12" s="6"/>
      <c r="E12" s="7"/>
      <c r="F12" s="7"/>
    </row>
    <row r="13" spans="1:9" x14ac:dyDescent="0.25">
      <c r="A13" s="6"/>
      <c r="B13" s="6"/>
      <c r="C13" s="6"/>
      <c r="D13" s="6"/>
      <c r="E13" s="7"/>
      <c r="F13" s="7"/>
    </row>
    <row r="14" spans="1:9" x14ac:dyDescent="0.25">
      <c r="A14" s="6"/>
      <c r="B14" s="6"/>
      <c r="C14" s="6"/>
      <c r="D14" s="6"/>
      <c r="E14" s="7"/>
      <c r="F14" s="7"/>
    </row>
    <row r="15" spans="1:9" x14ac:dyDescent="0.25">
      <c r="A15" s="6"/>
      <c r="B15" s="6"/>
      <c r="C15" s="6"/>
      <c r="D15" s="6"/>
      <c r="E15" s="7"/>
      <c r="F15" s="7"/>
    </row>
    <row r="16" spans="1:9" x14ac:dyDescent="0.25">
      <c r="A16" s="6"/>
      <c r="B16" s="6"/>
      <c r="C16" s="6"/>
      <c r="D16" s="6"/>
      <c r="E16" s="7"/>
      <c r="F16" s="7"/>
    </row>
    <row r="17" spans="1:6" x14ac:dyDescent="0.25">
      <c r="A17" s="6"/>
      <c r="B17" s="6"/>
      <c r="C17" s="6"/>
      <c r="D17" s="6"/>
      <c r="E17" s="7"/>
      <c r="F17" s="7"/>
    </row>
    <row r="18" spans="1:6" x14ac:dyDescent="0.25">
      <c r="A18" s="7"/>
      <c r="B18" s="7"/>
      <c r="C18" s="7"/>
      <c r="D18" s="7"/>
      <c r="E18" s="7"/>
      <c r="F18" s="7"/>
    </row>
    <row r="19" spans="1:6" x14ac:dyDescent="0.25">
      <c r="A19" s="7"/>
      <c r="B19" s="7"/>
      <c r="C19" s="7"/>
      <c r="D19" s="7"/>
      <c r="E19" s="7"/>
      <c r="F19" s="7"/>
    </row>
    <row r="20" spans="1:6" x14ac:dyDescent="0.25">
      <c r="A20" s="7"/>
      <c r="B20" s="7"/>
      <c r="C20" s="7"/>
      <c r="D20" s="7"/>
      <c r="E20" s="7"/>
      <c r="F20" s="7"/>
    </row>
    <row r="21" spans="1:6" x14ac:dyDescent="0.25">
      <c r="A21" s="7"/>
      <c r="B21" s="7"/>
      <c r="C21" s="7"/>
      <c r="D21" s="7"/>
      <c r="E21" s="7"/>
      <c r="F21" s="7"/>
    </row>
    <row r="22" spans="1:6" x14ac:dyDescent="0.25">
      <c r="A22" s="7"/>
      <c r="B22" s="7"/>
      <c r="C22" s="7"/>
      <c r="D22" s="7"/>
      <c r="E22" s="7"/>
      <c r="F22" s="7"/>
    </row>
    <row r="23" spans="1:6" x14ac:dyDescent="0.25">
      <c r="A23" s="7"/>
      <c r="B23" s="7"/>
      <c r="C23" s="7"/>
      <c r="D23" s="7"/>
      <c r="E23" s="7"/>
      <c r="F23" s="7"/>
    </row>
    <row r="24" spans="1:6" x14ac:dyDescent="0.25">
      <c r="A24" s="7"/>
      <c r="B24" s="7"/>
      <c r="C24" s="7"/>
      <c r="D24" s="7"/>
      <c r="E24" s="7"/>
      <c r="F24" s="7"/>
    </row>
    <row r="25" spans="1:6" x14ac:dyDescent="0.25">
      <c r="A25" s="7"/>
      <c r="B25" s="7"/>
      <c r="C25" s="7"/>
      <c r="D25" s="7"/>
      <c r="E25" s="7"/>
      <c r="F25" s="7"/>
    </row>
    <row r="26" spans="1:6" x14ac:dyDescent="0.25">
      <c r="A26" s="7"/>
      <c r="B26" s="7"/>
      <c r="C26" s="7"/>
      <c r="D26" s="7"/>
      <c r="E26" s="7"/>
      <c r="F26" s="7"/>
    </row>
    <row r="27" spans="1:6" x14ac:dyDescent="0.25">
      <c r="A27" s="7"/>
      <c r="B27" s="7"/>
      <c r="C27" s="7"/>
      <c r="D27" s="7"/>
      <c r="E27" s="7"/>
      <c r="F27" s="7"/>
    </row>
    <row r="28" spans="1:6" x14ac:dyDescent="0.25">
      <c r="A28" s="7"/>
      <c r="B28" s="7"/>
      <c r="C28" s="7"/>
      <c r="D28" s="7"/>
      <c r="E28" s="7"/>
      <c r="F28" s="7"/>
    </row>
    <row r="29" spans="1:6" x14ac:dyDescent="0.25">
      <c r="A29" s="7"/>
      <c r="B29" s="7"/>
      <c r="C29" s="7"/>
      <c r="D29" s="7"/>
      <c r="E29" s="7"/>
      <c r="F29" s="7"/>
    </row>
    <row r="30" spans="1:6" x14ac:dyDescent="0.25">
      <c r="A30" s="7"/>
      <c r="B30" s="7"/>
      <c r="C30" s="7"/>
      <c r="D30" s="7"/>
      <c r="E30" s="7"/>
      <c r="F30" s="7"/>
    </row>
    <row r="31" spans="1:6" x14ac:dyDescent="0.25">
      <c r="A31" s="7"/>
      <c r="B31" s="7"/>
      <c r="C31" s="7"/>
      <c r="D31" s="7"/>
      <c r="E31" s="7"/>
      <c r="F31" s="7"/>
    </row>
    <row r="32" spans="1:6" x14ac:dyDescent="0.25">
      <c r="A32" s="7"/>
      <c r="B32" s="7"/>
      <c r="C32" s="7"/>
      <c r="D32" s="7"/>
      <c r="E32" s="7"/>
      <c r="F32" s="7"/>
    </row>
    <row r="33" spans="1:6" x14ac:dyDescent="0.25">
      <c r="A33" s="7"/>
      <c r="B33" s="7"/>
      <c r="C33" s="7"/>
      <c r="D33" s="7"/>
      <c r="E33" s="7"/>
      <c r="F33" s="7"/>
    </row>
    <row r="34" spans="1:6" x14ac:dyDescent="0.25">
      <c r="A34" s="7"/>
      <c r="B34" s="7"/>
      <c r="C34" s="7"/>
      <c r="D34" s="7"/>
      <c r="E34" s="7"/>
      <c r="F34" s="7"/>
    </row>
    <row r="35" spans="1:6" x14ac:dyDescent="0.25">
      <c r="A35" s="7"/>
      <c r="B35" s="7"/>
      <c r="C35" s="7"/>
      <c r="D35" s="7"/>
      <c r="E35" s="7"/>
      <c r="F35" s="7"/>
    </row>
    <row r="36" spans="1:6" x14ac:dyDescent="0.25">
      <c r="A36" s="7"/>
      <c r="B36" s="7"/>
      <c r="C36" s="7"/>
      <c r="D36" s="7"/>
      <c r="E36" s="7"/>
      <c r="F36" s="7"/>
    </row>
    <row r="37" spans="1:6" x14ac:dyDescent="0.25">
      <c r="A37" s="7"/>
      <c r="B37" s="7"/>
      <c r="C37" s="7"/>
      <c r="D37" s="7"/>
      <c r="E37" s="7"/>
      <c r="F37" s="7"/>
    </row>
    <row r="38" spans="1:6" x14ac:dyDescent="0.25">
      <c r="A38" s="7"/>
      <c r="B38" s="7"/>
      <c r="C38" s="7"/>
      <c r="D38" s="7"/>
      <c r="E38" s="7"/>
      <c r="F38" s="7"/>
    </row>
    <row r="39" spans="1:6" x14ac:dyDescent="0.25">
      <c r="A39" s="7"/>
      <c r="B39" s="7"/>
      <c r="C39" s="7"/>
      <c r="D39" s="7"/>
      <c r="E39" s="7"/>
      <c r="F39" s="7"/>
    </row>
    <row r="40" spans="1:6" x14ac:dyDescent="0.25">
      <c r="A40" s="7"/>
      <c r="B40" s="7"/>
      <c r="C40" s="7"/>
      <c r="D40" s="7"/>
      <c r="E40" s="7"/>
      <c r="F40" s="7"/>
    </row>
    <row r="41" spans="1:6" x14ac:dyDescent="0.25">
      <c r="A41" s="7"/>
      <c r="B41" s="7"/>
      <c r="C41" s="7"/>
      <c r="D41" s="7"/>
      <c r="E41" s="7"/>
      <c r="F41" s="7"/>
    </row>
    <row r="42" spans="1:6" x14ac:dyDescent="0.25">
      <c r="A42" s="7"/>
      <c r="B42" s="7"/>
      <c r="C42" s="7"/>
      <c r="D42" s="7"/>
      <c r="E42" s="7"/>
      <c r="F42" s="7"/>
    </row>
    <row r="43" spans="1:6" x14ac:dyDescent="0.25">
      <c r="A43" s="7"/>
      <c r="B43" s="7"/>
      <c r="C43" s="7"/>
      <c r="D43" s="7"/>
      <c r="E43" s="7"/>
      <c r="F43" s="7"/>
    </row>
    <row r="44" spans="1:6" x14ac:dyDescent="0.25">
      <c r="A44" s="7"/>
      <c r="B44" s="7"/>
      <c r="C44" s="7"/>
      <c r="D44" s="7"/>
      <c r="E44" s="7"/>
      <c r="F44" s="7"/>
    </row>
    <row r="45" spans="1:6" x14ac:dyDescent="0.25">
      <c r="A45" s="7"/>
      <c r="B45" s="7"/>
      <c r="C45" s="7"/>
      <c r="D45" s="7"/>
      <c r="E45" s="7"/>
      <c r="F45" s="7"/>
    </row>
    <row r="46" spans="1:6" x14ac:dyDescent="0.25">
      <c r="A46" s="7"/>
      <c r="B46" s="7"/>
      <c r="C46" s="7"/>
      <c r="D46" s="7"/>
      <c r="E46" s="7"/>
      <c r="F46" s="7"/>
    </row>
    <row r="47" spans="1:6" x14ac:dyDescent="0.25">
      <c r="A47" s="7"/>
      <c r="B47" s="7"/>
      <c r="C47" s="7"/>
      <c r="D47" s="7"/>
      <c r="E47" s="7"/>
      <c r="F47" s="7"/>
    </row>
    <row r="48" spans="1:6" x14ac:dyDescent="0.25">
      <c r="A48" s="7"/>
      <c r="B48" s="7"/>
      <c r="C48" s="7"/>
      <c r="D48" s="7"/>
      <c r="E48" s="7"/>
      <c r="F48" s="7"/>
    </row>
    <row r="49" spans="1:6" x14ac:dyDescent="0.25">
      <c r="A49" s="7"/>
      <c r="B49" s="7"/>
      <c r="C49" s="7"/>
      <c r="D49" s="7"/>
      <c r="E49" s="7"/>
      <c r="F49" s="7"/>
    </row>
    <row r="50" spans="1:6" x14ac:dyDescent="0.25">
      <c r="A50" s="7"/>
      <c r="B50" s="7"/>
      <c r="C50" s="7"/>
      <c r="D50" s="7"/>
      <c r="E50" s="7"/>
      <c r="F50" s="7"/>
    </row>
    <row r="51" spans="1:6" x14ac:dyDescent="0.25">
      <c r="A51" s="7"/>
      <c r="B51" s="7"/>
      <c r="C51" s="7"/>
      <c r="D51" s="7"/>
      <c r="E51" s="7"/>
      <c r="F51" s="7"/>
    </row>
    <row r="52" spans="1:6" x14ac:dyDescent="0.25">
      <c r="A52" s="7"/>
      <c r="B52" s="7"/>
      <c r="C52" s="7"/>
      <c r="D52" s="7"/>
      <c r="E52" s="7"/>
      <c r="F52" s="7"/>
    </row>
    <row r="53" spans="1:6" x14ac:dyDescent="0.25">
      <c r="A53" s="7"/>
      <c r="B53" s="7"/>
      <c r="C53" s="7"/>
      <c r="D53" s="7"/>
      <c r="E53" s="7"/>
      <c r="F53" s="7"/>
    </row>
    <row r="54" spans="1:6" x14ac:dyDescent="0.25">
      <c r="A54" s="7"/>
      <c r="B54" s="7"/>
      <c r="C54" s="7"/>
      <c r="D54" s="7"/>
      <c r="E54" s="7"/>
      <c r="F54" s="7"/>
    </row>
    <row r="55" spans="1:6" x14ac:dyDescent="0.25">
      <c r="A55" s="7"/>
      <c r="B55" s="7"/>
      <c r="C55" s="7"/>
      <c r="D55" s="7"/>
      <c r="E55" s="7"/>
      <c r="F55" s="7"/>
    </row>
    <row r="56" spans="1:6" x14ac:dyDescent="0.25">
      <c r="A56" s="7"/>
      <c r="B56" s="7"/>
      <c r="C56" s="7"/>
      <c r="D56" s="7"/>
      <c r="E56" s="7"/>
      <c r="F56" s="7"/>
    </row>
    <row r="57" spans="1:6" x14ac:dyDescent="0.25">
      <c r="A57" s="7"/>
      <c r="B57" s="7"/>
      <c r="C57" s="7"/>
      <c r="D57" s="7"/>
      <c r="E57" s="7"/>
      <c r="F57" s="7"/>
    </row>
    <row r="58" spans="1:6" x14ac:dyDescent="0.25">
      <c r="A58" s="7"/>
      <c r="B58" s="7"/>
      <c r="C58" s="7"/>
      <c r="D58" s="7"/>
      <c r="E58" s="7"/>
      <c r="F58" s="7"/>
    </row>
    <row r="59" spans="1:6" x14ac:dyDescent="0.25">
      <c r="A59" s="7"/>
      <c r="B59" s="7"/>
      <c r="C59" s="7"/>
      <c r="D59" s="7"/>
      <c r="E59" s="7"/>
      <c r="F59" s="7"/>
    </row>
    <row r="60" spans="1:6" x14ac:dyDescent="0.25">
      <c r="A60" s="7"/>
      <c r="B60" s="7"/>
      <c r="C60" s="7"/>
      <c r="D60" s="7"/>
      <c r="E60" s="7"/>
      <c r="F60" s="7"/>
    </row>
    <row r="61" spans="1:6" x14ac:dyDescent="0.25">
      <c r="A61" s="7"/>
      <c r="B61" s="7"/>
      <c r="C61" s="7"/>
      <c r="D61" s="7"/>
      <c r="E61" s="7"/>
      <c r="F61" s="7"/>
    </row>
    <row r="62" spans="1:6" x14ac:dyDescent="0.25">
      <c r="A62" s="7"/>
      <c r="B62" s="7"/>
      <c r="C62" s="7"/>
      <c r="D62" s="7"/>
      <c r="E62" s="7"/>
      <c r="F62" s="7"/>
    </row>
    <row r="63" spans="1:6" x14ac:dyDescent="0.25">
      <c r="A63" s="7"/>
      <c r="B63" s="7"/>
      <c r="C63" s="7"/>
      <c r="D63" s="7"/>
      <c r="E63" s="7"/>
      <c r="F63" s="7"/>
    </row>
    <row r="64" spans="1:6" x14ac:dyDescent="0.25">
      <c r="A64" s="7"/>
      <c r="B64" s="7"/>
      <c r="C64" s="7"/>
      <c r="D64" s="7"/>
      <c r="E64" s="7"/>
      <c r="F64" s="7"/>
    </row>
    <row r="65" spans="1:6" x14ac:dyDescent="0.25">
      <c r="A65" s="7"/>
      <c r="B65" s="7"/>
      <c r="C65" s="7"/>
      <c r="D65" s="7"/>
      <c r="E65" s="7"/>
      <c r="F65" s="7"/>
    </row>
  </sheetData>
  <mergeCells count="2">
    <mergeCell ref="A1:F1"/>
    <mergeCell ref="A2:B2"/>
  </mergeCells>
  <pageMargins left="0.45" right="0.45" top="0.75" bottom="0.75" header="0.3" footer="0.3"/>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Ongoing</vt:lpstr>
      <vt:lpstr>Upcoming</vt:lpstr>
      <vt:lpstr>Future</vt:lpstr>
      <vt:lpstr>Future!Print_Area</vt:lpstr>
      <vt:lpstr>Ongoing!Print_Area</vt:lpstr>
      <vt:lpstr>Upcoming!Print_Area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2018-12-18T10:30:58Z</dcterms:modified>
</cp:coreProperties>
</file>