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Baduget\Badguet-2021-22\বাজেট ২০-২১\"/>
    </mc:Choice>
  </mc:AlternateContent>
  <bookViews>
    <workbookView xWindow="0" yWindow="0" windowWidth="15345" windowHeight="5325" activeTab="3"/>
  </bookViews>
  <sheets>
    <sheet name="From &quot;K&quot;" sheetId="2" r:id="rId1"/>
    <sheet name="From &quot;KH&quot;" sheetId="3" r:id="rId2"/>
    <sheet name="From &quot;KH2&quot;" sheetId="4" r:id="rId3"/>
    <sheet name="From &quot;G&quot;" sheetId="5" r:id="rId4"/>
    <sheet name="From &quot;GH&quot;" sheetId="6" r:id="rId5"/>
  </sheets>
  <definedNames>
    <definedName name="_xlnm.Print_Area" localSheetId="3">'From "G"'!$A$1:$P$15</definedName>
    <definedName name="_xlnm.Print_Area" localSheetId="4">'From "GH"'!$A$2:$G$21</definedName>
    <definedName name="_xlnm.Print_Area" localSheetId="0">'From "K"'!$A$1:$F$29</definedName>
    <definedName name="_xlnm.Print_Area" localSheetId="1">'From "KH"'!$A$1:$E$79</definedName>
    <definedName name="_xlnm.Print_Area" localSheetId="2">'From "KH2"'!$A$2:$E$63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8" i="4" l="1"/>
  <c r="D58" i="4"/>
  <c r="E57" i="4" l="1"/>
  <c r="F12" i="6" l="1"/>
  <c r="F13" i="6"/>
  <c r="F14" i="6"/>
  <c r="F15" i="6"/>
  <c r="F16" i="6"/>
  <c r="F17" i="6"/>
  <c r="F9" i="6"/>
  <c r="C58" i="4" l="1"/>
  <c r="C57" i="4"/>
  <c r="H75" i="3"/>
  <c r="G38" i="5" l="1"/>
  <c r="F38" i="5"/>
  <c r="I38" i="5" l="1"/>
  <c r="K38" i="5"/>
  <c r="H38" i="5"/>
  <c r="J26" i="5"/>
  <c r="J27" i="5"/>
  <c r="J28" i="5"/>
  <c r="L28" i="5" s="1"/>
  <c r="J29" i="5"/>
  <c r="J30" i="5"/>
  <c r="L30" i="5" s="1"/>
  <c r="J31" i="5"/>
  <c r="L31" i="5" s="1"/>
  <c r="J32" i="5"/>
  <c r="L32" i="5" s="1"/>
  <c r="J33" i="5"/>
  <c r="L33" i="5" s="1"/>
  <c r="J34" i="5"/>
  <c r="L34" i="5" s="1"/>
  <c r="J35" i="5"/>
  <c r="J36" i="5"/>
  <c r="J37" i="5"/>
  <c r="L26" i="5"/>
  <c r="L27" i="5"/>
  <c r="L29" i="5"/>
  <c r="L35" i="5"/>
  <c r="L36" i="5"/>
  <c r="L37" i="5"/>
  <c r="J25" i="5"/>
  <c r="L25" i="5" s="1"/>
  <c r="F14" i="5"/>
  <c r="H14" i="5"/>
  <c r="I14" i="5"/>
  <c r="J14" i="5"/>
  <c r="K14" i="5"/>
  <c r="E14" i="5"/>
  <c r="G10" i="5"/>
  <c r="D29" i="3"/>
  <c r="E29" i="3"/>
  <c r="C29" i="3"/>
  <c r="J38" i="5" l="1"/>
  <c r="G14" i="5"/>
  <c r="I75" i="3"/>
  <c r="L38" i="5"/>
  <c r="L14" i="5"/>
  <c r="E22" i="4" l="1"/>
  <c r="E27" i="4" s="1"/>
  <c r="E60" i="4" s="1"/>
  <c r="E77" i="3"/>
  <c r="C77" i="3"/>
  <c r="D77" i="3"/>
  <c r="D22" i="4"/>
  <c r="D27" i="4" s="1"/>
  <c r="N14" i="5"/>
  <c r="M14" i="5"/>
  <c r="D61" i="4" l="1"/>
  <c r="O14" i="5"/>
  <c r="F24" i="2" l="1"/>
</calcChain>
</file>

<file path=xl/sharedStrings.xml><?xml version="1.0" encoding="utf-8"?>
<sst xmlns="http://schemas.openxmlformats.org/spreadsheetml/2006/main" count="251" uniqueCount="232">
  <si>
    <t>BDwbqb cwil‡`i evwl©K ev‡RU</t>
  </si>
  <si>
    <t xml:space="preserve">                                                                                                             BDwbqb cwil` ev‡RU dig ÒKÓ</t>
  </si>
  <si>
    <t>ev‡RU mvi-ms‡ÿc</t>
  </si>
  <si>
    <t>weeib</t>
  </si>
  <si>
    <t>Ask-1</t>
  </si>
  <si>
    <t>ivR¯^ wnmve cÖvßx</t>
  </si>
  <si>
    <t>wb‡R¯^ ivR¯^</t>
  </si>
  <si>
    <t>Aby`vb</t>
  </si>
  <si>
    <t>‡gvU cÖvßx</t>
  </si>
  <si>
    <t>ev` ivR¯^ e¨q</t>
  </si>
  <si>
    <t>ivRm¦ DØ„Ë/NvUwZ (K)</t>
  </si>
  <si>
    <t>Ask-2</t>
  </si>
  <si>
    <t>Dbœqb wnmve</t>
  </si>
  <si>
    <t>Dbœqb Aby`vb</t>
  </si>
  <si>
    <t>Ab¨vb¨ Aby`vb I Pvu`v</t>
  </si>
  <si>
    <t>‡gvU (L)</t>
  </si>
  <si>
    <t>†gvU cªvß m¤ú` (K+L)</t>
  </si>
  <si>
    <t>ev` Dbœqb e¨q</t>
  </si>
  <si>
    <t>mvwe©K ev‡RU DØ„Ë/NvUwZ</t>
  </si>
  <si>
    <t>†hvM cÖviw¤¢K †Ri</t>
  </si>
  <si>
    <t>mgvwß †Ri</t>
  </si>
  <si>
    <t xml:space="preserve">                                                                                                             BDwbqb cwil` ev‡RU dig ÒLÓ</t>
  </si>
  <si>
    <t>ivR¯^ wnmve cÖvß Avq</t>
  </si>
  <si>
    <t>Avq</t>
  </si>
  <si>
    <t>cÖvßxi weeib</t>
  </si>
  <si>
    <t>1 | BDwbqb Ki, †iU, I wdm</t>
  </si>
  <si>
    <t xml:space="preserve">3|   we‡bv`b Ki </t>
  </si>
  <si>
    <t xml:space="preserve">      (K) wm‡bgvi Dci Ki</t>
  </si>
  <si>
    <t>4 |  Ab¨vb¨ uRb¥ wbeÜb</t>
  </si>
  <si>
    <t>5 | cwil` KZ…©K Bmy¨K…Z jvB‡mÝ I cviwgU wdm</t>
  </si>
  <si>
    <t>6 | BRviv eve` cÖvwß t</t>
  </si>
  <si>
    <t xml:space="preserve">     (K) nvU -evRvi</t>
  </si>
  <si>
    <t xml:space="preserve">     (L) †dixNvU </t>
  </si>
  <si>
    <t xml:space="preserve">     (M) Rjgnvj  / †Lvqvo / wbjvg</t>
  </si>
  <si>
    <t>7 |  gUihvb e¨ZxZ Ab¨vb¨ hvbevn‡bi  Dci jvB‡mÝ wdm</t>
  </si>
  <si>
    <t xml:space="preserve">8 |  m¤úwË n‡Z Avq </t>
  </si>
  <si>
    <t xml:space="preserve"> †gvU cÖvßxt</t>
  </si>
  <si>
    <t xml:space="preserve">      K) emZ evoxi evrmwiK g~‡j¨i Dci Ki  </t>
  </si>
  <si>
    <t>(L) hvÎv, bvUK I Ab¨vb¨  we‡bv`bg~jK Abyôv‡bi Dci Ki|</t>
  </si>
  <si>
    <t>e¨q</t>
  </si>
  <si>
    <t>e¨‡qi LvZ</t>
  </si>
  <si>
    <t>1| mvaviY ms¯’vcb/ cªvwZôvwbK</t>
  </si>
  <si>
    <t xml:space="preserve">    K. m¤§vbx/fvZv</t>
  </si>
  <si>
    <t xml:space="preserve">   N. Avby‡ZvwlK Znwe‡j ¯’vbvšÍi</t>
  </si>
  <si>
    <t xml:space="preserve">   O. hvbevnb †givgZ I R¡vjvbx</t>
  </si>
  <si>
    <t>2| Ki Av`v‡qi Rb¨ e¨q</t>
  </si>
  <si>
    <t>3| Ab¨vb¨ e¨q</t>
  </si>
  <si>
    <t xml:space="preserve">    K. †Uwj‡dvb wej</t>
  </si>
  <si>
    <t xml:space="preserve">    L. we`y¨r wej</t>
  </si>
  <si>
    <t xml:space="preserve">    P. f~wg Dbœqb Ki</t>
  </si>
  <si>
    <t xml:space="preserve">    S. Avc¨vqb e¨q</t>
  </si>
  <si>
    <t xml:space="preserve">   T. i¶Yv‡e¶Y Ges †mev cÖ`vbRwbZ e¨q</t>
  </si>
  <si>
    <t xml:space="preserve">    U. Ab¨vb¨ cwi‡kva‡hvM¨ Ki/wej</t>
  </si>
  <si>
    <t>5| e„¶ †ivcY I i¶Yv‡e¶Y</t>
  </si>
  <si>
    <t>6| mvgvwRK I ag©xq cªwZôv‡b Aby`vbt</t>
  </si>
  <si>
    <t>7| RvZxq w`em D`hvcb</t>
  </si>
  <si>
    <t>8| †Ljva~jv I ms¯‹„wZ</t>
  </si>
  <si>
    <t>9| Riæix ÎvY</t>
  </si>
  <si>
    <t>‡gvU e¨q (ivR¯^ wnmve)t</t>
  </si>
  <si>
    <t xml:space="preserve">    K. BDwbqb GjvKvi wewfbœ cªwZôvb/K¬v‡e  Avw_©K Aby`vb</t>
  </si>
  <si>
    <t xml:space="preserve">4| Ki Av`vq LiP (wewfbœ †iwR÷vi, dig, iwk` eB BZ¨vw` gy`ªY)    </t>
  </si>
  <si>
    <t xml:space="preserve">   (2) `vqhy³ e¨q (miKvix Kg©Pvix m¤cwK©Z)</t>
  </si>
  <si>
    <t>M. Ab¨vb¨ cªvwZôvwbK e¨q</t>
  </si>
  <si>
    <t xml:space="preserve">    L. Kg©KZ©v I Kg©Pvix‡`i †eZb-fvZvw` </t>
  </si>
  <si>
    <t>Ask-2 Dbœqb wnmve cÖvßx</t>
  </si>
  <si>
    <t>1| Aby`vb (Dbœqb)</t>
  </si>
  <si>
    <t xml:space="preserve">    K. Dc‡Rjv cwil`</t>
  </si>
  <si>
    <r>
      <t>(1)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SutonnyMJ"/>
      </rPr>
      <t>GwWwc</t>
    </r>
  </si>
  <si>
    <r>
      <t>(2)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SutonnyMJ"/>
      </rPr>
      <t>ivR¯^ Znwej</t>
    </r>
  </si>
  <si>
    <t xml:space="preserve">    L. miKvi</t>
  </si>
  <si>
    <r>
      <t>(4)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SutonnyMJ"/>
      </rPr>
      <t>we‡kl †_vK eivÏ</t>
    </r>
  </si>
  <si>
    <r>
      <t>(5)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SutonnyMJ"/>
      </rPr>
      <t>wU,Avi</t>
    </r>
  </si>
  <si>
    <r>
      <t>(6)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SutonnyMJ"/>
      </rPr>
      <t>KvweLv</t>
    </r>
  </si>
  <si>
    <r>
      <t>(7)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SutonnyMJ"/>
      </rPr>
      <t>KvweUv</t>
    </r>
  </si>
  <si>
    <r>
      <t>(8)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SutonnyMJ"/>
      </rPr>
      <t>Kg©ms¯’vb Kg©m~Px (</t>
    </r>
    <r>
      <rPr>
        <sz val="11"/>
        <color theme="1"/>
        <rFont val="SutonnyMJ"/>
      </rPr>
      <t>kÖwgK nvwRiv)</t>
    </r>
  </si>
  <si>
    <r>
      <t>(9)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SutonnyMJ"/>
      </rPr>
      <t>bbI‡qR Kó eivÏ</t>
    </r>
  </si>
  <si>
    <t xml:space="preserve">    M. Ab¨vb¨ Drm (nvBmvIqv dvÛ)</t>
  </si>
  <si>
    <t>†gvU cªvwß (Dbœqb wnmve)</t>
  </si>
  <si>
    <t>Ask-2 Dbœqb wnmve e¨q</t>
  </si>
  <si>
    <t>5| µxov I ms¯‹„wZ</t>
  </si>
  <si>
    <t>8| wk¶v</t>
  </si>
  <si>
    <t>9| ¯^v¯’¨</t>
  </si>
  <si>
    <t>12| gwnjv, hye I wkï Dbœqb</t>
  </si>
  <si>
    <t>†gvU e¨q ( Dbœqb wnmve)</t>
  </si>
  <si>
    <t>BDwbqb cwil` Kg©KZ©v I Kg©Pvix‡`i weeiYx</t>
  </si>
  <si>
    <t>wefvM/kvLv</t>
  </si>
  <si>
    <t>µwgK bs</t>
  </si>
  <si>
    <t>c‡`i bvg</t>
  </si>
  <si>
    <t>c‡`i msL¨v</t>
  </si>
  <si>
    <t>gyj‡eZb</t>
  </si>
  <si>
    <t>Nifvov</t>
  </si>
  <si>
    <t>wPwKrmv fvZv</t>
  </si>
  <si>
    <t>wUwdb fvZv</t>
  </si>
  <si>
    <t>gšÍe¨</t>
  </si>
  <si>
    <t>RbcÖkvmb</t>
  </si>
  <si>
    <t>mwPe</t>
  </si>
  <si>
    <t>-</t>
  </si>
  <si>
    <t>wnmve mnKvix Kvg Kw¤úDUvi Acv‡iUi</t>
  </si>
  <si>
    <t>wbivcËv (MÖvgcywjk)</t>
  </si>
  <si>
    <t>`dv`vi</t>
  </si>
  <si>
    <t>gnjøv`vi</t>
  </si>
  <si>
    <t>‡gvU</t>
  </si>
  <si>
    <t>‡Pqvig¨vb I m`m¨M‡Yi m¤§vbx I Ab¨vb¨ fvZvw`</t>
  </si>
  <si>
    <t>µt  bs</t>
  </si>
  <si>
    <t>m`m¨M‡bi bvg</t>
  </si>
  <si>
    <t>c`ex</t>
  </si>
  <si>
    <t>m¤§vbx fvZv</t>
  </si>
  <si>
    <t>miKvix Ask</t>
  </si>
  <si>
    <t>BDwc Ask</t>
  </si>
  <si>
    <t>gvwmK</t>
  </si>
  <si>
    <t>evwl©K</t>
  </si>
  <si>
    <t>KZ©b</t>
  </si>
  <si>
    <t>bxU cÖvc¨</t>
  </si>
  <si>
    <t>‡Pqvig¨vb</t>
  </si>
  <si>
    <t>mt gt m`m¨ -1</t>
  </si>
  <si>
    <t>mt gt m`m¨ -2</t>
  </si>
  <si>
    <t>mt gt m`m¨ -3</t>
  </si>
  <si>
    <t>mvt m`m¨ - 1</t>
  </si>
  <si>
    <t>mvt m`m¨ -2</t>
  </si>
  <si>
    <t>mvt m`m¨ -3</t>
  </si>
  <si>
    <t>mvt m`m¨ -4</t>
  </si>
  <si>
    <t>mvt m`m¨ -5</t>
  </si>
  <si>
    <t>mvt m`m¨ -6</t>
  </si>
  <si>
    <t>mvt m`m¨ -7</t>
  </si>
  <si>
    <t>mvt m`m¨ -8</t>
  </si>
  <si>
    <t>mvt m`m¨ -9</t>
  </si>
  <si>
    <t>†gvU =</t>
  </si>
  <si>
    <t>Ab¨vb¨ fvZvw`(‡evbvm)</t>
  </si>
  <si>
    <t>gvwmK Mo A‡_©i cwigvY</t>
  </si>
  <si>
    <t>evrmwiK cªv°wjZ A‡_©i cwigvY</t>
  </si>
  <si>
    <r>
      <t>1</t>
    </r>
    <r>
      <rPr>
        <sz val="11"/>
        <color theme="1"/>
        <rFont val="Times New Roman"/>
        <family val="1"/>
      </rPr>
      <t xml:space="preserve">      </t>
    </r>
    <r>
      <rPr>
        <sz val="11"/>
        <color theme="1"/>
        <rFont val="SutonnyMJ"/>
      </rPr>
      <t> </t>
    </r>
  </si>
  <si>
    <r>
      <t>2</t>
    </r>
    <r>
      <rPr>
        <sz val="11"/>
        <color theme="1"/>
        <rFont val="Times New Roman"/>
        <family val="1"/>
      </rPr>
      <t xml:space="preserve">      </t>
    </r>
    <r>
      <rPr>
        <sz val="11"/>
        <color theme="1"/>
        <rFont val="SutonnyMJ"/>
      </rPr>
      <t> </t>
    </r>
  </si>
  <si>
    <r>
      <t>3</t>
    </r>
    <r>
      <rPr>
        <sz val="11"/>
        <color theme="1"/>
        <rFont val="Times New Roman"/>
        <family val="1"/>
      </rPr>
      <t xml:space="preserve">     </t>
    </r>
    <r>
      <rPr>
        <sz val="11"/>
        <color theme="1"/>
        <rFont val="SutonnyMJ"/>
      </rPr>
      <t> </t>
    </r>
  </si>
  <si>
    <r>
      <t>4</t>
    </r>
    <r>
      <rPr>
        <sz val="11"/>
        <color theme="1"/>
        <rFont val="Times New Roman"/>
        <family val="1"/>
      </rPr>
      <t xml:space="preserve">      </t>
    </r>
    <r>
      <rPr>
        <sz val="11"/>
        <color theme="1"/>
        <rFont val="SutonnyMJ"/>
      </rPr>
      <t> </t>
    </r>
  </si>
  <si>
    <r>
      <t>5</t>
    </r>
    <r>
      <rPr>
        <sz val="11"/>
        <color theme="1"/>
        <rFont val="Times New Roman"/>
        <family val="1"/>
      </rPr>
      <t xml:space="preserve">     </t>
    </r>
    <r>
      <rPr>
        <sz val="11"/>
        <color theme="1"/>
        <rFont val="SutonnyMJ"/>
      </rPr>
      <t> </t>
    </r>
  </si>
  <si>
    <r>
      <t>6</t>
    </r>
    <r>
      <rPr>
        <sz val="11"/>
        <color theme="1"/>
        <rFont val="Times New Roman"/>
        <family val="1"/>
      </rPr>
      <t xml:space="preserve">      </t>
    </r>
    <r>
      <rPr>
        <sz val="11"/>
        <color theme="1"/>
        <rFont val="SutonnyMJ"/>
      </rPr>
      <t> </t>
    </r>
  </si>
  <si>
    <r>
      <t>7</t>
    </r>
    <r>
      <rPr>
        <sz val="11"/>
        <color theme="1"/>
        <rFont val="Times New Roman"/>
        <family val="1"/>
      </rPr>
      <t xml:space="preserve">     </t>
    </r>
    <r>
      <rPr>
        <sz val="11"/>
        <color theme="1"/>
        <rFont val="SutonnyMJ"/>
      </rPr>
      <t> </t>
    </r>
  </si>
  <si>
    <r>
      <t>8</t>
    </r>
    <r>
      <rPr>
        <sz val="11"/>
        <color theme="1"/>
        <rFont val="Times New Roman"/>
        <family val="1"/>
      </rPr>
      <t xml:space="preserve">     </t>
    </r>
    <r>
      <rPr>
        <sz val="11"/>
        <color theme="1"/>
        <rFont val="SutonnyMJ"/>
      </rPr>
      <t> </t>
    </r>
  </si>
  <si>
    <r>
      <t>9</t>
    </r>
    <r>
      <rPr>
        <sz val="11"/>
        <color theme="1"/>
        <rFont val="Times New Roman"/>
        <family val="1"/>
      </rPr>
      <t xml:space="preserve">      </t>
    </r>
    <r>
      <rPr>
        <sz val="11"/>
        <color theme="1"/>
        <rFont val="SutonnyMJ"/>
      </rPr>
      <t> </t>
    </r>
  </si>
  <si>
    <r>
      <t>10</t>
    </r>
    <r>
      <rPr>
        <sz val="11"/>
        <color theme="1"/>
        <rFont val="Times New Roman"/>
        <family val="1"/>
      </rPr>
      <t xml:space="preserve">  </t>
    </r>
    <r>
      <rPr>
        <sz val="11"/>
        <color theme="1"/>
        <rFont val="SutonnyMJ"/>
      </rPr>
      <t> </t>
    </r>
  </si>
  <si>
    <r>
      <t>11</t>
    </r>
    <r>
      <rPr>
        <sz val="11"/>
        <color theme="1"/>
        <rFont val="Times New Roman"/>
        <family val="1"/>
      </rPr>
      <t xml:space="preserve">   </t>
    </r>
    <r>
      <rPr>
        <sz val="11"/>
        <color theme="1"/>
        <rFont val="SutonnyMJ"/>
      </rPr>
      <t> </t>
    </r>
  </si>
  <si>
    <r>
      <t>12</t>
    </r>
    <r>
      <rPr>
        <sz val="11"/>
        <color theme="1"/>
        <rFont val="Times New Roman"/>
        <family val="1"/>
      </rPr>
      <t xml:space="preserve">  </t>
    </r>
    <r>
      <rPr>
        <sz val="11"/>
        <color theme="1"/>
        <rFont val="SutonnyMJ"/>
      </rPr>
      <t> </t>
    </r>
  </si>
  <si>
    <r>
      <t>13</t>
    </r>
    <r>
      <rPr>
        <sz val="11"/>
        <color theme="1"/>
        <rFont val="Times New Roman"/>
        <family val="1"/>
      </rPr>
      <t xml:space="preserve">  </t>
    </r>
    <r>
      <rPr>
        <sz val="11"/>
        <color theme="1"/>
        <rFont val="SutonnyMJ"/>
      </rPr>
      <t> </t>
    </r>
  </si>
  <si>
    <t>cÖK‡íi bvg I mswÿß weeiYx</t>
  </si>
  <si>
    <t>Dc‡Rjv cwil`,‡Rjv cwil` I miKvi nB‡Z cÖvß A‡_©i cwigvb</t>
  </si>
  <si>
    <t>PjwZ A_© eQ‡i e¨wqZ A_ev m¤¢ve¨ e¨‡qi cwigvb</t>
  </si>
  <si>
    <t>m¤¢ve¨ w¯’wZ</t>
  </si>
  <si>
    <t xml:space="preserve">                                                                                                                                                                             BDwbqb cwil` ev‡RU dig ÒNÓ</t>
  </si>
  <si>
    <t>5| f~wg n¯ÍvšÍi Ki 1%</t>
  </si>
  <si>
    <t>4| ms¯’vcb Aby`vb</t>
  </si>
  <si>
    <t>K) ‡Pqvig¨vb I m`m¨M‡bi fvZv</t>
  </si>
  <si>
    <t>L) Kg©KZ©v Kg©PvixM‡bi †eZb fvZv</t>
  </si>
  <si>
    <t>13| ms¯’vcb Aby`vb</t>
  </si>
  <si>
    <t>15| mgvwß †Ri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</si>
  <si>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BDwbqb cwil` ev‡RU dig ÒMÓ</t>
  </si>
  <si>
    <t xml:space="preserve">mKj di‡gi iO Kiv Ni ¸‡jv c~ib Ki‡Z n‡e bv| </t>
  </si>
  <si>
    <t>2|mb` cÎ wd (bvMwiK mb`,Iqv‡ik mb` cÖZ¨qb cÎ )</t>
  </si>
  <si>
    <t>9| Ab¨vb¨</t>
  </si>
  <si>
    <t xml:space="preserve">      L) evwYwR¨K cÖwZôv‡bi Dci Ki</t>
  </si>
  <si>
    <t>Ask-1,ivR¯^ wRmve</t>
  </si>
  <si>
    <t xml:space="preserve">    M. ‡ókbvix eve` e¨q</t>
  </si>
  <si>
    <t xml:space="preserve">    O. `wi`ª mvnvh¨</t>
  </si>
  <si>
    <t xml:space="preserve">    N. Qvcv †cÖm</t>
  </si>
  <si>
    <t xml:space="preserve">    Q. wkÿv mvnvh¨</t>
  </si>
  <si>
    <t>2bs `v‡gv`i BDwbqb cwil` (GjwRwW AvBwW # 4716938)</t>
  </si>
  <si>
    <t xml:space="preserve">2| †¯^”Qv cª‡Yvw`Z Puv`v/ </t>
  </si>
  <si>
    <t>14| `y‡h©vM e¨e¯’v I ÎvY/</t>
  </si>
  <si>
    <t>dzjZjv,Lyjbv|</t>
  </si>
  <si>
    <t>‡eMg kvgQzbœvnvi</t>
  </si>
  <si>
    <t>AvKwjgv †eMg</t>
  </si>
  <si>
    <t>‡Kqv</t>
  </si>
  <si>
    <t>‡gv^t Kv‡qQ mi`vi</t>
  </si>
  <si>
    <t>‡gvt gnvwmb wek¦vm</t>
  </si>
  <si>
    <t>Avãyi ingvb mi`vi</t>
  </si>
  <si>
    <t>‡gvt  Beªvwng MvRx</t>
  </si>
  <si>
    <t>‡gvt AvjgMxi †nv‡mb</t>
  </si>
  <si>
    <t>‡gvt Kwei gnj`vi</t>
  </si>
  <si>
    <t>gvmy` cvi‡fR</t>
  </si>
  <si>
    <t>‡gvt Avãyi iwk` †kL</t>
  </si>
  <si>
    <t>‡gvt bRiæj Bmjvg †kL</t>
  </si>
  <si>
    <t>kixd †gvnvg¤§` f‚Bqv</t>
  </si>
  <si>
    <t xml:space="preserve">    R. gvgjv LiP/পেপার বিল</t>
  </si>
  <si>
    <t>BDwbqb cwil‡`i evwl©K Lmov ev‡RU</t>
  </si>
  <si>
    <t>2018-2019 A_©eQ‡ii AvbygvwbK ev‡RU</t>
  </si>
  <si>
    <t>4| ‡hvMv‡hvM</t>
  </si>
  <si>
    <t>2016-2017 A_© eQ‡ii  cÖK…Z e¨q (UvKv)</t>
  </si>
  <si>
    <t>2017-2018_© eQ‡ii ms‡kvwaZ ev‡RU (UvKv)</t>
  </si>
  <si>
    <r>
      <t>(10)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SutonnyMJ"/>
      </rPr>
      <t>wfwRwW/wfwRGd</t>
    </r>
  </si>
  <si>
    <t>1| K„wl I ‡mP/cq wb®‹vlb</t>
  </si>
  <si>
    <t>3| †fŠZ AeKvVv‡gv/ †givgZ</t>
  </si>
  <si>
    <t>7| †mev/ সেনিটেশন ও নলকুপ</t>
  </si>
  <si>
    <t>GjwRGmwc-3</t>
  </si>
  <si>
    <t>wUAvi Kg©m~Px</t>
  </si>
  <si>
    <t>KvweUv</t>
  </si>
  <si>
    <t>KvweLv</t>
  </si>
  <si>
    <t>AwZ `wi`ª‡`i Rb¨ Kg© mO¯’vb Kg©m~Px</t>
  </si>
  <si>
    <t>f‚wg n¯ÍvšÍi Ki 1%</t>
  </si>
  <si>
    <t>GwWwc</t>
  </si>
  <si>
    <t>Dc‡Rjv Dbœqb Znwej</t>
  </si>
  <si>
    <t>2018-2019 A_© eQ‡ii ms‡kvwaZ ev‡RU (UvKv)</t>
  </si>
  <si>
    <t>A_© ermi t 2019-2020</t>
  </si>
  <si>
    <t>2017-2018 A_© eQ‡ii  cÖK…Z Avq (UvKv)</t>
  </si>
  <si>
    <t>2019 -2020A_©eQ‡ii AvbygvwbK ev‡RU</t>
  </si>
  <si>
    <t xml:space="preserve">   (1) cwil` Kg©Pvwi (wbR¯^ Kg©Pvix)</t>
  </si>
  <si>
    <t>2019-2020 A_©eQ‡ii AvbygvwbK ev‡RU</t>
  </si>
  <si>
    <t>2018-19 A_© eQ‡ii ms‡kvwaZ ev‡RU (UvKv)</t>
  </si>
  <si>
    <t>2017-2018 A_© eQ‡ii  cÖK…Z e¨q (UvKv)</t>
  </si>
  <si>
    <t>2019-2020A_©eQ‡ii AvbygvwbK ev‡RU</t>
  </si>
  <si>
    <t>11| cjx DbœqbI mgevq (iv¯Ív I AeKvVv‡gv †givgZ)</t>
  </si>
  <si>
    <t>2| cqwb®‹vlb ( †Wªb wbg©vb)</t>
  </si>
  <si>
    <t>10| `vwi`ª n«vmKiY t mvgvwRK wbivcËv I cÖvwZôvwbK mnvqZv (wfwRwW I wfwRGd)</t>
  </si>
  <si>
    <t>6| wewea (GwWwc I Dc‡Rjv Dbœqb Znwej)</t>
  </si>
  <si>
    <r>
      <t>(1)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SutonnyMJ"/>
      </rPr>
      <t>GjwRGmwc -3</t>
    </r>
  </si>
  <si>
    <t xml:space="preserve">    V. Avbylvw½K e¨q/ Ab¨vb¨</t>
  </si>
  <si>
    <t>ব্যায়</t>
  </si>
  <si>
    <t>10| ivRm¦ DØ„Ë Dbœqb wnmv‡e ¯’vbvšÍi/mgvcwb †Ri</t>
  </si>
  <si>
    <t>3| ivRm¦ DØ„Ë/c~e© †Ri</t>
  </si>
  <si>
    <t>cª‡`q fwel¨ Znwej (10% Bdwci Avsk)</t>
  </si>
  <si>
    <t>‰ekvLx fv`Zv</t>
  </si>
  <si>
    <t>wkÿv fvZv/ hvZvqvZ fvZv</t>
  </si>
  <si>
    <t>A_© ermi t 2021-2022</t>
  </si>
  <si>
    <t>5bs fvÛvi †KvU  BDwbqb cwil` (GjwRwW AvBwW # 471247)</t>
  </si>
  <si>
    <t>ewUqvNvUv,Lyjbv|</t>
  </si>
  <si>
    <t>5bs fvÛvi‡KvU BDwbqb cwil` (GjwRwW AvBwW # 2471247)</t>
  </si>
  <si>
    <t>5,00,000</t>
  </si>
  <si>
    <t>6,00,000</t>
  </si>
  <si>
    <t>BGGjwR</t>
  </si>
  <si>
    <t>5bs fvÛv‡KvU BDwbqb cwil` (GjwRwW AvBwW # 2471247)</t>
  </si>
  <si>
    <t>2019-2020 A_© eQ‡ii cÖK…Z e¨q (UvKv)</t>
  </si>
  <si>
    <t>2020-2021 A_© eQ‡ii ms‡kvwaZ ev‡RU (UvKv)</t>
  </si>
  <si>
    <t>2021-2022 A_©eQ‡ii AvbygvwbK ev‡RU (UvKv)</t>
  </si>
  <si>
    <t>BDwbqb cwil‡`i evwl©K  ev‡RU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</si>
</sst>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9">
    <font>
      <sz val="11"/>
      <color theme="1"/>
      <name val="Calibri"/>
      <family val="2"/>
      <scheme val="minor"/>
    </font>
    <font>
      <sz val="12"/>
      <color theme="1"/>
      <name val="SutonnyMJ"/>
    </font>
    <font>
      <sz val="14"/>
      <color theme="1"/>
      <name val="SutonnyMJ"/>
    </font>
    <font>
      <sz val="11"/>
      <color theme="1"/>
      <name val="SutonnyMJ"/>
    </font>
    <font>
      <sz val="23"/>
      <color theme="1"/>
      <name val="SutonnyMJ"/>
    </font>
    <font>
      <b/>
      <sz val="12"/>
      <color theme="1"/>
      <name val="SutonnyMJ"/>
    </font>
    <font>
      <b/>
      <u/>
      <sz val="11"/>
      <color theme="1"/>
      <name val="SutonnyMJ"/>
    </font>
    <font>
      <b/>
      <sz val="11"/>
      <color theme="1"/>
      <name val="SutonnyMJ"/>
    </font>
    <font>
      <b/>
      <sz val="12"/>
      <color theme="1"/>
      <name val="SutonnyAMJ"/>
    </font>
    <font>
      <sz val="7"/>
      <color theme="1"/>
      <name val="Times New Roman"/>
      <family val="1"/>
    </font>
    <font>
      <sz val="20"/>
      <color theme="1"/>
      <name val="SutonnyMJ"/>
    </font>
    <font>
      <sz val="10"/>
      <color theme="1"/>
      <name val="SutonnyMJ"/>
    </font>
    <font>
      <sz val="8"/>
      <color theme="1"/>
      <name val="SutonnyMJ"/>
    </font>
    <font>
      <sz val="11"/>
      <color theme="1"/>
      <name val="Times New Roman"/>
      <family val="1"/>
    </font>
    <font>
      <b/>
      <u val="double"/>
      <sz val="11"/>
      <color theme="1"/>
      <name val="SutonnyMJ"/>
    </font>
    <font>
      <sz val="11"/>
      <color theme="1"/>
      <name val="Calibri"/>
      <family val="2"/>
      <scheme val="minor"/>
    </font>
    <font>
      <b/>
      <sz val="12"/>
      <color theme="1"/>
      <name val="DholeshwariMJ"/>
    </font>
    <font>
      <sz val="12"/>
      <color theme="1"/>
      <name val="Calibri"/>
      <family val="2"/>
      <scheme val="minor"/>
    </font>
    <font>
      <b/>
      <sz val="12"/>
      <color theme="1"/>
      <name val="ArhialkhanMJ"/>
    </font>
  </fonts>
  <fills count="12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140">
    <xf numFmtId="0" fontId="0" fillId="0" borderId="0" xfId="0"/>
    <xf numFmtId="0" fontId="3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3" fillId="0" borderId="7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left" vertical="center" wrapText="1" indent="5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2" fillId="0" borderId="0" xfId="0" applyFont="1" applyAlignment="1">
      <alignment vertical="center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43" fontId="1" fillId="0" borderId="5" xfId="1" applyFont="1" applyBorder="1" applyAlignment="1">
      <alignment vertical="center" wrapText="1"/>
    </xf>
    <xf numFmtId="43" fontId="3" fillId="0" borderId="5" xfId="1" applyFont="1" applyBorder="1" applyAlignment="1">
      <alignment horizontal="right" vertical="center" wrapText="1"/>
    </xf>
    <xf numFmtId="43" fontId="3" fillId="0" borderId="5" xfId="1" applyNumberFormat="1" applyFont="1" applyBorder="1" applyAlignment="1">
      <alignment horizontal="right" vertical="center" wrapText="1"/>
    </xf>
    <xf numFmtId="44" fontId="3" fillId="0" borderId="1" xfId="1" applyNumberFormat="1" applyFont="1" applyBorder="1" applyAlignment="1">
      <alignment horizontal="right" vertical="center" wrapText="1"/>
    </xf>
    <xf numFmtId="43" fontId="3" fillId="0" borderId="7" xfId="1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vertical="center" wrapText="1"/>
    </xf>
    <xf numFmtId="43" fontId="3" fillId="2" borderId="5" xfId="1" applyFont="1" applyFill="1" applyBorder="1" applyAlignment="1">
      <alignment horizontal="right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43" fontId="3" fillId="0" borderId="1" xfId="1" applyFont="1" applyBorder="1" applyAlignment="1">
      <alignment horizontal="right" vertical="center" wrapText="1"/>
    </xf>
    <xf numFmtId="43" fontId="3" fillId="0" borderId="12" xfId="1" applyFont="1" applyBorder="1" applyAlignment="1">
      <alignment horizontal="right" vertical="center" wrapText="1"/>
    </xf>
    <xf numFmtId="43" fontId="3" fillId="2" borderId="7" xfId="1" applyFont="1" applyFill="1" applyBorder="1" applyAlignment="1">
      <alignment vertical="center" wrapText="1"/>
    </xf>
    <xf numFmtId="43" fontId="0" fillId="0" borderId="0" xfId="0" applyNumberFormat="1"/>
    <xf numFmtId="0" fontId="1" fillId="2" borderId="7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43" fontId="3" fillId="2" borderId="5" xfId="1" applyNumberFormat="1" applyFont="1" applyFill="1" applyBorder="1" applyAlignment="1">
      <alignment horizontal="right" vertical="center" wrapText="1"/>
    </xf>
    <xf numFmtId="43" fontId="1" fillId="5" borderId="5" xfId="1" applyFont="1" applyFill="1" applyBorder="1" applyAlignment="1">
      <alignment horizontal="center" vertical="center" wrapText="1"/>
    </xf>
    <xf numFmtId="43" fontId="1" fillId="7" borderId="5" xfId="1" applyFont="1" applyFill="1" applyBorder="1" applyAlignment="1">
      <alignment horizontal="center" vertical="center" wrapText="1"/>
    </xf>
    <xf numFmtId="43" fontId="1" fillId="8" borderId="5" xfId="1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vertical="center" wrapText="1"/>
    </xf>
    <xf numFmtId="43" fontId="3" fillId="3" borderId="5" xfId="1" applyNumberFormat="1" applyFont="1" applyFill="1" applyBorder="1" applyAlignment="1">
      <alignment horizontal="right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43" fontId="3" fillId="9" borderId="5" xfId="1" applyFont="1" applyFill="1" applyBorder="1" applyAlignment="1">
      <alignment horizontal="right" vertical="center" wrapText="1"/>
    </xf>
    <xf numFmtId="43" fontId="14" fillId="9" borderId="5" xfId="1" applyFont="1" applyFill="1" applyBorder="1" applyAlignment="1">
      <alignment horizontal="right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right" vertical="center" wrapText="1"/>
    </xf>
    <xf numFmtId="43" fontId="3" fillId="0" borderId="0" xfId="1" applyFont="1" applyFill="1" applyBorder="1" applyAlignment="1">
      <alignment horizontal="right" vertical="center" wrapText="1"/>
    </xf>
    <xf numFmtId="0" fontId="1" fillId="3" borderId="5" xfId="0" applyFont="1" applyFill="1" applyBorder="1" applyAlignment="1">
      <alignment horizontal="center" vertical="center" wrapText="1"/>
    </xf>
    <xf numFmtId="43" fontId="1" fillId="3" borderId="5" xfId="1" applyFont="1" applyFill="1" applyBorder="1" applyAlignment="1">
      <alignment vertical="center" wrapText="1"/>
    </xf>
    <xf numFmtId="0" fontId="1" fillId="3" borderId="5" xfId="0" applyFont="1" applyFill="1" applyBorder="1" applyAlignment="1">
      <alignment horizontal="right" vertical="center" wrapText="1"/>
    </xf>
    <xf numFmtId="0" fontId="1" fillId="10" borderId="5" xfId="0" applyFont="1" applyFill="1" applyBorder="1" applyAlignment="1">
      <alignment horizontal="center" vertical="center" wrapText="1"/>
    </xf>
    <xf numFmtId="43" fontId="1" fillId="10" borderId="5" xfId="1" applyFont="1" applyFill="1" applyBorder="1" applyAlignment="1">
      <alignment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" fillId="10" borderId="6" xfId="0" applyFont="1" applyFill="1" applyBorder="1" applyAlignment="1">
      <alignment horizontal="center" vertical="center" wrapText="1"/>
    </xf>
    <xf numFmtId="43" fontId="3" fillId="11" borderId="5" xfId="1" applyFont="1" applyFill="1" applyBorder="1" applyAlignment="1">
      <alignment horizontal="right" vertical="center" wrapText="1"/>
    </xf>
    <xf numFmtId="43" fontId="3" fillId="11" borderId="5" xfId="1" applyNumberFormat="1" applyFont="1" applyFill="1" applyBorder="1" applyAlignment="1">
      <alignment horizontal="right" vertical="center" wrapText="1"/>
    </xf>
    <xf numFmtId="0" fontId="6" fillId="2" borderId="7" xfId="0" applyFont="1" applyFill="1" applyBorder="1" applyAlignment="1">
      <alignment horizontal="right" vertical="center" wrapText="1"/>
    </xf>
    <xf numFmtId="43" fontId="7" fillId="2" borderId="5" xfId="1" applyFont="1" applyFill="1" applyBorder="1" applyAlignment="1">
      <alignment horizontal="right" vertical="center" wrapText="1"/>
    </xf>
    <xf numFmtId="43" fontId="3" fillId="11" borderId="5" xfId="0" applyNumberFormat="1" applyFont="1" applyFill="1" applyBorder="1" applyAlignment="1">
      <alignment horizontal="right" vertical="center" wrapText="1"/>
    </xf>
    <xf numFmtId="43" fontId="1" fillId="11" borderId="5" xfId="1" applyFont="1" applyFill="1" applyBorder="1" applyAlignment="1">
      <alignment horizontal="center" vertical="center" wrapText="1"/>
    </xf>
    <xf numFmtId="43" fontId="1" fillId="3" borderId="5" xfId="1" applyFont="1" applyFill="1" applyBorder="1" applyAlignment="1">
      <alignment horizontal="center" vertical="center" wrapText="1"/>
    </xf>
    <xf numFmtId="43" fontId="1" fillId="0" borderId="5" xfId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/>
    <xf numFmtId="0" fontId="1" fillId="5" borderId="5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vertical="center" wrapText="1"/>
    </xf>
    <xf numFmtId="0" fontId="1" fillId="5" borderId="5" xfId="0" applyFont="1" applyFill="1" applyBorder="1" applyAlignment="1">
      <alignment horizontal="left" vertical="center" wrapText="1"/>
    </xf>
    <xf numFmtId="0" fontId="1" fillId="8" borderId="5" xfId="0" applyFont="1" applyFill="1" applyBorder="1" applyAlignment="1">
      <alignment horizontal="left" vertical="center" wrapText="1"/>
    </xf>
    <xf numFmtId="0" fontId="1" fillId="7" borderId="5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5" borderId="9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7" borderId="2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43" fontId="3" fillId="0" borderId="9" xfId="1" applyFont="1" applyBorder="1" applyAlignment="1">
      <alignment horizontal="right" vertical="center" wrapText="1"/>
    </xf>
    <xf numFmtId="43" fontId="3" fillId="0" borderId="7" xfId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1" fillId="4" borderId="9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4" fillId="9" borderId="10" xfId="0" applyFont="1" applyFill="1" applyBorder="1" applyAlignment="1">
      <alignment horizontal="right" vertical="center" wrapText="1"/>
    </xf>
    <xf numFmtId="0" fontId="14" fillId="9" borderId="11" xfId="0" applyFont="1" applyFill="1" applyBorder="1" applyAlignment="1">
      <alignment horizontal="right" vertical="center" wrapText="1"/>
    </xf>
    <xf numFmtId="0" fontId="14" fillId="9" borderId="6" xfId="0" applyFont="1" applyFill="1" applyBorder="1" applyAlignment="1">
      <alignment horizontal="right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3" borderId="10" xfId="0" applyFont="1" applyFill="1" applyBorder="1" applyAlignment="1">
      <alignment horizontal="right" vertical="center" wrapText="1"/>
    </xf>
    <xf numFmtId="0" fontId="1" fillId="3" borderId="11" xfId="0" applyFont="1" applyFill="1" applyBorder="1" applyAlignment="1">
      <alignment horizontal="right" vertical="center" wrapText="1"/>
    </xf>
    <xf numFmtId="0" fontId="1" fillId="3" borderId="6" xfId="0" applyFont="1" applyFill="1" applyBorder="1" applyAlignment="1">
      <alignment horizontal="right" vertical="center" wrapText="1"/>
    </xf>
    <xf numFmtId="0" fontId="1" fillId="0" borderId="9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workbookViewId="0">
      <selection activeCell="I10" sqref="I10"/>
    </sheetView>
  </sheetViews>
  <sheetFormatPr defaultRowHeight="15"/>
  <cols>
    <col min="3" max="3" width="25.5703125" customWidth="1"/>
    <col min="4" max="4" width="16.5703125" customWidth="1"/>
    <col min="5" max="5" width="17.5703125" customWidth="1"/>
    <col min="6" max="6" width="20" customWidth="1"/>
  </cols>
  <sheetData>
    <row r="1" spans="1:16" ht="17.25">
      <c r="A1" s="90" t="s">
        <v>231</v>
      </c>
      <c r="B1" s="90"/>
      <c r="C1" s="90"/>
      <c r="D1" s="90"/>
      <c r="E1" s="90"/>
      <c r="F1" s="90"/>
    </row>
    <row r="2" spans="1:16" ht="15" customHeight="1">
      <c r="A2" s="91" t="s">
        <v>220</v>
      </c>
      <c r="B2" s="91"/>
      <c r="C2" s="91"/>
      <c r="D2" s="91"/>
      <c r="E2" s="91"/>
      <c r="F2" s="91"/>
    </row>
    <row r="3" spans="1:16" ht="15" customHeight="1">
      <c r="A3" s="91" t="s">
        <v>227</v>
      </c>
      <c r="B3" s="91"/>
      <c r="C3" s="91"/>
      <c r="D3" s="91"/>
      <c r="E3" s="91"/>
      <c r="F3" s="91"/>
    </row>
    <row r="4" spans="1:16" ht="15" customHeight="1">
      <c r="A4" s="91" t="s">
        <v>222</v>
      </c>
      <c r="B4" s="91"/>
      <c r="C4" s="91"/>
      <c r="D4" s="91"/>
      <c r="E4" s="91"/>
      <c r="F4" s="91"/>
    </row>
    <row r="5" spans="1:16" ht="17.25">
      <c r="A5" s="74"/>
      <c r="B5" s="73"/>
      <c r="C5" s="74"/>
      <c r="D5" s="74"/>
      <c r="E5" s="74"/>
      <c r="F5" s="74"/>
    </row>
    <row r="6" spans="1:16" ht="15" customHeight="1">
      <c r="A6" s="91" t="s">
        <v>1</v>
      </c>
      <c r="B6" s="91"/>
      <c r="C6" s="91"/>
      <c r="D6" s="91"/>
      <c r="E6" s="91"/>
      <c r="F6" s="91"/>
    </row>
    <row r="7" spans="1:16" ht="15.75" customHeight="1" thickBot="1">
      <c r="A7" s="91" t="s">
        <v>2</v>
      </c>
      <c r="B7" s="91"/>
      <c r="C7" s="91"/>
      <c r="D7" s="91"/>
      <c r="E7" s="91"/>
      <c r="F7" s="91"/>
    </row>
    <row r="8" spans="1:16" ht="36" customHeight="1">
      <c r="A8" s="74"/>
      <c r="B8" s="92" t="s">
        <v>3</v>
      </c>
      <c r="C8" s="93"/>
      <c r="D8" s="96" t="s">
        <v>228</v>
      </c>
      <c r="E8" s="96" t="s">
        <v>229</v>
      </c>
      <c r="F8" s="96" t="s">
        <v>230</v>
      </c>
      <c r="J8" s="85" t="s">
        <v>155</v>
      </c>
      <c r="K8" s="86"/>
      <c r="L8" s="86"/>
      <c r="M8" s="86"/>
      <c r="N8" s="86"/>
      <c r="O8" s="86"/>
      <c r="P8" s="86"/>
    </row>
    <row r="9" spans="1:16" ht="16.5" thickBot="1">
      <c r="A9" s="74"/>
      <c r="B9" s="94"/>
      <c r="C9" s="95"/>
      <c r="D9" s="97"/>
      <c r="E9" s="97"/>
      <c r="F9" s="97"/>
    </row>
    <row r="10" spans="1:16" ht="18" thickBot="1">
      <c r="A10" s="74"/>
      <c r="B10" s="98">
        <v>1</v>
      </c>
      <c r="C10" s="99"/>
      <c r="D10" s="75">
        <v>2</v>
      </c>
      <c r="E10" s="75">
        <v>3</v>
      </c>
      <c r="F10" s="75">
        <v>4</v>
      </c>
    </row>
    <row r="11" spans="1:16" ht="20.25" customHeight="1" thickBot="1">
      <c r="A11" s="74"/>
      <c r="B11" s="87" t="s">
        <v>4</v>
      </c>
      <c r="C11" s="76" t="s">
        <v>5</v>
      </c>
      <c r="D11" s="45"/>
      <c r="E11" s="45"/>
      <c r="F11" s="45"/>
    </row>
    <row r="12" spans="1:16" ht="18.75" customHeight="1" thickBot="1">
      <c r="A12" s="74"/>
      <c r="B12" s="88"/>
      <c r="C12" s="77" t="s">
        <v>6</v>
      </c>
      <c r="D12" s="43">
        <v>830322</v>
      </c>
      <c r="E12" s="43">
        <v>1535857</v>
      </c>
      <c r="F12" s="43">
        <v>1692098</v>
      </c>
    </row>
    <row r="13" spans="1:16" ht="18" thickBot="1">
      <c r="A13" s="74"/>
      <c r="B13" s="88"/>
      <c r="C13" s="77" t="s">
        <v>7</v>
      </c>
      <c r="D13" s="43">
        <v>0</v>
      </c>
      <c r="E13" s="43">
        <v>0</v>
      </c>
      <c r="F13" s="43">
        <v>0</v>
      </c>
    </row>
    <row r="14" spans="1:16" ht="18" thickBot="1">
      <c r="A14" s="74"/>
      <c r="B14" s="88"/>
      <c r="C14" s="77" t="s">
        <v>8</v>
      </c>
      <c r="D14" s="43">
        <v>830322</v>
      </c>
      <c r="E14" s="43">
        <v>1535857</v>
      </c>
      <c r="F14" s="43">
        <v>1692098</v>
      </c>
    </row>
    <row r="15" spans="1:16" ht="21.75" customHeight="1" thickBot="1">
      <c r="A15" s="74"/>
      <c r="B15" s="88"/>
      <c r="C15" s="77" t="s">
        <v>9</v>
      </c>
      <c r="D15" s="43">
        <v>830322</v>
      </c>
      <c r="E15" s="43">
        <v>1535857</v>
      </c>
      <c r="F15" s="43">
        <v>1665871</v>
      </c>
    </row>
    <row r="16" spans="1:16" ht="21.75" customHeight="1" thickBot="1">
      <c r="A16" s="74"/>
      <c r="B16" s="89"/>
      <c r="C16" s="77" t="s">
        <v>10</v>
      </c>
      <c r="D16" s="43">
        <v>0</v>
      </c>
      <c r="E16" s="43">
        <v>0</v>
      </c>
      <c r="F16" s="43">
        <v>26227</v>
      </c>
    </row>
    <row r="17" spans="1:6" ht="18" customHeight="1" thickBot="1">
      <c r="A17" s="74"/>
      <c r="B17" s="87" t="s">
        <v>11</v>
      </c>
      <c r="C17" s="78" t="s">
        <v>12</v>
      </c>
      <c r="D17" s="45"/>
      <c r="E17" s="45"/>
      <c r="F17" s="45"/>
    </row>
    <row r="18" spans="1:6" ht="19.5" customHeight="1" thickBot="1">
      <c r="A18" s="74"/>
      <c r="B18" s="88"/>
      <c r="C18" s="77" t="s">
        <v>13</v>
      </c>
      <c r="D18" s="43">
        <v>17863436</v>
      </c>
      <c r="E18" s="43">
        <v>17500000</v>
      </c>
      <c r="F18" s="43">
        <v>20580000</v>
      </c>
    </row>
    <row r="19" spans="1:6" ht="21" customHeight="1" thickBot="1">
      <c r="A19" s="74"/>
      <c r="B19" s="88"/>
      <c r="C19" s="77" t="s">
        <v>14</v>
      </c>
      <c r="D19" s="43">
        <v>1292991</v>
      </c>
      <c r="E19" s="43">
        <v>1455180</v>
      </c>
      <c r="F19" s="43">
        <v>1603221</v>
      </c>
    </row>
    <row r="20" spans="1:6" ht="18" thickBot="1">
      <c r="A20" s="74"/>
      <c r="B20" s="88"/>
      <c r="C20" s="77" t="s">
        <v>15</v>
      </c>
      <c r="D20" s="43">
        <v>19156427</v>
      </c>
      <c r="E20" s="43">
        <v>18955180</v>
      </c>
      <c r="F20" s="43">
        <v>22183221</v>
      </c>
    </row>
    <row r="21" spans="1:6" ht="21" customHeight="1" thickBot="1">
      <c r="A21" s="74"/>
      <c r="B21" s="88"/>
      <c r="C21" s="77" t="s">
        <v>16</v>
      </c>
      <c r="D21" s="43">
        <v>19156427</v>
      </c>
      <c r="E21" s="43">
        <v>18955180</v>
      </c>
      <c r="F21" s="43">
        <v>22209448</v>
      </c>
    </row>
    <row r="22" spans="1:6" ht="20.25" customHeight="1" thickBot="1">
      <c r="A22" s="74"/>
      <c r="B22" s="88"/>
      <c r="C22" s="77" t="s">
        <v>17</v>
      </c>
      <c r="D22" s="43">
        <v>18698651</v>
      </c>
      <c r="E22" s="43">
        <v>18954180</v>
      </c>
      <c r="F22" s="43">
        <v>22208448</v>
      </c>
    </row>
    <row r="23" spans="1:6" ht="22.5" customHeight="1" thickBot="1">
      <c r="A23" s="74"/>
      <c r="B23" s="88"/>
      <c r="C23" s="77" t="s">
        <v>18</v>
      </c>
      <c r="D23" s="43">
        <v>457776</v>
      </c>
      <c r="E23" s="43">
        <v>-357776</v>
      </c>
      <c r="F23" s="43">
        <v>0</v>
      </c>
    </row>
    <row r="24" spans="1:6" ht="22.5" customHeight="1" thickBot="1">
      <c r="A24" s="74"/>
      <c r="B24" s="88"/>
      <c r="C24" s="77" t="s">
        <v>19</v>
      </c>
      <c r="D24" s="71">
        <v>0</v>
      </c>
      <c r="E24" s="69">
        <v>457776</v>
      </c>
      <c r="F24" s="70">
        <f>SUM(E25)</f>
        <v>100000</v>
      </c>
    </row>
    <row r="25" spans="1:6" ht="21.75" customHeight="1" thickBot="1">
      <c r="A25" s="74"/>
      <c r="B25" s="89"/>
      <c r="C25" s="79" t="s">
        <v>20</v>
      </c>
      <c r="D25" s="69">
        <v>457776</v>
      </c>
      <c r="E25" s="70">
        <v>100000</v>
      </c>
      <c r="F25" s="44">
        <v>100000</v>
      </c>
    </row>
    <row r="26" spans="1:6" ht="17.25">
      <c r="A26" s="74"/>
      <c r="B26" s="73"/>
      <c r="C26" s="74"/>
      <c r="D26" s="74"/>
      <c r="E26" s="74"/>
      <c r="F26" s="74"/>
    </row>
    <row r="27" spans="1:6" ht="17.25">
      <c r="A27" s="74"/>
      <c r="B27" s="73"/>
      <c r="C27" s="74"/>
      <c r="D27" s="74"/>
      <c r="E27" s="74"/>
      <c r="F27" s="74"/>
    </row>
    <row r="28" spans="1:6" ht="17.25">
      <c r="A28" s="74"/>
      <c r="B28" s="73"/>
      <c r="C28" s="74"/>
      <c r="D28" s="74"/>
      <c r="E28" s="74"/>
      <c r="F28" s="74"/>
    </row>
  </sheetData>
  <mergeCells count="14">
    <mergeCell ref="J8:P8"/>
    <mergeCell ref="B17:B25"/>
    <mergeCell ref="A1:F1"/>
    <mergeCell ref="A2:F2"/>
    <mergeCell ref="A3:F3"/>
    <mergeCell ref="A4:F4"/>
    <mergeCell ref="A6:F6"/>
    <mergeCell ref="A7:F7"/>
    <mergeCell ref="B8:C9"/>
    <mergeCell ref="D8:D9"/>
    <mergeCell ref="E8:E9"/>
    <mergeCell ref="F8:F9"/>
    <mergeCell ref="B10:C10"/>
    <mergeCell ref="B11:B16"/>
  </mergeCells>
  <pageMargins left="0.25" right="0.7" top="1" bottom="0.75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opLeftCell="A49" workbookViewId="0">
      <selection activeCell="B76" sqref="B76"/>
    </sheetView>
  </sheetViews>
  <sheetFormatPr defaultRowHeight="15"/>
  <cols>
    <col min="2" max="2" width="28.140625" customWidth="1"/>
    <col min="3" max="3" width="19.85546875" customWidth="1"/>
    <col min="4" max="4" width="20.5703125" customWidth="1"/>
    <col min="5" max="5" width="26.7109375" customWidth="1"/>
    <col min="8" max="8" width="13.28515625" bestFit="1" customWidth="1"/>
    <col min="9" max="9" width="10.5703125" bestFit="1" customWidth="1"/>
    <col min="11" max="11" width="13.28515625" bestFit="1" customWidth="1"/>
  </cols>
  <sheetData>
    <row r="1" spans="1:5" ht="15" customHeight="1">
      <c r="A1" s="102" t="s">
        <v>182</v>
      </c>
      <c r="B1" s="102"/>
      <c r="C1" s="102"/>
      <c r="D1" s="102"/>
      <c r="E1" s="102"/>
    </row>
    <row r="2" spans="1:5" ht="15" customHeight="1">
      <c r="A2" s="108" t="s">
        <v>200</v>
      </c>
      <c r="B2" s="108"/>
      <c r="C2" s="108"/>
      <c r="D2" s="108"/>
      <c r="E2" s="108"/>
    </row>
    <row r="3" spans="1:5" ht="15" customHeight="1">
      <c r="A3" s="91" t="s">
        <v>164</v>
      </c>
      <c r="B3" s="91"/>
      <c r="C3" s="91"/>
      <c r="D3" s="91"/>
      <c r="E3" s="91"/>
    </row>
    <row r="4" spans="1:5" ht="15" customHeight="1">
      <c r="A4" s="91" t="s">
        <v>167</v>
      </c>
      <c r="B4" s="91"/>
      <c r="C4" s="91"/>
      <c r="D4" s="91"/>
      <c r="E4" s="91"/>
    </row>
    <row r="5" spans="1:5" ht="15" customHeight="1">
      <c r="A5" s="91" t="s">
        <v>21</v>
      </c>
      <c r="B5" s="91"/>
      <c r="C5" s="91"/>
      <c r="D5" s="91"/>
      <c r="E5" s="91"/>
    </row>
    <row r="6" spans="1:5" ht="15" customHeight="1">
      <c r="A6" s="102" t="s">
        <v>4</v>
      </c>
      <c r="B6" s="102"/>
      <c r="C6" s="102"/>
      <c r="D6" s="102"/>
      <c r="E6" s="102"/>
    </row>
    <row r="7" spans="1:5" ht="15.75" customHeight="1" thickBot="1">
      <c r="A7" s="102" t="s">
        <v>22</v>
      </c>
      <c r="B7" s="102"/>
      <c r="C7" s="102"/>
      <c r="D7" s="102"/>
      <c r="E7" s="102"/>
    </row>
    <row r="8" spans="1:5" ht="21" customHeight="1" thickBot="1">
      <c r="B8" s="109" t="s">
        <v>23</v>
      </c>
      <c r="C8" s="110"/>
      <c r="D8" s="110"/>
      <c r="E8" s="111"/>
    </row>
    <row r="9" spans="1:5" ht="52.5" customHeight="1" thickBot="1">
      <c r="B9" s="29" t="s">
        <v>24</v>
      </c>
      <c r="C9" s="30" t="s">
        <v>201</v>
      </c>
      <c r="D9" s="30" t="s">
        <v>199</v>
      </c>
      <c r="E9" s="30" t="s">
        <v>202</v>
      </c>
    </row>
    <row r="10" spans="1:5" ht="16.5" thickBot="1">
      <c r="B10" s="4">
        <v>1</v>
      </c>
      <c r="C10" s="1">
        <v>2</v>
      </c>
      <c r="D10" s="1">
        <v>3</v>
      </c>
      <c r="E10" s="1">
        <v>4</v>
      </c>
    </row>
    <row r="11" spans="1:5" ht="22.5" customHeight="1" thickBot="1">
      <c r="B11" s="27" t="s">
        <v>25</v>
      </c>
      <c r="C11" s="27"/>
      <c r="D11" s="27"/>
      <c r="E11" s="27"/>
    </row>
    <row r="12" spans="1:5" ht="18.75" customHeight="1">
      <c r="B12" s="103" t="s">
        <v>37</v>
      </c>
      <c r="C12" s="100">
        <v>529116</v>
      </c>
      <c r="D12" s="100">
        <v>300000</v>
      </c>
      <c r="E12" s="100">
        <v>350000</v>
      </c>
    </row>
    <row r="13" spans="1:5" ht="15" customHeight="1" thickBot="1">
      <c r="B13" s="104"/>
      <c r="C13" s="101"/>
      <c r="D13" s="101"/>
      <c r="E13" s="101"/>
    </row>
    <row r="14" spans="1:5" ht="30.75" customHeight="1" thickBot="1">
      <c r="B14" s="6" t="s">
        <v>158</v>
      </c>
      <c r="C14" s="22"/>
      <c r="D14" s="22">
        <v>250000</v>
      </c>
      <c r="E14" s="22">
        <v>200000</v>
      </c>
    </row>
    <row r="15" spans="1:5" ht="22.5" customHeight="1" thickBot="1">
      <c r="B15" s="6" t="s">
        <v>156</v>
      </c>
      <c r="C15" s="22">
        <v>21200</v>
      </c>
      <c r="D15" s="22">
        <v>30000</v>
      </c>
      <c r="E15" s="22">
        <v>30000</v>
      </c>
    </row>
    <row r="16" spans="1:5" ht="21" customHeight="1" thickBot="1">
      <c r="B16" s="27" t="s">
        <v>26</v>
      </c>
      <c r="C16" s="28"/>
      <c r="D16" s="28"/>
      <c r="E16" s="28"/>
    </row>
    <row r="17" spans="2:5" ht="20.25" customHeight="1" thickBot="1">
      <c r="B17" s="6" t="s">
        <v>27</v>
      </c>
      <c r="C17" s="22">
        <v>0</v>
      </c>
      <c r="D17" s="22">
        <v>0</v>
      </c>
      <c r="E17" s="22">
        <v>0</v>
      </c>
    </row>
    <row r="18" spans="2:5" ht="15.75" customHeight="1">
      <c r="B18" s="103" t="s">
        <v>38</v>
      </c>
      <c r="C18" s="100">
        <v>0</v>
      </c>
      <c r="D18" s="100">
        <v>0</v>
      </c>
      <c r="E18" s="100">
        <v>0</v>
      </c>
    </row>
    <row r="19" spans="2:5" ht="15.75" customHeight="1" thickBot="1">
      <c r="B19" s="104"/>
      <c r="C19" s="101"/>
      <c r="D19" s="101"/>
      <c r="E19" s="101"/>
    </row>
    <row r="20" spans="2:5" ht="16.5" thickBot="1">
      <c r="B20" s="6" t="s">
        <v>28</v>
      </c>
      <c r="C20" s="22">
        <v>62127</v>
      </c>
      <c r="D20" s="22">
        <v>30000</v>
      </c>
      <c r="E20" s="22">
        <v>40000</v>
      </c>
    </row>
    <row r="21" spans="2:5" ht="30" customHeight="1" thickBot="1">
      <c r="B21" s="6" t="s">
        <v>29</v>
      </c>
      <c r="C21" s="22">
        <v>277345</v>
      </c>
      <c r="D21" s="22">
        <v>250000</v>
      </c>
      <c r="E21" s="24">
        <v>250000</v>
      </c>
    </row>
    <row r="22" spans="2:5" ht="22.5" customHeight="1" thickBot="1">
      <c r="B22" s="27" t="s">
        <v>30</v>
      </c>
      <c r="C22" s="27"/>
      <c r="D22" s="27"/>
      <c r="E22" s="27"/>
    </row>
    <row r="23" spans="2:5" ht="20.25" customHeight="1" thickBot="1">
      <c r="B23" s="6" t="s">
        <v>31</v>
      </c>
      <c r="C23" s="22">
        <v>90375</v>
      </c>
      <c r="D23" s="22">
        <v>90000</v>
      </c>
      <c r="E23" s="22">
        <v>110000</v>
      </c>
    </row>
    <row r="24" spans="2:5" ht="16.5" customHeight="1" thickBot="1">
      <c r="B24" s="6" t="s">
        <v>32</v>
      </c>
      <c r="C24" s="22">
        <v>556720</v>
      </c>
      <c r="D24" s="22">
        <v>400000</v>
      </c>
      <c r="E24" s="22">
        <v>400000</v>
      </c>
    </row>
    <row r="25" spans="2:5" ht="23.25" customHeight="1" thickBot="1">
      <c r="B25" s="6" t="s">
        <v>33</v>
      </c>
      <c r="C25" s="22">
        <v>0</v>
      </c>
      <c r="D25" s="22">
        <v>1000</v>
      </c>
      <c r="E25" s="22">
        <v>1000</v>
      </c>
    </row>
    <row r="26" spans="2:5" ht="32.25" customHeight="1" thickBot="1">
      <c r="B26" s="6" t="s">
        <v>34</v>
      </c>
      <c r="C26" s="22">
        <v>0</v>
      </c>
      <c r="D26" s="22">
        <v>10000</v>
      </c>
      <c r="E26" s="22">
        <v>1000</v>
      </c>
    </row>
    <row r="27" spans="2:5" ht="22.5" customHeight="1" thickBot="1">
      <c r="B27" s="6" t="s">
        <v>35</v>
      </c>
      <c r="C27" s="22">
        <v>0</v>
      </c>
      <c r="D27" s="22">
        <v>0</v>
      </c>
      <c r="E27" s="22">
        <v>0</v>
      </c>
    </row>
    <row r="28" spans="2:5" ht="20.25" customHeight="1" thickBot="1">
      <c r="B28" s="6" t="s">
        <v>157</v>
      </c>
      <c r="C28" s="22">
        <v>519715</v>
      </c>
      <c r="D28" s="22">
        <v>20000</v>
      </c>
      <c r="E28" s="22">
        <v>20000</v>
      </c>
    </row>
    <row r="29" spans="2:5" ht="27.75" customHeight="1" thickBot="1">
      <c r="B29" s="66" t="s">
        <v>36</v>
      </c>
      <c r="C29" s="67">
        <f>SUM(C11:C28)</f>
        <v>2056598</v>
      </c>
      <c r="D29" s="67">
        <f t="shared" ref="D29:E29" si="0">SUM(D11:D28)</f>
        <v>1381000</v>
      </c>
      <c r="E29" s="67">
        <f t="shared" si="0"/>
        <v>1402000</v>
      </c>
    </row>
    <row r="43" spans="2:5" ht="18" thickBot="1">
      <c r="B43" s="72" t="s">
        <v>159</v>
      </c>
    </row>
    <row r="44" spans="2:5" ht="16.5" thickBot="1">
      <c r="B44" s="105" t="s">
        <v>39</v>
      </c>
      <c r="C44" s="106"/>
      <c r="D44" s="106"/>
      <c r="E44" s="107"/>
    </row>
    <row r="45" spans="2:5" ht="32.25" thickBot="1">
      <c r="B45" s="31" t="s">
        <v>40</v>
      </c>
      <c r="C45" s="30" t="s">
        <v>206</v>
      </c>
      <c r="D45" s="30" t="s">
        <v>205</v>
      </c>
      <c r="E45" s="30" t="s">
        <v>204</v>
      </c>
    </row>
    <row r="46" spans="2:5" ht="18" thickBot="1">
      <c r="B46" s="3">
        <v>1</v>
      </c>
      <c r="C46" s="1">
        <v>2</v>
      </c>
      <c r="D46" s="1">
        <v>3</v>
      </c>
      <c r="E46" s="1">
        <v>4</v>
      </c>
    </row>
    <row r="47" spans="2:5" ht="16.5" thickBot="1">
      <c r="B47" s="27" t="s">
        <v>41</v>
      </c>
      <c r="C47" s="27"/>
      <c r="D47" s="27"/>
      <c r="E47" s="27"/>
    </row>
    <row r="48" spans="2:5" ht="16.5" thickBot="1">
      <c r="B48" s="6" t="s">
        <v>42</v>
      </c>
      <c r="C48" s="22">
        <v>690300</v>
      </c>
      <c r="D48" s="68">
        <v>699600</v>
      </c>
      <c r="E48" s="68">
        <v>699600</v>
      </c>
    </row>
    <row r="49" spans="2:5" ht="32.25" thickBot="1">
      <c r="B49" s="10" t="s">
        <v>63</v>
      </c>
      <c r="C49" s="32">
        <v>0</v>
      </c>
      <c r="D49" s="32">
        <v>0</v>
      </c>
      <c r="E49" s="32">
        <v>0</v>
      </c>
    </row>
    <row r="50" spans="2:5" ht="16.5" thickBot="1">
      <c r="B50" s="6" t="s">
        <v>203</v>
      </c>
      <c r="C50" s="22">
        <v>84000</v>
      </c>
      <c r="D50" s="22">
        <v>84000</v>
      </c>
      <c r="E50" s="22">
        <v>84000</v>
      </c>
    </row>
    <row r="51" spans="2:5" ht="32.25" thickBot="1">
      <c r="B51" s="10" t="s">
        <v>61</v>
      </c>
      <c r="C51" s="32">
        <v>0</v>
      </c>
      <c r="D51" s="32">
        <v>0</v>
      </c>
      <c r="E51" s="32">
        <v>0</v>
      </c>
    </row>
    <row r="52" spans="2:5" ht="16.5" thickBot="1">
      <c r="B52" s="6" t="s">
        <v>62</v>
      </c>
      <c r="C52" s="22">
        <v>0</v>
      </c>
      <c r="D52" s="22">
        <v>0</v>
      </c>
      <c r="E52" s="22">
        <v>0</v>
      </c>
    </row>
    <row r="53" spans="2:5" ht="16.5" thickBot="1">
      <c r="B53" s="6" t="s">
        <v>43</v>
      </c>
      <c r="C53" s="22">
        <v>0</v>
      </c>
      <c r="D53" s="22">
        <v>0</v>
      </c>
      <c r="E53" s="22">
        <v>0</v>
      </c>
    </row>
    <row r="54" spans="2:5" ht="16.5" thickBot="1">
      <c r="B54" s="6" t="s">
        <v>44</v>
      </c>
      <c r="C54" s="22">
        <v>84000</v>
      </c>
      <c r="D54" s="22">
        <v>8400</v>
      </c>
      <c r="E54" s="22">
        <v>8400</v>
      </c>
    </row>
    <row r="55" spans="2:5" ht="16.5" thickBot="1">
      <c r="B55" s="6" t="s">
        <v>45</v>
      </c>
      <c r="C55" s="22">
        <v>79290</v>
      </c>
      <c r="D55" s="22">
        <v>82500</v>
      </c>
      <c r="E55" s="22">
        <v>82500</v>
      </c>
    </row>
    <row r="56" spans="2:5" ht="16.5" thickBot="1">
      <c r="B56" s="27" t="s">
        <v>46</v>
      </c>
      <c r="C56" s="34"/>
      <c r="D56" s="34"/>
      <c r="E56" s="27"/>
    </row>
    <row r="57" spans="2:5" ht="16.5" thickBot="1">
      <c r="B57" s="6" t="s">
        <v>47</v>
      </c>
      <c r="C57" s="22">
        <v>10060</v>
      </c>
      <c r="D57" s="22">
        <v>14400</v>
      </c>
      <c r="E57" s="22">
        <v>14400</v>
      </c>
    </row>
    <row r="58" spans="2:5" ht="16.5" thickBot="1">
      <c r="B58" s="6" t="s">
        <v>48</v>
      </c>
      <c r="C58" s="22">
        <v>56752</v>
      </c>
      <c r="D58" s="22">
        <v>54000</v>
      </c>
      <c r="E58" s="22">
        <v>54000</v>
      </c>
    </row>
    <row r="59" spans="2:5" ht="16.5" thickBot="1">
      <c r="B59" s="6" t="s">
        <v>160</v>
      </c>
      <c r="C59" s="22">
        <v>84853</v>
      </c>
      <c r="D59" s="22">
        <v>80000</v>
      </c>
      <c r="E59" s="22">
        <v>80000</v>
      </c>
    </row>
    <row r="60" spans="2:5" ht="16.5" thickBot="1">
      <c r="B60" s="6" t="s">
        <v>162</v>
      </c>
      <c r="C60" s="22">
        <v>21000</v>
      </c>
      <c r="D60" s="22">
        <v>25000</v>
      </c>
      <c r="E60" s="22">
        <v>25000</v>
      </c>
    </row>
    <row r="61" spans="2:5" ht="16.5" thickBot="1">
      <c r="B61" s="6" t="s">
        <v>161</v>
      </c>
      <c r="C61" s="22">
        <v>12600</v>
      </c>
      <c r="D61" s="22">
        <v>30000</v>
      </c>
      <c r="E61" s="22">
        <v>35000</v>
      </c>
    </row>
    <row r="62" spans="2:5" ht="16.5" thickBot="1">
      <c r="B62" s="6" t="s">
        <v>49</v>
      </c>
      <c r="C62" s="22">
        <v>2100</v>
      </c>
      <c r="D62" s="22">
        <v>1000</v>
      </c>
      <c r="E62" s="22">
        <v>1000</v>
      </c>
    </row>
    <row r="63" spans="2:5" ht="16.5" thickBot="1">
      <c r="B63" s="6" t="s">
        <v>163</v>
      </c>
      <c r="C63" s="22">
        <v>34000</v>
      </c>
      <c r="D63" s="22">
        <v>20000</v>
      </c>
      <c r="E63" s="22">
        <v>20000</v>
      </c>
    </row>
    <row r="64" spans="2:5" ht="16.5" thickBot="1">
      <c r="B64" s="6" t="s">
        <v>181</v>
      </c>
      <c r="C64" s="22">
        <v>2400</v>
      </c>
      <c r="D64" s="22">
        <v>2500</v>
      </c>
      <c r="E64" s="22">
        <v>2500</v>
      </c>
    </row>
    <row r="65" spans="2:11" ht="16.5" thickBot="1">
      <c r="B65" s="6" t="s">
        <v>50</v>
      </c>
      <c r="C65" s="22">
        <v>41200</v>
      </c>
      <c r="D65" s="22">
        <v>30000</v>
      </c>
      <c r="E65" s="22">
        <v>30000</v>
      </c>
    </row>
    <row r="66" spans="2:11" ht="32.25" thickBot="1">
      <c r="B66" s="6" t="s">
        <v>51</v>
      </c>
      <c r="C66" s="22">
        <v>0</v>
      </c>
      <c r="D66" s="22">
        <v>20000</v>
      </c>
      <c r="E66" s="22">
        <v>5000</v>
      </c>
    </row>
    <row r="67" spans="2:11" ht="24.75" customHeight="1" thickBot="1">
      <c r="B67" s="6" t="s">
        <v>52</v>
      </c>
      <c r="C67" s="22">
        <v>0</v>
      </c>
      <c r="D67" s="22">
        <v>0</v>
      </c>
      <c r="E67" s="22">
        <v>0</v>
      </c>
    </row>
    <row r="68" spans="2:11" ht="16.5" thickBot="1">
      <c r="B68" s="7" t="s">
        <v>213</v>
      </c>
      <c r="C68" s="33">
        <v>164391</v>
      </c>
      <c r="D68" s="33">
        <v>30000</v>
      </c>
      <c r="E68" s="33">
        <v>30000</v>
      </c>
    </row>
    <row r="69" spans="2:11" ht="41.25" customHeight="1" thickBot="1">
      <c r="B69" s="10" t="s">
        <v>60</v>
      </c>
      <c r="C69" s="32">
        <v>0</v>
      </c>
      <c r="D69" s="32">
        <v>5000</v>
      </c>
      <c r="E69" s="32">
        <v>5000</v>
      </c>
    </row>
    <row r="70" spans="2:11" ht="16.5" thickBot="1">
      <c r="B70" s="6" t="s">
        <v>53</v>
      </c>
      <c r="C70" s="22">
        <v>0</v>
      </c>
      <c r="D70" s="22">
        <v>0</v>
      </c>
      <c r="E70" s="22">
        <v>25000</v>
      </c>
    </row>
    <row r="71" spans="2:11" ht="21" customHeight="1" thickBot="1">
      <c r="B71" s="6" t="s">
        <v>54</v>
      </c>
      <c r="C71" s="22">
        <v>0</v>
      </c>
      <c r="D71" s="22">
        <v>3000</v>
      </c>
      <c r="E71" s="22">
        <v>3000</v>
      </c>
    </row>
    <row r="72" spans="2:11" ht="32.25" thickBot="1">
      <c r="B72" s="10" t="s">
        <v>59</v>
      </c>
      <c r="C72" s="32">
        <v>0</v>
      </c>
      <c r="D72" s="32">
        <v>20000</v>
      </c>
      <c r="E72" s="32">
        <v>20000</v>
      </c>
    </row>
    <row r="73" spans="2:11" ht="16.5" thickBot="1">
      <c r="B73" s="6" t="s">
        <v>55</v>
      </c>
      <c r="C73" s="25">
        <v>0</v>
      </c>
      <c r="D73" s="25">
        <v>20000</v>
      </c>
      <c r="E73" s="25">
        <v>20000</v>
      </c>
    </row>
    <row r="74" spans="2:11" ht="16.5" thickBot="1">
      <c r="B74" s="6" t="s">
        <v>56</v>
      </c>
      <c r="C74" s="22">
        <v>13000</v>
      </c>
      <c r="D74" s="22">
        <v>30000</v>
      </c>
      <c r="E74" s="22">
        <v>30000</v>
      </c>
    </row>
    <row r="75" spans="2:11" ht="16.5" thickBot="1">
      <c r="B75" s="6" t="s">
        <v>57</v>
      </c>
      <c r="C75" s="22">
        <v>0</v>
      </c>
      <c r="D75" s="22">
        <v>30000</v>
      </c>
      <c r="E75" s="22">
        <v>30000</v>
      </c>
      <c r="H75" s="35">
        <f>SUM(E48:E75)</f>
        <v>1304400</v>
      </c>
      <c r="I75" s="35">
        <f>SUM(E29-H75)</f>
        <v>97600</v>
      </c>
      <c r="K75" s="35"/>
    </row>
    <row r="76" spans="2:11" ht="25.5" customHeight="1" thickBot="1">
      <c r="B76" s="6" t="s">
        <v>215</v>
      </c>
      <c r="C76" s="64">
        <v>676652</v>
      </c>
      <c r="D76" s="64">
        <v>91600</v>
      </c>
      <c r="E76" s="64">
        <v>97600</v>
      </c>
    </row>
    <row r="77" spans="2:11" ht="16.5" thickBot="1">
      <c r="B77" s="27" t="s">
        <v>58</v>
      </c>
      <c r="C77" s="34">
        <f>SUM(C48:C76)</f>
        <v>2056598</v>
      </c>
      <c r="D77" s="34">
        <f t="shared" ref="D77" si="1">SUM(D48:D76)</f>
        <v>1381000</v>
      </c>
      <c r="E77" s="34">
        <f>SUM(E48:E76)</f>
        <v>1402000</v>
      </c>
    </row>
    <row r="78" spans="2:11" ht="17.25">
      <c r="B78" s="8"/>
    </row>
    <row r="79" spans="2:11" ht="17.25">
      <c r="B79" s="8"/>
    </row>
  </sheetData>
  <mergeCells count="17">
    <mergeCell ref="A6:E6"/>
    <mergeCell ref="B8:E8"/>
    <mergeCell ref="C12:C13"/>
    <mergeCell ref="D12:D13"/>
    <mergeCell ref="E12:E13"/>
    <mergeCell ref="A1:E1"/>
    <mergeCell ref="A2:E2"/>
    <mergeCell ref="A3:E3"/>
    <mergeCell ref="A4:E4"/>
    <mergeCell ref="A5:E5"/>
    <mergeCell ref="E18:E19"/>
    <mergeCell ref="A7:E7"/>
    <mergeCell ref="B12:B13"/>
    <mergeCell ref="B18:B19"/>
    <mergeCell ref="B44:E44"/>
    <mergeCell ref="C18:C19"/>
    <mergeCell ref="D18:D19"/>
  </mergeCells>
  <pageMargins left="0.7" right="0.7" top="1.25" bottom="1.5" header="0.3" footer="0.3"/>
  <pageSetup paperSize="9" scale="8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2"/>
  <sheetViews>
    <sheetView topLeftCell="A16" workbookViewId="0">
      <selection activeCell="B22" sqref="B22"/>
    </sheetView>
  </sheetViews>
  <sheetFormatPr defaultRowHeight="15"/>
  <cols>
    <col min="1" max="1" width="10" customWidth="1"/>
    <col min="2" max="2" width="27.7109375" customWidth="1"/>
    <col min="3" max="3" width="17.85546875" customWidth="1"/>
    <col min="4" max="4" width="19.85546875" customWidth="1"/>
    <col min="5" max="5" width="20.7109375" customWidth="1"/>
  </cols>
  <sheetData>
    <row r="1" spans="1:5" ht="17.25">
      <c r="B1" s="8"/>
    </row>
    <row r="2" spans="1:5" ht="15.75" customHeight="1" thickBot="1">
      <c r="A2" s="91" t="s">
        <v>64</v>
      </c>
      <c r="B2" s="91"/>
      <c r="C2" s="91"/>
      <c r="D2" s="91"/>
      <c r="E2" s="91"/>
    </row>
    <row r="3" spans="1:5" ht="32.25" thickBot="1">
      <c r="B3" s="112" t="s">
        <v>23</v>
      </c>
      <c r="C3" s="113"/>
      <c r="D3" s="113"/>
      <c r="E3" s="114"/>
    </row>
    <row r="4" spans="1:5" ht="41.25" customHeight="1" thickBot="1">
      <c r="B4" s="40" t="s">
        <v>24</v>
      </c>
      <c r="C4" s="41" t="s">
        <v>201</v>
      </c>
      <c r="D4" s="41" t="s">
        <v>199</v>
      </c>
      <c r="E4" s="41" t="s">
        <v>207</v>
      </c>
    </row>
    <row r="5" spans="1:5" ht="18.75" customHeight="1" thickBot="1">
      <c r="B5" s="36" t="s">
        <v>65</v>
      </c>
      <c r="C5" s="28"/>
      <c r="D5" s="28"/>
      <c r="E5" s="28"/>
    </row>
    <row r="6" spans="1:5" ht="18" customHeight="1" thickBot="1">
      <c r="B6" s="36" t="s">
        <v>66</v>
      </c>
      <c r="C6" s="28"/>
      <c r="D6" s="28"/>
      <c r="E6" s="28"/>
    </row>
    <row r="7" spans="1:5" ht="18.75" customHeight="1" thickBot="1">
      <c r="B7" s="14" t="s">
        <v>67</v>
      </c>
      <c r="C7" s="22">
        <v>2000230</v>
      </c>
      <c r="D7" s="22">
        <v>800000</v>
      </c>
      <c r="E7" s="22">
        <v>1000000</v>
      </c>
    </row>
    <row r="8" spans="1:5" ht="20.25" customHeight="1" thickBot="1">
      <c r="B8" s="14" t="s">
        <v>68</v>
      </c>
      <c r="C8" s="22">
        <v>941000</v>
      </c>
      <c r="D8" s="22">
        <v>1000000</v>
      </c>
      <c r="E8" s="22">
        <v>1000000</v>
      </c>
    </row>
    <row r="9" spans="1:5" ht="17.25" customHeight="1" thickBot="1">
      <c r="B9" s="36" t="s">
        <v>69</v>
      </c>
      <c r="C9" s="28"/>
      <c r="D9" s="28"/>
      <c r="E9" s="28"/>
    </row>
    <row r="10" spans="1:5" ht="20.25" customHeight="1" thickBot="1">
      <c r="B10" s="14" t="s">
        <v>212</v>
      </c>
      <c r="C10" s="22">
        <v>5190226</v>
      </c>
      <c r="D10" s="22">
        <v>3000000</v>
      </c>
      <c r="E10" s="22">
        <v>3000000</v>
      </c>
    </row>
    <row r="11" spans="1:5" ht="20.25" customHeight="1" thickBot="1">
      <c r="B11" s="14">
        <v>-2</v>
      </c>
      <c r="C11" s="22">
        <v>0</v>
      </c>
      <c r="D11" s="22">
        <v>0</v>
      </c>
      <c r="E11" s="22">
        <v>0</v>
      </c>
    </row>
    <row r="12" spans="1:5" ht="16.5" customHeight="1" thickBot="1">
      <c r="B12" s="14">
        <v>3</v>
      </c>
      <c r="C12" s="22">
        <v>0</v>
      </c>
      <c r="D12" s="22">
        <v>0</v>
      </c>
      <c r="E12" s="22">
        <v>0</v>
      </c>
    </row>
    <row r="13" spans="1:5" ht="17.25" customHeight="1" thickBot="1">
      <c r="B13" s="14" t="s">
        <v>70</v>
      </c>
      <c r="C13" s="22">
        <v>0</v>
      </c>
      <c r="D13" s="22">
        <v>0</v>
      </c>
      <c r="E13" s="22">
        <v>0</v>
      </c>
    </row>
    <row r="14" spans="1:5" ht="18" thickBot="1">
      <c r="B14" s="14" t="s">
        <v>71</v>
      </c>
      <c r="C14" s="22">
        <v>1171283</v>
      </c>
      <c r="D14" s="22">
        <v>1000000</v>
      </c>
      <c r="E14" s="22">
        <v>1200000</v>
      </c>
    </row>
    <row r="15" spans="1:5" ht="18" thickBot="1">
      <c r="B15" s="14" t="s">
        <v>72</v>
      </c>
      <c r="C15" s="22">
        <v>360749</v>
      </c>
      <c r="D15" s="22">
        <v>1500000</v>
      </c>
      <c r="E15" s="22">
        <v>1500000</v>
      </c>
    </row>
    <row r="16" spans="1:5" ht="18" thickBot="1">
      <c r="B16" s="14" t="s">
        <v>73</v>
      </c>
      <c r="C16" s="22">
        <v>1068092</v>
      </c>
      <c r="D16" s="22">
        <v>300000</v>
      </c>
      <c r="E16" s="22">
        <v>300000</v>
      </c>
    </row>
    <row r="17" spans="1:5" ht="34.5" customHeight="1" thickBot="1">
      <c r="B17" s="14" t="s">
        <v>74</v>
      </c>
      <c r="C17" s="22">
        <v>4160000</v>
      </c>
      <c r="D17" s="22">
        <v>4500000</v>
      </c>
      <c r="E17" s="22">
        <v>4516000</v>
      </c>
    </row>
    <row r="18" spans="1:5" ht="18.75" customHeight="1" thickBot="1">
      <c r="B18" s="14" t="s">
        <v>75</v>
      </c>
      <c r="C18" s="22">
        <v>400000</v>
      </c>
      <c r="D18" s="22">
        <v>400000</v>
      </c>
      <c r="E18" s="22">
        <v>400000</v>
      </c>
    </row>
    <row r="19" spans="1:5" ht="18" thickBot="1">
      <c r="B19" s="14" t="s">
        <v>187</v>
      </c>
      <c r="C19" s="22">
        <v>9201328</v>
      </c>
      <c r="D19" s="22">
        <v>8800000</v>
      </c>
      <c r="E19" s="22">
        <v>11276239</v>
      </c>
    </row>
    <row r="20" spans="1:5" ht="21.75" customHeight="1" thickBot="1">
      <c r="B20" s="12" t="s">
        <v>76</v>
      </c>
      <c r="C20" s="22">
        <v>0</v>
      </c>
      <c r="D20" s="22">
        <v>1000000</v>
      </c>
      <c r="E20" s="22">
        <v>3000000</v>
      </c>
    </row>
    <row r="21" spans="1:5" ht="18" thickBot="1">
      <c r="B21" s="12" t="s">
        <v>165</v>
      </c>
      <c r="C21" s="22">
        <v>0</v>
      </c>
      <c r="D21" s="22">
        <v>0</v>
      </c>
      <c r="E21" s="22">
        <v>0</v>
      </c>
    </row>
    <row r="22" spans="1:5" ht="18" thickBot="1">
      <c r="B22" s="83" t="s">
        <v>216</v>
      </c>
      <c r="C22" s="64">
        <v>1131085</v>
      </c>
      <c r="D22" s="64">
        <f>SUM('From "KH"'!D76)</f>
        <v>91600</v>
      </c>
      <c r="E22" s="64">
        <f>SUM('From "KH"'!E76)</f>
        <v>97600</v>
      </c>
    </row>
    <row r="23" spans="1:5" ht="18" thickBot="1">
      <c r="B23" s="36" t="s">
        <v>149</v>
      </c>
      <c r="C23" s="28"/>
      <c r="D23" s="28"/>
      <c r="E23" s="28"/>
    </row>
    <row r="24" spans="1:5" ht="18" thickBot="1">
      <c r="B24" s="16" t="s">
        <v>150</v>
      </c>
      <c r="C24" s="64">
        <v>364050</v>
      </c>
      <c r="D24" s="64">
        <v>572400</v>
      </c>
      <c r="E24" s="64">
        <v>572400</v>
      </c>
    </row>
    <row r="25" spans="1:5" ht="18" customHeight="1" thickBot="1">
      <c r="B25" s="16" t="s">
        <v>151</v>
      </c>
      <c r="C25" s="64">
        <v>760800</v>
      </c>
      <c r="D25" s="64">
        <v>816260</v>
      </c>
      <c r="E25" s="64">
        <v>1319273</v>
      </c>
    </row>
    <row r="26" spans="1:5" ht="18" thickBot="1">
      <c r="B26" s="12" t="s">
        <v>148</v>
      </c>
      <c r="C26" s="22">
        <v>2450000</v>
      </c>
      <c r="D26" s="22">
        <v>3000000</v>
      </c>
      <c r="E26" s="22">
        <v>3000000</v>
      </c>
    </row>
    <row r="27" spans="1:5" ht="18" thickBot="1">
      <c r="B27" s="37" t="s">
        <v>77</v>
      </c>
      <c r="C27" s="28">
        <v>29198843</v>
      </c>
      <c r="D27" s="28">
        <f t="shared" ref="D27:E27" si="0">SUM(D7:D26)</f>
        <v>26780260</v>
      </c>
      <c r="E27" s="28">
        <f t="shared" si="0"/>
        <v>32181512</v>
      </c>
    </row>
    <row r="28" spans="1:5" ht="17.25">
      <c r="A28" s="54"/>
      <c r="B28" s="55"/>
      <c r="C28" s="56"/>
      <c r="D28" s="56"/>
      <c r="E28" s="56"/>
    </row>
    <row r="29" spans="1:5" ht="17.25">
      <c r="A29" s="54"/>
      <c r="B29" s="55"/>
      <c r="C29" s="56"/>
      <c r="D29" s="56"/>
      <c r="E29" s="56"/>
    </row>
    <row r="30" spans="1:5" ht="17.25">
      <c r="A30" s="54"/>
      <c r="B30" s="55"/>
      <c r="C30" s="56"/>
      <c r="D30" s="56"/>
      <c r="E30" s="56"/>
    </row>
    <row r="31" spans="1:5" ht="17.25">
      <c r="A31" s="54"/>
      <c r="B31" s="55"/>
      <c r="C31" s="56"/>
      <c r="D31" s="56"/>
      <c r="E31" s="56"/>
    </row>
    <row r="32" spans="1:5" ht="17.25">
      <c r="A32" s="54"/>
      <c r="B32" s="55"/>
      <c r="C32" s="56"/>
      <c r="D32" s="56"/>
      <c r="E32" s="56"/>
    </row>
    <row r="33" spans="1:5" ht="17.25">
      <c r="A33" s="54"/>
      <c r="B33" s="55"/>
      <c r="C33" s="56"/>
      <c r="D33" s="56"/>
      <c r="E33" s="56"/>
    </row>
    <row r="34" spans="1:5" ht="17.25">
      <c r="A34" s="54"/>
      <c r="B34" s="55"/>
      <c r="C34" s="56"/>
      <c r="D34" s="56"/>
      <c r="E34" s="56"/>
    </row>
    <row r="35" spans="1:5" ht="17.25">
      <c r="A35" s="54"/>
      <c r="B35" s="55"/>
      <c r="C35" s="56"/>
      <c r="D35" s="56"/>
      <c r="E35" s="56"/>
    </row>
    <row r="36" spans="1:5" ht="17.25">
      <c r="A36" s="54"/>
      <c r="B36" s="55"/>
      <c r="C36" s="56"/>
      <c r="D36" s="56"/>
      <c r="E36" s="56"/>
    </row>
    <row r="37" spans="1:5" ht="17.25">
      <c r="A37" s="54"/>
      <c r="B37" s="55"/>
      <c r="C37" s="56"/>
      <c r="D37" s="56"/>
      <c r="E37" s="56"/>
    </row>
    <row r="38" spans="1:5" ht="17.25">
      <c r="B38" s="8"/>
    </row>
    <row r="39" spans="1:5" ht="15.75" customHeight="1" thickBot="1">
      <c r="A39" s="91" t="s">
        <v>78</v>
      </c>
      <c r="B39" s="91"/>
      <c r="C39" s="91"/>
      <c r="D39" s="91"/>
      <c r="E39" s="91"/>
    </row>
    <row r="40" spans="1:5">
      <c r="B40" s="115" t="s">
        <v>214</v>
      </c>
      <c r="C40" s="116"/>
      <c r="D40" s="116"/>
      <c r="E40" s="117"/>
    </row>
    <row r="41" spans="1:5" ht="15.75" thickBot="1">
      <c r="B41" s="118"/>
      <c r="C41" s="119"/>
      <c r="D41" s="119"/>
      <c r="E41" s="120"/>
    </row>
    <row r="42" spans="1:5" ht="48.75" customHeight="1" thickBot="1">
      <c r="B42" s="38" t="s">
        <v>40</v>
      </c>
      <c r="C42" s="39" t="s">
        <v>185</v>
      </c>
      <c r="D42" s="39" t="s">
        <v>186</v>
      </c>
      <c r="E42" s="39" t="s">
        <v>183</v>
      </c>
    </row>
    <row r="43" spans="1:5" ht="18" thickBot="1">
      <c r="B43" s="3">
        <v>1</v>
      </c>
      <c r="C43" s="1">
        <v>2</v>
      </c>
      <c r="D43" s="1">
        <v>3</v>
      </c>
      <c r="E43" s="1">
        <v>4</v>
      </c>
    </row>
    <row r="44" spans="1:5" ht="19.5" customHeight="1" thickBot="1">
      <c r="B44" s="81" t="s">
        <v>188</v>
      </c>
      <c r="C44" s="23">
        <v>414000</v>
      </c>
      <c r="D44" s="23">
        <v>2700000</v>
      </c>
      <c r="E44" s="23">
        <v>500000</v>
      </c>
    </row>
    <row r="45" spans="1:5" ht="18" customHeight="1" thickBot="1">
      <c r="B45" s="82" t="s">
        <v>209</v>
      </c>
      <c r="C45" s="23">
        <v>3259457</v>
      </c>
      <c r="D45" s="23">
        <v>0</v>
      </c>
      <c r="E45" s="23">
        <v>2100000</v>
      </c>
    </row>
    <row r="46" spans="1:5" ht="20.25" customHeight="1" thickBot="1">
      <c r="B46" s="81" t="s">
        <v>189</v>
      </c>
      <c r="C46" s="23">
        <v>0</v>
      </c>
      <c r="D46" s="23">
        <v>4000000</v>
      </c>
      <c r="E46" s="23">
        <v>2500000</v>
      </c>
    </row>
    <row r="47" spans="1:5" ht="16.5" customHeight="1" thickBot="1">
      <c r="B47" s="80" t="s">
        <v>184</v>
      </c>
      <c r="C47" s="23">
        <v>7770299</v>
      </c>
      <c r="D47" s="23">
        <v>4400000</v>
      </c>
      <c r="E47" s="23">
        <v>2500000</v>
      </c>
    </row>
    <row r="48" spans="1:5" ht="18" thickBot="1">
      <c r="B48" s="12" t="s">
        <v>79</v>
      </c>
      <c r="C48" s="23">
        <v>0</v>
      </c>
      <c r="D48" s="23">
        <v>0</v>
      </c>
      <c r="E48" s="23">
        <v>200000</v>
      </c>
    </row>
    <row r="49" spans="2:5" ht="35.25" thickBot="1">
      <c r="B49" s="82" t="s">
        <v>211</v>
      </c>
      <c r="C49" s="23">
        <v>2941230</v>
      </c>
      <c r="D49" s="23">
        <v>3000000</v>
      </c>
      <c r="E49" s="23">
        <v>2000000</v>
      </c>
    </row>
    <row r="50" spans="2:5" ht="35.25" thickBot="1">
      <c r="B50" s="81" t="s">
        <v>190</v>
      </c>
      <c r="C50" s="23">
        <v>0</v>
      </c>
      <c r="D50" s="23">
        <v>1000000</v>
      </c>
      <c r="E50" s="23">
        <v>3000000</v>
      </c>
    </row>
    <row r="51" spans="2:5" ht="18" thickBot="1">
      <c r="B51" s="12" t="s">
        <v>80</v>
      </c>
      <c r="C51" s="23">
        <v>350000</v>
      </c>
      <c r="D51" s="23">
        <v>400000</v>
      </c>
      <c r="E51" s="23">
        <v>400000</v>
      </c>
    </row>
    <row r="52" spans="2:5" ht="18" thickBot="1">
      <c r="B52" s="12" t="s">
        <v>81</v>
      </c>
      <c r="C52" s="23">
        <v>323852</v>
      </c>
      <c r="D52" s="23">
        <v>400000</v>
      </c>
      <c r="E52" s="23">
        <v>400000</v>
      </c>
    </row>
    <row r="53" spans="2:5" ht="52.5" thickBot="1">
      <c r="B53" s="82" t="s">
        <v>210</v>
      </c>
      <c r="C53" s="23">
        <v>9201328</v>
      </c>
      <c r="D53" s="23">
        <v>8800000</v>
      </c>
      <c r="E53" s="23">
        <v>11276239</v>
      </c>
    </row>
    <row r="54" spans="2:5" ht="35.25" thickBot="1">
      <c r="B54" s="82" t="s">
        <v>208</v>
      </c>
      <c r="C54" s="23">
        <v>0</v>
      </c>
      <c r="D54" s="23">
        <v>0</v>
      </c>
      <c r="E54" s="23">
        <v>4916000</v>
      </c>
    </row>
    <row r="55" spans="2:5" ht="18" thickBot="1">
      <c r="B55" s="12" t="s">
        <v>82</v>
      </c>
      <c r="C55" s="23">
        <v>0</v>
      </c>
      <c r="D55" s="23">
        <v>200000</v>
      </c>
      <c r="E55" s="23">
        <v>200000</v>
      </c>
    </row>
    <row r="56" spans="2:5" ht="18" thickBot="1">
      <c r="B56" s="46" t="s">
        <v>152</v>
      </c>
      <c r="C56" s="47"/>
      <c r="D56" s="47"/>
      <c r="E56" s="47"/>
    </row>
    <row r="57" spans="2:5" ht="18" thickBot="1">
      <c r="B57" s="16" t="s">
        <v>150</v>
      </c>
      <c r="C57" s="65">
        <f>SUM(C24)</f>
        <v>364050</v>
      </c>
      <c r="D57" s="65">
        <v>572400</v>
      </c>
      <c r="E57" s="65">
        <f t="shared" ref="E57" si="1">SUM(E24)</f>
        <v>572400</v>
      </c>
    </row>
    <row r="58" spans="2:5" ht="18" customHeight="1" thickBot="1">
      <c r="B58" s="16" t="s">
        <v>151</v>
      </c>
      <c r="C58" s="65">
        <f>SUM(C25)</f>
        <v>760800</v>
      </c>
      <c r="D58" s="65">
        <f>SUM(D25)</f>
        <v>816260</v>
      </c>
      <c r="E58" s="65">
        <f t="shared" ref="E58" si="2">SUM(E25)</f>
        <v>1319273</v>
      </c>
    </row>
    <row r="59" spans="2:5" ht="18" thickBot="1">
      <c r="B59" s="12" t="s">
        <v>166</v>
      </c>
      <c r="C59" s="23">
        <v>0</v>
      </c>
      <c r="D59" s="23">
        <v>100000</v>
      </c>
      <c r="E59" s="23">
        <v>100000</v>
      </c>
    </row>
    <row r="60" spans="2:5" ht="18" thickBot="1">
      <c r="B60" s="12" t="s">
        <v>153</v>
      </c>
      <c r="C60" s="23">
        <v>3813827</v>
      </c>
      <c r="D60" s="23">
        <v>391600</v>
      </c>
      <c r="E60" s="23">
        <f>SUM(E27-SUM(E44:E59))</f>
        <v>197600</v>
      </c>
    </row>
    <row r="61" spans="2:5" ht="18" thickBot="1">
      <c r="B61" s="37" t="s">
        <v>83</v>
      </c>
      <c r="C61" s="42">
        <v>29198843</v>
      </c>
      <c r="D61" s="42">
        <f t="shared" ref="D61" si="3">SUM(D44:D60)</f>
        <v>26780260</v>
      </c>
      <c r="E61" s="42">
        <v>32181512</v>
      </c>
    </row>
    <row r="62" spans="2:5" ht="17.25">
      <c r="B62" s="5"/>
    </row>
  </sheetData>
  <mergeCells count="4">
    <mergeCell ref="B3:E3"/>
    <mergeCell ref="B40:E41"/>
    <mergeCell ref="A2:E2"/>
    <mergeCell ref="A39:E39"/>
  </mergeCells>
  <pageMargins left="0.7" right="0.7" top="1.5" bottom="1.5" header="0.3" footer="0.3"/>
  <pageSetup paperSize="9" scale="9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topLeftCell="D1" workbookViewId="0">
      <selection activeCell="O15" sqref="O15"/>
    </sheetView>
  </sheetViews>
  <sheetFormatPr defaultRowHeight="15"/>
  <cols>
    <col min="2" max="2" width="11.5703125" customWidth="1"/>
    <col min="3" max="3" width="6.28515625" customWidth="1"/>
    <col min="4" max="4" width="16.5703125" customWidth="1"/>
    <col min="5" max="5" width="10.85546875" customWidth="1"/>
    <col min="6" max="6" width="11.28515625" customWidth="1"/>
    <col min="7" max="7" width="13" customWidth="1"/>
    <col min="8" max="8" width="12.5703125" customWidth="1"/>
    <col min="9" max="9" width="12.28515625" customWidth="1"/>
    <col min="10" max="10" width="12.5703125" customWidth="1"/>
    <col min="11" max="11" width="13" customWidth="1"/>
    <col min="12" max="12" width="15.5703125" customWidth="1"/>
    <col min="13" max="13" width="14" customWidth="1"/>
    <col min="14" max="14" width="17" customWidth="1"/>
    <col min="15" max="15" width="16.85546875" customWidth="1"/>
    <col min="16" max="16" width="15.85546875" customWidth="1"/>
  </cols>
  <sheetData>
    <row r="1" spans="1:16" ht="15" customHeight="1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</row>
    <row r="2" spans="1:16" ht="15" customHeight="1">
      <c r="A2" s="108" t="s">
        <v>220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</row>
    <row r="3" spans="1:16" ht="15" customHeight="1">
      <c r="A3" s="91" t="s">
        <v>221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</row>
    <row r="4" spans="1:16" ht="15" customHeight="1">
      <c r="A4" s="91" t="s">
        <v>222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</row>
    <row r="5" spans="1:16" ht="15" customHeight="1">
      <c r="A5" s="91" t="s">
        <v>154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</row>
    <row r="6" spans="1:16" ht="15.75" customHeight="1" thickBot="1">
      <c r="A6" s="123" t="s">
        <v>84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</row>
    <row r="7" spans="1:16" ht="27" customHeight="1">
      <c r="B7" s="138" t="s">
        <v>85</v>
      </c>
      <c r="C7" s="121" t="s">
        <v>86</v>
      </c>
      <c r="D7" s="121" t="s">
        <v>87</v>
      </c>
      <c r="E7" s="121" t="s">
        <v>88</v>
      </c>
      <c r="F7" s="121" t="s">
        <v>89</v>
      </c>
      <c r="G7" s="121" t="s">
        <v>90</v>
      </c>
      <c r="H7" s="121" t="s">
        <v>91</v>
      </c>
      <c r="I7" s="121" t="s">
        <v>92</v>
      </c>
      <c r="J7" s="121" t="s">
        <v>219</v>
      </c>
      <c r="K7" s="121" t="s">
        <v>218</v>
      </c>
      <c r="L7" s="121" t="s">
        <v>217</v>
      </c>
      <c r="M7" s="121" t="s">
        <v>127</v>
      </c>
      <c r="N7" s="121" t="s">
        <v>128</v>
      </c>
      <c r="O7" s="121" t="s">
        <v>129</v>
      </c>
      <c r="P7" s="121" t="s">
        <v>93</v>
      </c>
    </row>
    <row r="8" spans="1:16" ht="15.75" thickBot="1">
      <c r="B8" s="139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</row>
    <row r="9" spans="1:16" ht="18" thickBot="1">
      <c r="B9" s="3">
        <v>1</v>
      </c>
      <c r="C9" s="2">
        <v>2</v>
      </c>
      <c r="D9" s="2">
        <v>3</v>
      </c>
      <c r="E9" s="2">
        <v>4</v>
      </c>
      <c r="F9" s="2">
        <v>5</v>
      </c>
      <c r="G9" s="60">
        <v>6</v>
      </c>
      <c r="H9" s="2">
        <v>7</v>
      </c>
      <c r="I9" s="2">
        <v>8</v>
      </c>
      <c r="J9" s="2">
        <v>9</v>
      </c>
      <c r="K9" s="2">
        <v>10</v>
      </c>
      <c r="L9" s="60">
        <v>11</v>
      </c>
      <c r="M9" s="60">
        <v>12</v>
      </c>
      <c r="N9" s="60">
        <v>13</v>
      </c>
      <c r="O9" s="60">
        <v>14</v>
      </c>
      <c r="P9" s="2">
        <v>15</v>
      </c>
    </row>
    <row r="10" spans="1:16" ht="18" thickBot="1">
      <c r="B10" s="136" t="s">
        <v>94</v>
      </c>
      <c r="C10" s="11">
        <v>1</v>
      </c>
      <c r="D10" s="15" t="s">
        <v>95</v>
      </c>
      <c r="E10" s="11">
        <v>1</v>
      </c>
      <c r="F10" s="21">
        <v>20810</v>
      </c>
      <c r="G10" s="61">
        <f>SUM(F10*45%)</f>
        <v>9364.5</v>
      </c>
      <c r="H10" s="21">
        <v>1500</v>
      </c>
      <c r="I10" s="21">
        <v>200</v>
      </c>
      <c r="J10" s="21">
        <v>1000</v>
      </c>
      <c r="K10" s="21">
        <v>4162</v>
      </c>
      <c r="L10" s="61">
        <v>2081</v>
      </c>
      <c r="M10" s="61">
        <v>41620</v>
      </c>
      <c r="N10" s="61">
        <v>38140.165999999997</v>
      </c>
      <c r="O10" s="61">
        <v>457682</v>
      </c>
      <c r="P10" s="13"/>
    </row>
    <row r="11" spans="1:16" ht="40.5" customHeight="1" thickBot="1">
      <c r="B11" s="137"/>
      <c r="C11" s="11">
        <v>2</v>
      </c>
      <c r="D11" s="15" t="s">
        <v>97</v>
      </c>
      <c r="E11" s="11">
        <v>1</v>
      </c>
      <c r="F11" s="21">
        <v>10260</v>
      </c>
      <c r="G11" s="61">
        <v>5130</v>
      </c>
      <c r="H11" s="21">
        <v>1500</v>
      </c>
      <c r="I11" s="21">
        <v>200</v>
      </c>
      <c r="J11" s="21">
        <v>0</v>
      </c>
      <c r="K11" s="21">
        <v>2052</v>
      </c>
      <c r="L11" s="61">
        <v>1026</v>
      </c>
      <c r="M11" s="61">
        <v>20520</v>
      </c>
      <c r="N11" s="61">
        <v>19997</v>
      </c>
      <c r="O11" s="61">
        <v>239964</v>
      </c>
      <c r="P11" s="13"/>
    </row>
    <row r="12" spans="1:16" ht="18.75" customHeight="1" thickBot="1">
      <c r="B12" s="136" t="s">
        <v>98</v>
      </c>
      <c r="C12" s="11">
        <v>3</v>
      </c>
      <c r="D12" s="15" t="s">
        <v>99</v>
      </c>
      <c r="E12" s="11">
        <v>1</v>
      </c>
      <c r="F12" s="21">
        <v>7000</v>
      </c>
      <c r="G12" s="61">
        <v>0</v>
      </c>
      <c r="H12" s="21">
        <v>0</v>
      </c>
      <c r="I12" s="21">
        <v>0</v>
      </c>
      <c r="J12" s="21">
        <v>14400</v>
      </c>
      <c r="K12" s="21">
        <v>1400</v>
      </c>
      <c r="L12" s="61" t="s">
        <v>96</v>
      </c>
      <c r="M12" s="61">
        <v>14000</v>
      </c>
      <c r="N12" s="61">
        <v>9483.33</v>
      </c>
      <c r="O12" s="61">
        <v>113800</v>
      </c>
      <c r="P12" s="13"/>
    </row>
    <row r="13" spans="1:16" ht="18" thickBot="1">
      <c r="B13" s="137"/>
      <c r="C13" s="11">
        <v>4</v>
      </c>
      <c r="D13" s="15" t="s">
        <v>100</v>
      </c>
      <c r="E13" s="11">
        <v>9</v>
      </c>
      <c r="F13" s="21">
        <v>58500</v>
      </c>
      <c r="G13" s="61">
        <v>0</v>
      </c>
      <c r="H13" s="21">
        <v>0</v>
      </c>
      <c r="I13" s="21">
        <v>0</v>
      </c>
      <c r="J13" s="21">
        <v>129600</v>
      </c>
      <c r="K13" s="21">
        <v>11700</v>
      </c>
      <c r="L13" s="61" t="s">
        <v>96</v>
      </c>
      <c r="M13" s="61">
        <v>117000</v>
      </c>
      <c r="N13" s="61">
        <v>80025</v>
      </c>
      <c r="O13" s="61">
        <v>960300</v>
      </c>
      <c r="P13" s="13"/>
    </row>
    <row r="14" spans="1:16" ht="18" thickBot="1">
      <c r="B14" s="133" t="s">
        <v>101</v>
      </c>
      <c r="C14" s="134"/>
      <c r="D14" s="135"/>
      <c r="E14" s="57">
        <f>SUM(E10:E13)</f>
        <v>12</v>
      </c>
      <c r="F14" s="58">
        <f t="shared" ref="F14:O14" si="0">SUM(F10:F13)</f>
        <v>96570</v>
      </c>
      <c r="G14" s="58">
        <f t="shared" si="0"/>
        <v>14494.5</v>
      </c>
      <c r="H14" s="58">
        <f t="shared" si="0"/>
        <v>3000</v>
      </c>
      <c r="I14" s="58">
        <f t="shared" si="0"/>
        <v>400</v>
      </c>
      <c r="J14" s="58">
        <f t="shared" si="0"/>
        <v>145000</v>
      </c>
      <c r="K14" s="58">
        <f t="shared" si="0"/>
        <v>19314</v>
      </c>
      <c r="L14" s="58">
        <f t="shared" si="0"/>
        <v>3107</v>
      </c>
      <c r="M14" s="58">
        <f t="shared" si="0"/>
        <v>193140</v>
      </c>
      <c r="N14" s="58">
        <f t="shared" si="0"/>
        <v>147645.49599999998</v>
      </c>
      <c r="O14" s="58">
        <f t="shared" si="0"/>
        <v>1771746</v>
      </c>
      <c r="P14" s="59"/>
    </row>
    <row r="15" spans="1:16" ht="17.25">
      <c r="B15" s="18"/>
      <c r="C15" s="18"/>
      <c r="D15" s="18"/>
      <c r="E15" s="19"/>
      <c r="F15" s="19"/>
      <c r="G15" s="18"/>
      <c r="H15" s="18"/>
      <c r="I15" s="18"/>
      <c r="J15" s="18"/>
      <c r="K15" s="18"/>
      <c r="L15" s="18"/>
      <c r="M15" s="18"/>
      <c r="N15" s="18"/>
      <c r="O15" s="18"/>
      <c r="P15" s="18"/>
    </row>
    <row r="16" spans="1:16" ht="17.25">
      <c r="B16" s="18"/>
      <c r="C16" s="18"/>
      <c r="D16" s="18"/>
      <c r="E16" s="19"/>
      <c r="F16" s="19"/>
      <c r="G16" s="18"/>
      <c r="H16" s="18"/>
      <c r="I16" s="18"/>
      <c r="J16" s="18"/>
      <c r="K16" s="18"/>
      <c r="L16" s="18"/>
      <c r="M16" s="18"/>
      <c r="N16" s="18"/>
      <c r="O16" s="18"/>
      <c r="P16" s="18"/>
    </row>
    <row r="17" spans="1:16" ht="17.25">
      <c r="B17" s="18"/>
      <c r="C17" s="18"/>
      <c r="D17" s="18"/>
      <c r="E17" s="19"/>
      <c r="F17" s="19"/>
      <c r="G17" s="18"/>
      <c r="H17" s="18"/>
      <c r="I17" s="18"/>
      <c r="J17" s="18"/>
      <c r="K17" s="18"/>
      <c r="L17" s="18"/>
      <c r="M17" s="18"/>
      <c r="N17" s="18"/>
      <c r="O17" s="18"/>
      <c r="P17" s="18"/>
    </row>
    <row r="18" spans="1:16" ht="17.25">
      <c r="B18" s="18"/>
      <c r="C18" s="18"/>
      <c r="D18" s="18"/>
      <c r="E18" s="19"/>
      <c r="F18" s="19"/>
      <c r="G18" s="18"/>
      <c r="H18" s="18"/>
      <c r="I18" s="18"/>
      <c r="J18" s="18"/>
      <c r="K18" s="18"/>
      <c r="L18" s="18"/>
      <c r="M18" s="18"/>
      <c r="N18" s="18"/>
      <c r="O18" s="18"/>
      <c r="P18" s="18"/>
    </row>
    <row r="19" spans="1:16" ht="17.25">
      <c r="B19" s="18"/>
      <c r="C19" s="18"/>
      <c r="D19" s="18"/>
      <c r="E19" s="19"/>
      <c r="F19" s="19"/>
      <c r="G19" s="18"/>
      <c r="H19" s="18"/>
      <c r="I19" s="18"/>
      <c r="J19" s="18"/>
      <c r="K19" s="18"/>
      <c r="L19" s="18"/>
      <c r="M19" s="18"/>
      <c r="N19" s="18"/>
      <c r="O19" s="18"/>
      <c r="P19" s="18"/>
    </row>
    <row r="20" spans="1:16" ht="17.25">
      <c r="B20" s="18"/>
      <c r="C20" s="18"/>
      <c r="D20" s="18"/>
      <c r="E20" s="19"/>
      <c r="F20" s="19"/>
      <c r="G20" s="18"/>
      <c r="H20" s="18"/>
      <c r="I20" s="18"/>
      <c r="J20" s="18"/>
      <c r="K20" s="18"/>
      <c r="L20" s="18"/>
      <c r="M20" s="18"/>
      <c r="N20" s="18"/>
      <c r="O20" s="18"/>
      <c r="P20" s="18"/>
    </row>
    <row r="21" spans="1:16" ht="17.25">
      <c r="B21" s="18"/>
      <c r="C21" s="18"/>
      <c r="D21" s="18"/>
      <c r="E21" s="19"/>
      <c r="F21" s="19"/>
      <c r="G21" s="18"/>
      <c r="H21" s="18"/>
      <c r="I21" s="18"/>
      <c r="J21" s="18"/>
      <c r="K21" s="18"/>
      <c r="L21" s="18"/>
      <c r="M21" s="18"/>
      <c r="N21" s="18"/>
      <c r="O21" s="18"/>
      <c r="P21" s="18"/>
    </row>
    <row r="22" spans="1:16" ht="16.5" customHeight="1" thickBot="1">
      <c r="A22" s="132" t="s">
        <v>102</v>
      </c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</row>
    <row r="23" spans="1:16" ht="15.75" customHeight="1" thickBot="1">
      <c r="B23" s="26"/>
      <c r="C23" s="124" t="s">
        <v>103</v>
      </c>
      <c r="D23" s="48" t="s">
        <v>104</v>
      </c>
      <c r="E23" s="48" t="s">
        <v>105</v>
      </c>
      <c r="F23" s="129" t="s">
        <v>106</v>
      </c>
      <c r="G23" s="130"/>
      <c r="H23" s="130"/>
      <c r="I23" s="130"/>
      <c r="J23" s="130"/>
      <c r="K23" s="130"/>
      <c r="L23" s="131"/>
    </row>
    <row r="24" spans="1:16" ht="15.75" customHeight="1" thickBot="1">
      <c r="C24" s="125"/>
      <c r="D24" s="49"/>
      <c r="E24" s="49"/>
      <c r="F24" s="50" t="s">
        <v>107</v>
      </c>
      <c r="G24" s="50" t="s">
        <v>108</v>
      </c>
      <c r="H24" s="50" t="s">
        <v>101</v>
      </c>
      <c r="I24" s="50" t="s">
        <v>109</v>
      </c>
      <c r="J24" s="50" t="s">
        <v>110</v>
      </c>
      <c r="K24" s="50" t="s">
        <v>111</v>
      </c>
      <c r="L24" s="50" t="s">
        <v>112</v>
      </c>
    </row>
    <row r="25" spans="1:16" ht="22.5" customHeight="1" thickBot="1">
      <c r="C25" s="9" t="s">
        <v>130</v>
      </c>
      <c r="D25" s="20" t="s">
        <v>180</v>
      </c>
      <c r="E25" s="20" t="s">
        <v>113</v>
      </c>
      <c r="F25" s="22">
        <v>4500</v>
      </c>
      <c r="G25" s="22">
        <v>5500</v>
      </c>
      <c r="H25" s="22">
        <v>10000</v>
      </c>
      <c r="I25" s="22">
        <v>10000</v>
      </c>
      <c r="J25" s="51">
        <f>SUM(I25*12)</f>
        <v>120000</v>
      </c>
      <c r="K25" s="22">
        <v>0</v>
      </c>
      <c r="L25" s="51">
        <f>SUM(J25-K25)</f>
        <v>120000</v>
      </c>
    </row>
    <row r="26" spans="1:16" ht="23.25" customHeight="1" thickBot="1">
      <c r="C26" s="9" t="s">
        <v>131</v>
      </c>
      <c r="D26" s="20" t="s">
        <v>168</v>
      </c>
      <c r="E26" s="20" t="s">
        <v>114</v>
      </c>
      <c r="F26" s="22">
        <v>3600</v>
      </c>
      <c r="G26" s="22">
        <v>4400</v>
      </c>
      <c r="H26" s="22">
        <v>8000</v>
      </c>
      <c r="I26" s="22">
        <v>8000</v>
      </c>
      <c r="J26" s="51">
        <f t="shared" ref="J26:J37" si="1">SUM(I26*12)</f>
        <v>96000</v>
      </c>
      <c r="K26" s="22">
        <v>0</v>
      </c>
      <c r="L26" s="51">
        <f t="shared" ref="L26:L37" si="2">SUM(J26-K26)</f>
        <v>96000</v>
      </c>
    </row>
    <row r="27" spans="1:16" ht="21.75" customHeight="1" thickBot="1">
      <c r="C27" s="9" t="s">
        <v>132</v>
      </c>
      <c r="D27" s="20" t="s">
        <v>169</v>
      </c>
      <c r="E27" s="20" t="s">
        <v>115</v>
      </c>
      <c r="F27" s="22">
        <v>3600</v>
      </c>
      <c r="G27" s="22">
        <v>4400</v>
      </c>
      <c r="H27" s="22">
        <v>8000</v>
      </c>
      <c r="I27" s="22">
        <v>8000</v>
      </c>
      <c r="J27" s="51">
        <f t="shared" si="1"/>
        <v>96000</v>
      </c>
      <c r="K27" s="22">
        <v>0</v>
      </c>
      <c r="L27" s="51">
        <f t="shared" si="2"/>
        <v>96000</v>
      </c>
    </row>
    <row r="28" spans="1:16" ht="24.75" customHeight="1" thickBot="1">
      <c r="C28" s="9" t="s">
        <v>133</v>
      </c>
      <c r="D28" s="20" t="s">
        <v>170</v>
      </c>
      <c r="E28" s="20" t="s">
        <v>116</v>
      </c>
      <c r="F28" s="22">
        <v>3600</v>
      </c>
      <c r="G28" s="22">
        <v>4400</v>
      </c>
      <c r="H28" s="22">
        <v>8000</v>
      </c>
      <c r="I28" s="22">
        <v>8000</v>
      </c>
      <c r="J28" s="51">
        <f t="shared" si="1"/>
        <v>96000</v>
      </c>
      <c r="K28" s="22">
        <v>0</v>
      </c>
      <c r="L28" s="51">
        <f t="shared" si="2"/>
        <v>96000</v>
      </c>
    </row>
    <row r="29" spans="1:16" ht="17.25" customHeight="1" thickBot="1">
      <c r="C29" s="9" t="s">
        <v>134</v>
      </c>
      <c r="D29" s="20" t="s">
        <v>171</v>
      </c>
      <c r="E29" s="20" t="s">
        <v>117</v>
      </c>
      <c r="F29" s="22">
        <v>3600</v>
      </c>
      <c r="G29" s="22">
        <v>4400</v>
      </c>
      <c r="H29" s="22">
        <v>8000</v>
      </c>
      <c r="I29" s="22">
        <v>8000</v>
      </c>
      <c r="J29" s="51">
        <f t="shared" si="1"/>
        <v>96000</v>
      </c>
      <c r="K29" s="22">
        <v>0</v>
      </c>
      <c r="L29" s="51">
        <f t="shared" si="2"/>
        <v>96000</v>
      </c>
    </row>
    <row r="30" spans="1:16" ht="21" customHeight="1" thickBot="1">
      <c r="C30" s="9" t="s">
        <v>135</v>
      </c>
      <c r="D30" s="20" t="s">
        <v>172</v>
      </c>
      <c r="E30" s="20" t="s">
        <v>118</v>
      </c>
      <c r="F30" s="22">
        <v>3600</v>
      </c>
      <c r="G30" s="22">
        <v>4400</v>
      </c>
      <c r="H30" s="22">
        <v>8000</v>
      </c>
      <c r="I30" s="22">
        <v>8000</v>
      </c>
      <c r="J30" s="51">
        <f t="shared" si="1"/>
        <v>96000</v>
      </c>
      <c r="K30" s="22">
        <v>0</v>
      </c>
      <c r="L30" s="51">
        <f t="shared" si="2"/>
        <v>96000</v>
      </c>
    </row>
    <row r="31" spans="1:16" ht="21" customHeight="1" thickBot="1">
      <c r="C31" s="9" t="s">
        <v>136</v>
      </c>
      <c r="D31" s="20" t="s">
        <v>173</v>
      </c>
      <c r="E31" s="20" t="s">
        <v>119</v>
      </c>
      <c r="F31" s="22">
        <v>3600</v>
      </c>
      <c r="G31" s="22">
        <v>4400</v>
      </c>
      <c r="H31" s="22">
        <v>8000</v>
      </c>
      <c r="I31" s="22">
        <v>8000</v>
      </c>
      <c r="J31" s="51">
        <f t="shared" si="1"/>
        <v>96000</v>
      </c>
      <c r="K31" s="22">
        <v>0</v>
      </c>
      <c r="L31" s="51">
        <f t="shared" si="2"/>
        <v>96000</v>
      </c>
    </row>
    <row r="32" spans="1:16" ht="20.25" customHeight="1" thickBot="1">
      <c r="C32" s="9" t="s">
        <v>137</v>
      </c>
      <c r="D32" s="20" t="s">
        <v>174</v>
      </c>
      <c r="E32" s="20" t="s">
        <v>120</v>
      </c>
      <c r="F32" s="22">
        <v>3600</v>
      </c>
      <c r="G32" s="22">
        <v>4400</v>
      </c>
      <c r="H32" s="22">
        <v>8000</v>
      </c>
      <c r="I32" s="22">
        <v>8000</v>
      </c>
      <c r="J32" s="51">
        <f t="shared" si="1"/>
        <v>96000</v>
      </c>
      <c r="K32" s="22">
        <v>0</v>
      </c>
      <c r="L32" s="51">
        <f t="shared" si="2"/>
        <v>96000</v>
      </c>
    </row>
    <row r="33" spans="2:12" ht="20.25" customHeight="1" thickBot="1">
      <c r="C33" s="9" t="s">
        <v>138</v>
      </c>
      <c r="D33" s="20" t="s">
        <v>175</v>
      </c>
      <c r="E33" s="20" t="s">
        <v>121</v>
      </c>
      <c r="F33" s="22">
        <v>3600</v>
      </c>
      <c r="G33" s="22">
        <v>4400</v>
      </c>
      <c r="H33" s="22">
        <v>8000</v>
      </c>
      <c r="I33" s="22">
        <v>8000</v>
      </c>
      <c r="J33" s="51">
        <f t="shared" si="1"/>
        <v>96000</v>
      </c>
      <c r="K33" s="22">
        <v>0</v>
      </c>
      <c r="L33" s="51">
        <f t="shared" si="2"/>
        <v>96000</v>
      </c>
    </row>
    <row r="34" spans="2:12" ht="16.5" thickBot="1">
      <c r="C34" s="9" t="s">
        <v>139</v>
      </c>
      <c r="D34" s="20" t="s">
        <v>176</v>
      </c>
      <c r="E34" s="20" t="s">
        <v>122</v>
      </c>
      <c r="F34" s="22">
        <v>3600</v>
      </c>
      <c r="G34" s="22">
        <v>4400</v>
      </c>
      <c r="H34" s="22">
        <v>8000</v>
      </c>
      <c r="I34" s="22">
        <v>8000</v>
      </c>
      <c r="J34" s="51">
        <f t="shared" si="1"/>
        <v>96000</v>
      </c>
      <c r="K34" s="22">
        <v>0</v>
      </c>
      <c r="L34" s="51">
        <f t="shared" si="2"/>
        <v>96000</v>
      </c>
    </row>
    <row r="35" spans="2:12" ht="19.5" customHeight="1" thickBot="1">
      <c r="C35" s="9" t="s">
        <v>140</v>
      </c>
      <c r="D35" s="20" t="s">
        <v>177</v>
      </c>
      <c r="E35" s="20" t="s">
        <v>123</v>
      </c>
      <c r="F35" s="22">
        <v>3600</v>
      </c>
      <c r="G35" s="22">
        <v>4400</v>
      </c>
      <c r="H35" s="22">
        <v>8000</v>
      </c>
      <c r="I35" s="22">
        <v>8000</v>
      </c>
      <c r="J35" s="51">
        <f t="shared" si="1"/>
        <v>96000</v>
      </c>
      <c r="K35" s="22">
        <v>0</v>
      </c>
      <c r="L35" s="51">
        <f t="shared" si="2"/>
        <v>96000</v>
      </c>
    </row>
    <row r="36" spans="2:12" ht="16.5" thickBot="1">
      <c r="C36" s="9" t="s">
        <v>141</v>
      </c>
      <c r="D36" s="20" t="s">
        <v>178</v>
      </c>
      <c r="E36" s="20" t="s">
        <v>124</v>
      </c>
      <c r="F36" s="22">
        <v>3600</v>
      </c>
      <c r="G36" s="22">
        <v>4400</v>
      </c>
      <c r="H36" s="22">
        <v>8000</v>
      </c>
      <c r="I36" s="22">
        <v>8000</v>
      </c>
      <c r="J36" s="51">
        <f t="shared" si="1"/>
        <v>96000</v>
      </c>
      <c r="K36" s="22">
        <v>0</v>
      </c>
      <c r="L36" s="51">
        <f t="shared" si="2"/>
        <v>96000</v>
      </c>
    </row>
    <row r="37" spans="2:12" ht="32.25" thickBot="1">
      <c r="C37" s="9" t="s">
        <v>142</v>
      </c>
      <c r="D37" s="20" t="s">
        <v>179</v>
      </c>
      <c r="E37" s="20" t="s">
        <v>125</v>
      </c>
      <c r="F37" s="22">
        <v>3600</v>
      </c>
      <c r="G37" s="22">
        <v>4400</v>
      </c>
      <c r="H37" s="22">
        <v>8000</v>
      </c>
      <c r="I37" s="22">
        <v>8000</v>
      </c>
      <c r="J37" s="51">
        <f t="shared" si="1"/>
        <v>96000</v>
      </c>
      <c r="K37" s="22">
        <v>0</v>
      </c>
      <c r="L37" s="51">
        <f t="shared" si="2"/>
        <v>96000</v>
      </c>
    </row>
    <row r="38" spans="2:12" ht="15.75" thickBot="1">
      <c r="C38" s="126" t="s">
        <v>126</v>
      </c>
      <c r="D38" s="127"/>
      <c r="E38" s="128"/>
      <c r="F38" s="52">
        <f>SUM(F25:F37)</f>
        <v>47700</v>
      </c>
      <c r="G38" s="52">
        <f>SUM(G25:G37)</f>
        <v>58300</v>
      </c>
      <c r="H38" s="52">
        <f>SUM(H25:H37)</f>
        <v>106000</v>
      </c>
      <c r="I38" s="52">
        <f t="shared" ref="I38:L38" si="3">SUM(I25:I37)</f>
        <v>106000</v>
      </c>
      <c r="J38" s="52">
        <f t="shared" si="3"/>
        <v>1272000</v>
      </c>
      <c r="K38" s="52">
        <f t="shared" si="3"/>
        <v>0</v>
      </c>
      <c r="L38" s="52">
        <f t="shared" si="3"/>
        <v>1272000</v>
      </c>
    </row>
    <row r="40" spans="2:12">
      <c r="B40" s="17"/>
    </row>
    <row r="41" spans="2:12" ht="17.25">
      <c r="B41" s="8"/>
    </row>
  </sheetData>
  <mergeCells count="28">
    <mergeCell ref="C23:C24"/>
    <mergeCell ref="C38:E38"/>
    <mergeCell ref="H7:H8"/>
    <mergeCell ref="I7:I8"/>
    <mergeCell ref="J7:J8"/>
    <mergeCell ref="G7:G8"/>
    <mergeCell ref="F23:L23"/>
    <mergeCell ref="A22:L22"/>
    <mergeCell ref="B14:D14"/>
    <mergeCell ref="B10:B11"/>
    <mergeCell ref="B12:B13"/>
    <mergeCell ref="B7:B8"/>
    <mergeCell ref="C7:C8"/>
    <mergeCell ref="D7:D8"/>
    <mergeCell ref="E7:E8"/>
    <mergeCell ref="F7:F8"/>
    <mergeCell ref="O7:O8"/>
    <mergeCell ref="A1:P1"/>
    <mergeCell ref="A2:P2"/>
    <mergeCell ref="A3:P3"/>
    <mergeCell ref="A4:P4"/>
    <mergeCell ref="A5:P5"/>
    <mergeCell ref="A6:P6"/>
    <mergeCell ref="P7:P8"/>
    <mergeCell ref="L7:L8"/>
    <mergeCell ref="K7:K8"/>
    <mergeCell ref="M7:M8"/>
    <mergeCell ref="N7:N8"/>
  </mergeCells>
  <pageMargins left="0.2" right="0.2" top="0.5" bottom="0.5" header="0.3" footer="0.3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"/>
  <sheetViews>
    <sheetView workbookViewId="0">
      <selection activeCell="E15" sqref="E15"/>
    </sheetView>
  </sheetViews>
  <sheetFormatPr defaultRowHeight="15"/>
  <cols>
    <col min="3" max="3" width="31.140625" customWidth="1"/>
    <col min="4" max="4" width="21.85546875" customWidth="1"/>
    <col min="5" max="5" width="21.28515625" customWidth="1"/>
    <col min="6" max="6" width="15.28515625" customWidth="1"/>
    <col min="7" max="7" width="16.42578125" customWidth="1"/>
  </cols>
  <sheetData>
    <row r="2" spans="1:7" ht="15" customHeight="1">
      <c r="A2" s="102" t="s">
        <v>0</v>
      </c>
      <c r="B2" s="102"/>
      <c r="C2" s="102"/>
      <c r="D2" s="102"/>
      <c r="E2" s="102"/>
      <c r="F2" s="102"/>
      <c r="G2" s="102"/>
    </row>
    <row r="3" spans="1:7" ht="15" customHeight="1">
      <c r="A3" s="108" t="s">
        <v>220</v>
      </c>
      <c r="B3" s="108"/>
      <c r="C3" s="108"/>
      <c r="D3" s="108"/>
      <c r="E3" s="108"/>
      <c r="F3" s="108"/>
      <c r="G3" s="108"/>
    </row>
    <row r="4" spans="1:7" ht="15" customHeight="1">
      <c r="A4" s="91" t="s">
        <v>223</v>
      </c>
      <c r="B4" s="91"/>
      <c r="C4" s="91"/>
      <c r="D4" s="91"/>
      <c r="E4" s="91"/>
      <c r="F4" s="91"/>
      <c r="G4" s="91"/>
    </row>
    <row r="5" spans="1:7" ht="17.25">
      <c r="A5" s="91" t="s">
        <v>222</v>
      </c>
      <c r="B5" s="91"/>
      <c r="C5" s="91"/>
      <c r="D5" s="91"/>
      <c r="E5" s="91"/>
      <c r="F5" s="91"/>
      <c r="G5" s="91"/>
    </row>
    <row r="6" spans="1:7" ht="17.25">
      <c r="A6" s="91" t="s">
        <v>147</v>
      </c>
      <c r="B6" s="91"/>
      <c r="C6" s="91"/>
      <c r="D6" s="91"/>
      <c r="E6" s="91"/>
      <c r="F6" s="91"/>
      <c r="G6" s="91"/>
    </row>
    <row r="7" spans="1:7" ht="15.75" thickBot="1"/>
    <row r="8" spans="1:7" ht="52.5" thickBot="1">
      <c r="B8" s="62" t="s">
        <v>86</v>
      </c>
      <c r="C8" s="63" t="s">
        <v>143</v>
      </c>
      <c r="D8" s="63" t="s">
        <v>144</v>
      </c>
      <c r="E8" s="63" t="s">
        <v>145</v>
      </c>
      <c r="F8" s="63" t="s">
        <v>146</v>
      </c>
      <c r="G8" s="63" t="s">
        <v>93</v>
      </c>
    </row>
    <row r="9" spans="1:7" ht="18" thickBot="1">
      <c r="B9" s="3">
        <v>1</v>
      </c>
      <c r="C9" s="11" t="s">
        <v>191</v>
      </c>
      <c r="D9" s="11">
        <v>469846</v>
      </c>
      <c r="E9" s="2">
        <v>469846</v>
      </c>
      <c r="F9" s="60">
        <f>SUM(D9-E9)</f>
        <v>0</v>
      </c>
      <c r="G9" s="2"/>
    </row>
    <row r="10" spans="1:7" ht="18" thickBot="1">
      <c r="B10" s="53">
        <v>2</v>
      </c>
      <c r="C10" s="11" t="s">
        <v>192</v>
      </c>
      <c r="D10" s="11" t="s">
        <v>224</v>
      </c>
      <c r="E10" s="11" t="s">
        <v>224</v>
      </c>
      <c r="F10" s="60">
        <v>0</v>
      </c>
      <c r="G10" s="11"/>
    </row>
    <row r="11" spans="1:7" ht="18" thickBot="1">
      <c r="B11" s="53">
        <v>3</v>
      </c>
      <c r="C11" s="11" t="s">
        <v>193</v>
      </c>
      <c r="D11" s="11" t="s">
        <v>225</v>
      </c>
      <c r="E11" s="11" t="s">
        <v>225</v>
      </c>
      <c r="F11" s="60">
        <v>0</v>
      </c>
      <c r="G11" s="11"/>
    </row>
    <row r="12" spans="1:7" ht="18" thickBot="1">
      <c r="B12" s="53">
        <v>4</v>
      </c>
      <c r="C12" s="11" t="s">
        <v>194</v>
      </c>
      <c r="D12" s="11">
        <v>500000</v>
      </c>
      <c r="E12" s="11">
        <v>500000</v>
      </c>
      <c r="F12" s="60">
        <f t="shared" ref="F12:F17" si="0">SUM(D12-E12)</f>
        <v>0</v>
      </c>
      <c r="G12" s="11"/>
    </row>
    <row r="13" spans="1:7" ht="20.25" thickBot="1">
      <c r="B13" s="53">
        <v>5</v>
      </c>
      <c r="C13" s="11" t="s">
        <v>195</v>
      </c>
      <c r="D13" s="84">
        <v>3480000</v>
      </c>
      <c r="E13" s="11">
        <v>3480000</v>
      </c>
      <c r="F13" s="60">
        <f t="shared" si="0"/>
        <v>0</v>
      </c>
      <c r="G13" s="11"/>
    </row>
    <row r="14" spans="1:7" ht="18" thickBot="1">
      <c r="B14" s="53">
        <v>6</v>
      </c>
      <c r="C14" s="11" t="s">
        <v>196</v>
      </c>
      <c r="D14" s="11">
        <v>3000000</v>
      </c>
      <c r="E14" s="11">
        <v>3000000</v>
      </c>
      <c r="F14" s="60">
        <f t="shared" si="0"/>
        <v>0</v>
      </c>
      <c r="G14" s="11"/>
    </row>
    <row r="15" spans="1:7" ht="18" thickBot="1">
      <c r="B15" s="53">
        <v>7</v>
      </c>
      <c r="C15" s="11" t="s">
        <v>197</v>
      </c>
      <c r="D15" s="11">
        <v>500000</v>
      </c>
      <c r="E15" s="11">
        <v>500000</v>
      </c>
      <c r="F15" s="60">
        <f t="shared" si="0"/>
        <v>0</v>
      </c>
      <c r="G15" s="11"/>
    </row>
    <row r="16" spans="1:7" ht="18" thickBot="1">
      <c r="B16" s="53">
        <v>8</v>
      </c>
      <c r="C16" s="11" t="s">
        <v>198</v>
      </c>
      <c r="D16" s="11">
        <v>500000</v>
      </c>
      <c r="E16" s="11">
        <v>500000</v>
      </c>
      <c r="F16" s="60">
        <f t="shared" si="0"/>
        <v>0</v>
      </c>
      <c r="G16" s="11"/>
    </row>
    <row r="17" spans="2:7" ht="18" thickBot="1">
      <c r="B17" s="53">
        <v>9</v>
      </c>
      <c r="C17" s="11" t="s">
        <v>226</v>
      </c>
      <c r="D17" s="11">
        <v>100000</v>
      </c>
      <c r="E17" s="11">
        <v>100000</v>
      </c>
      <c r="F17" s="60">
        <f t="shared" si="0"/>
        <v>0</v>
      </c>
      <c r="G17" s="11"/>
    </row>
  </sheetData>
  <mergeCells count="5">
    <mergeCell ref="A2:G2"/>
    <mergeCell ref="A3:G3"/>
    <mergeCell ref="A4:G4"/>
    <mergeCell ref="A5:G5"/>
    <mergeCell ref="A6:G6"/>
  </mergeCells>
  <pageMargins left="0.2" right="0.2" top="1.25" bottom="0.2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From "K"</vt:lpstr>
      <vt:lpstr>From "KH"</vt:lpstr>
      <vt:lpstr>From "KH2"</vt:lpstr>
      <vt:lpstr>From "G"</vt:lpstr>
      <vt:lpstr>From "GH"</vt:lpstr>
      <vt:lpstr>'From "G"'!Print_Area</vt:lpstr>
      <vt:lpstr>'From "GH"'!Print_Area</vt:lpstr>
      <vt:lpstr>'From "K"'!Print_Area</vt:lpstr>
      <vt:lpstr>'From "KH"'!Print_Area</vt:lpstr>
      <vt:lpstr>'From "KH2"'!Print_Area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2021-05-31T07:19:02Z</cp:lastPrinted>
  <dcterms:created xsi:type="dcterms:W3CDTF">2017-04-06T16:13:28Z</dcterms:created>
  <dcterms:modified xsi:type="dcterms:W3CDTF">2021-05-31T07:19:51Z</dcterms:modified>
</cp:coreProperties>
</file>