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7"/>
  </bookViews>
  <sheets>
    <sheet name="July-2022" sheetId="1" r:id="rId1"/>
    <sheet name="AUGUST-22" sheetId="2" r:id="rId2"/>
    <sheet name="Sep-22" sheetId="3" r:id="rId3"/>
    <sheet name="OCTOBER-2022" sheetId="4" r:id="rId4"/>
    <sheet name="NOVEMBER-2022" sheetId="5" r:id="rId5"/>
    <sheet name="DECEMBER-22" sheetId="6" r:id="rId6"/>
    <sheet name="JANUARY-23" sheetId="7" r:id="rId7"/>
    <sheet name="FEBRUARY-2023" sheetId="8" r:id="rId8"/>
  </sheets>
  <calcPr calcId="124519"/>
</workbook>
</file>

<file path=xl/calcChain.xml><?xml version="1.0" encoding="utf-8"?>
<calcChain xmlns="http://schemas.openxmlformats.org/spreadsheetml/2006/main">
  <c r="G37" i="8"/>
  <c r="G9"/>
  <c r="G100"/>
  <c r="G99"/>
  <c r="G98"/>
  <c r="G97"/>
  <c r="G96"/>
  <c r="G95"/>
  <c r="G94"/>
  <c r="F89"/>
  <c r="D89"/>
  <c r="G88"/>
  <c r="G87"/>
  <c r="G86"/>
  <c r="G85"/>
  <c r="G84"/>
  <c r="F82"/>
  <c r="E82"/>
  <c r="D82"/>
  <c r="G81"/>
  <c r="G78"/>
  <c r="G82" s="1"/>
  <c r="F72"/>
  <c r="E72"/>
  <c r="D72"/>
  <c r="G72" s="1"/>
  <c r="G71"/>
  <c r="G70"/>
  <c r="G69"/>
  <c r="G68"/>
  <c r="F66"/>
  <c r="G65"/>
  <c r="G64"/>
  <c r="F62"/>
  <c r="E62"/>
  <c r="D62"/>
  <c r="G61"/>
  <c r="G62" s="1"/>
  <c r="G60"/>
  <c r="E58"/>
  <c r="D58"/>
  <c r="G57"/>
  <c r="G58" s="1"/>
  <c r="G55"/>
  <c r="G54"/>
  <c r="G53"/>
  <c r="G52"/>
  <c r="G51"/>
  <c r="D49"/>
  <c r="D90" s="1"/>
  <c r="G48"/>
  <c r="G47"/>
  <c r="G46"/>
  <c r="G45"/>
  <c r="G44"/>
  <c r="G43"/>
  <c r="G42"/>
  <c r="G41"/>
  <c r="G40"/>
  <c r="G39"/>
  <c r="G38"/>
  <c r="G36"/>
  <c r="G35"/>
  <c r="G34"/>
  <c r="G32"/>
  <c r="D28"/>
  <c r="D29" s="1"/>
  <c r="G26"/>
  <c r="G25"/>
  <c r="G24"/>
  <c r="G23"/>
  <c r="G22"/>
  <c r="G21"/>
  <c r="G20"/>
  <c r="G19"/>
  <c r="G18"/>
  <c r="G17"/>
  <c r="G16"/>
  <c r="G15"/>
  <c r="G14"/>
  <c r="G13"/>
  <c r="G12"/>
  <c r="G11"/>
  <c r="G10"/>
  <c r="F66" i="7"/>
  <c r="I28" i="6"/>
  <c r="F49" i="7"/>
  <c r="E49"/>
  <c r="G100"/>
  <c r="G99"/>
  <c r="G98"/>
  <c r="G97"/>
  <c r="G96"/>
  <c r="G95"/>
  <c r="G94"/>
  <c r="G89"/>
  <c r="F89"/>
  <c r="D89"/>
  <c r="G88"/>
  <c r="G87"/>
  <c r="G86"/>
  <c r="G85"/>
  <c r="G84"/>
  <c r="F82"/>
  <c r="E82"/>
  <c r="D82"/>
  <c r="G81"/>
  <c r="G82" s="1"/>
  <c r="G78"/>
  <c r="G74"/>
  <c r="F72"/>
  <c r="E72"/>
  <c r="D72"/>
  <c r="G72" s="1"/>
  <c r="G71"/>
  <c r="G70"/>
  <c r="G69"/>
  <c r="G68"/>
  <c r="G65"/>
  <c r="G64"/>
  <c r="F62"/>
  <c r="E62"/>
  <c r="D62"/>
  <c r="G61"/>
  <c r="G62" s="1"/>
  <c r="G60"/>
  <c r="G58"/>
  <c r="E58"/>
  <c r="D58"/>
  <c r="G57"/>
  <c r="G55"/>
  <c r="G54"/>
  <c r="G53"/>
  <c r="G52"/>
  <c r="G51"/>
  <c r="D49"/>
  <c r="G49" s="1"/>
  <c r="G48"/>
  <c r="G47"/>
  <c r="G46"/>
  <c r="G45"/>
  <c r="G44"/>
  <c r="G43"/>
  <c r="G42"/>
  <c r="G41"/>
  <c r="G40"/>
  <c r="G39"/>
  <c r="G38"/>
  <c r="G36"/>
  <c r="G35"/>
  <c r="G34"/>
  <c r="G33"/>
  <c r="G32"/>
  <c r="D29"/>
  <c r="D28"/>
  <c r="G26"/>
  <c r="G25"/>
  <c r="G24"/>
  <c r="G23"/>
  <c r="G22"/>
  <c r="G21"/>
  <c r="G20"/>
  <c r="G19"/>
  <c r="G18"/>
  <c r="G17"/>
  <c r="G16"/>
  <c r="G15"/>
  <c r="G14"/>
  <c r="G13"/>
  <c r="G12"/>
  <c r="G11"/>
  <c r="G10"/>
  <c r="F49" i="6"/>
  <c r="E49"/>
  <c r="G89" i="8" l="1"/>
  <c r="D90" i="7"/>
  <c r="G100" i="6"/>
  <c r="G99"/>
  <c r="G98"/>
  <c r="G97"/>
  <c r="G96"/>
  <c r="G95"/>
  <c r="G94"/>
  <c r="D90"/>
  <c r="G89"/>
  <c r="F89"/>
  <c r="D89"/>
  <c r="G88"/>
  <c r="G87"/>
  <c r="G86"/>
  <c r="G85"/>
  <c r="G84"/>
  <c r="G82"/>
  <c r="F82"/>
  <c r="E82"/>
  <c r="D82"/>
  <c r="G81"/>
  <c r="G78"/>
  <c r="G74"/>
  <c r="G72"/>
  <c r="F72"/>
  <c r="E72"/>
  <c r="D72"/>
  <c r="G71"/>
  <c r="G70"/>
  <c r="G69"/>
  <c r="G68"/>
  <c r="G66"/>
  <c r="G65"/>
  <c r="G64"/>
  <c r="F62"/>
  <c r="E62"/>
  <c r="D62"/>
  <c r="G61"/>
  <c r="G60"/>
  <c r="G62" s="1"/>
  <c r="E58"/>
  <c r="D58"/>
  <c r="G57"/>
  <c r="G58" s="1"/>
  <c r="G55"/>
  <c r="G54"/>
  <c r="G53"/>
  <c r="G52"/>
  <c r="G51"/>
  <c r="D49"/>
  <c r="G48"/>
  <c r="G47"/>
  <c r="G46"/>
  <c r="G45"/>
  <c r="G44"/>
  <c r="G43"/>
  <c r="G42"/>
  <c r="G41"/>
  <c r="G40"/>
  <c r="G39"/>
  <c r="G38"/>
  <c r="G36"/>
  <c r="G35"/>
  <c r="G34"/>
  <c r="G33"/>
  <c r="G32"/>
  <c r="D29"/>
  <c r="D28"/>
  <c r="G26"/>
  <c r="G25"/>
  <c r="G24"/>
  <c r="G23"/>
  <c r="G22"/>
  <c r="G21"/>
  <c r="G20"/>
  <c r="G19"/>
  <c r="G18"/>
  <c r="G17"/>
  <c r="G16"/>
  <c r="G15"/>
  <c r="G14"/>
  <c r="G13"/>
  <c r="G12"/>
  <c r="G11"/>
  <c r="G10"/>
  <c r="F90" i="5"/>
  <c r="E90"/>
  <c r="F89"/>
  <c r="F49"/>
  <c r="G49" s="1"/>
  <c r="E49"/>
  <c r="G100"/>
  <c r="G99"/>
  <c r="G98"/>
  <c r="G97"/>
  <c r="G96"/>
  <c r="G95"/>
  <c r="G94"/>
  <c r="D89"/>
  <c r="G88"/>
  <c r="G87"/>
  <c r="G86"/>
  <c r="G85"/>
  <c r="G84"/>
  <c r="F82"/>
  <c r="E82"/>
  <c r="D82"/>
  <c r="G81"/>
  <c r="G82" s="1"/>
  <c r="G78"/>
  <c r="G74"/>
  <c r="F72"/>
  <c r="E72"/>
  <c r="D72"/>
  <c r="D90" s="1"/>
  <c r="G71"/>
  <c r="G70"/>
  <c r="G69"/>
  <c r="G68"/>
  <c r="G66"/>
  <c r="G65"/>
  <c r="G64"/>
  <c r="F62"/>
  <c r="E62"/>
  <c r="D62"/>
  <c r="G61"/>
  <c r="G62" s="1"/>
  <c r="G60"/>
  <c r="E58"/>
  <c r="D58"/>
  <c r="G57"/>
  <c r="G58" s="1"/>
  <c r="G55"/>
  <c r="G54"/>
  <c r="G53"/>
  <c r="G52"/>
  <c r="G51"/>
  <c r="D49"/>
  <c r="G48"/>
  <c r="G47"/>
  <c r="G46"/>
  <c r="G45"/>
  <c r="G44"/>
  <c r="G43"/>
  <c r="G42"/>
  <c r="G41"/>
  <c r="G40"/>
  <c r="G39"/>
  <c r="G38"/>
  <c r="G36"/>
  <c r="G35"/>
  <c r="G34"/>
  <c r="G33"/>
  <c r="G32"/>
  <c r="D29"/>
  <c r="D28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100" i="4"/>
  <c r="F49"/>
  <c r="E49"/>
  <c r="F72"/>
  <c r="E72"/>
  <c r="G99"/>
  <c r="F90" i="6" l="1"/>
  <c r="G49"/>
  <c r="G89" i="5"/>
  <c r="G72"/>
  <c r="G98" i="4"/>
  <c r="G97"/>
  <c r="G96"/>
  <c r="G95"/>
  <c r="G94"/>
  <c r="G89"/>
  <c r="D89"/>
  <c r="G88"/>
  <c r="G87"/>
  <c r="G86"/>
  <c r="G85"/>
  <c r="G84"/>
  <c r="F82"/>
  <c r="E82"/>
  <c r="D82"/>
  <c r="G81"/>
  <c r="G82" s="1"/>
  <c r="G78"/>
  <c r="G74"/>
  <c r="G72"/>
  <c r="D72"/>
  <c r="D90" s="1"/>
  <c r="G71"/>
  <c r="G70"/>
  <c r="G69"/>
  <c r="G68"/>
  <c r="G66"/>
  <c r="G65"/>
  <c r="G64"/>
  <c r="F62"/>
  <c r="E62"/>
  <c r="D62"/>
  <c r="G61"/>
  <c r="G62" s="1"/>
  <c r="G60"/>
  <c r="F58"/>
  <c r="E58"/>
  <c r="D58"/>
  <c r="G57"/>
  <c r="G58" s="1"/>
  <c r="G55"/>
  <c r="G54"/>
  <c r="G53"/>
  <c r="G52"/>
  <c r="G51"/>
  <c r="G49"/>
  <c r="D49"/>
  <c r="G48"/>
  <c r="G47"/>
  <c r="G46"/>
  <c r="G45"/>
  <c r="G44"/>
  <c r="G43"/>
  <c r="G42"/>
  <c r="G41"/>
  <c r="G40"/>
  <c r="G39"/>
  <c r="G38"/>
  <c r="G36"/>
  <c r="G35"/>
  <c r="G34"/>
  <c r="G33"/>
  <c r="G32"/>
  <c r="D28"/>
  <c r="D29" s="1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D90" i="3"/>
  <c r="D49"/>
  <c r="D72"/>
  <c r="G72" s="1"/>
  <c r="D89"/>
  <c r="G29"/>
  <c r="G98"/>
  <c r="G97"/>
  <c r="G96"/>
  <c r="G95"/>
  <c r="G94"/>
  <c r="G89"/>
  <c r="G88"/>
  <c r="G87"/>
  <c r="G86"/>
  <c r="G85"/>
  <c r="G84"/>
  <c r="F82"/>
  <c r="E82"/>
  <c r="D82"/>
  <c r="G81"/>
  <c r="G78"/>
  <c r="G82" s="1"/>
  <c r="G74"/>
  <c r="G71"/>
  <c r="G70"/>
  <c r="G69"/>
  <c r="G68"/>
  <c r="G66"/>
  <c r="G65"/>
  <c r="G64"/>
  <c r="F62"/>
  <c r="E62"/>
  <c r="D62"/>
  <c r="G61"/>
  <c r="G62" s="1"/>
  <c r="G60"/>
  <c r="F58"/>
  <c r="E58"/>
  <c r="D58"/>
  <c r="G57"/>
  <c r="G58" s="1"/>
  <c r="G55"/>
  <c r="G54"/>
  <c r="G53"/>
  <c r="G52"/>
  <c r="G51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F28"/>
  <c r="F29" s="1"/>
  <c r="E28"/>
  <c r="D28"/>
  <c r="D29" s="1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28" s="1"/>
  <c r="G28" i="1"/>
  <c r="E28"/>
  <c r="G98" i="2"/>
  <c r="G97"/>
  <c r="G96"/>
  <c r="G95"/>
  <c r="G94"/>
  <c r="G90"/>
  <c r="G89"/>
  <c r="G88"/>
  <c r="G87"/>
  <c r="G86"/>
  <c r="G85"/>
  <c r="G84"/>
  <c r="F82"/>
  <c r="E82"/>
  <c r="D82"/>
  <c r="G81"/>
  <c r="G78"/>
  <c r="G82" s="1"/>
  <c r="G74"/>
  <c r="G72"/>
  <c r="G71"/>
  <c r="G70"/>
  <c r="G69"/>
  <c r="G68"/>
  <c r="G66"/>
  <c r="G65"/>
  <c r="G64"/>
  <c r="F62"/>
  <c r="E62"/>
  <c r="D62"/>
  <c r="G61"/>
  <c r="G62" s="1"/>
  <c r="G60"/>
  <c r="F58"/>
  <c r="E58"/>
  <c r="D58"/>
  <c r="G57"/>
  <c r="G58" s="1"/>
  <c r="G55"/>
  <c r="G54"/>
  <c r="G53"/>
  <c r="G52"/>
  <c r="G51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F29"/>
  <c r="F28"/>
  <c r="E28"/>
  <c r="D28"/>
  <c r="D29" s="1"/>
  <c r="G26"/>
  <c r="G25"/>
  <c r="G24"/>
  <c r="G23"/>
  <c r="G22"/>
  <c r="G21"/>
  <c r="G20"/>
  <c r="G19"/>
  <c r="G18"/>
  <c r="G17"/>
  <c r="G16"/>
  <c r="G15"/>
  <c r="G14"/>
  <c r="G13"/>
  <c r="G12"/>
  <c r="G11"/>
  <c r="G10"/>
  <c r="G28" s="1"/>
  <c r="G9"/>
  <c r="F28" i="1"/>
  <c r="F29" s="1"/>
  <c r="G90"/>
  <c r="G89"/>
  <c r="G88"/>
  <c r="G87"/>
  <c r="G86"/>
  <c r="G85"/>
  <c r="G84"/>
  <c r="G98"/>
  <c r="G72"/>
  <c r="G71"/>
  <c r="G70"/>
  <c r="G69"/>
  <c r="G68"/>
  <c r="G66"/>
  <c r="G65"/>
  <c r="G64"/>
  <c r="G55"/>
  <c r="G54"/>
  <c r="G53"/>
  <c r="G52"/>
  <c r="G51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26"/>
  <c r="G97"/>
  <c r="G96"/>
  <c r="G95"/>
  <c r="G94"/>
  <c r="F82"/>
  <c r="E82"/>
  <c r="D82"/>
  <c r="G81"/>
  <c r="G82" s="1"/>
  <c r="G78"/>
  <c r="G74"/>
  <c r="F62"/>
  <c r="E62"/>
  <c r="D62"/>
  <c r="G61"/>
  <c r="G60"/>
  <c r="G62" s="1"/>
  <c r="F58"/>
  <c r="E58"/>
  <c r="D58"/>
  <c r="G57"/>
  <c r="G58" s="1"/>
  <c r="D28"/>
  <c r="D29" s="1"/>
  <c r="G25"/>
  <c r="G24"/>
  <c r="G23"/>
  <c r="G22"/>
  <c r="G21"/>
  <c r="G20"/>
  <c r="G19"/>
  <c r="G18"/>
  <c r="G17"/>
  <c r="G16"/>
  <c r="G15"/>
  <c r="G14"/>
  <c r="G13"/>
  <c r="G12"/>
  <c r="G11"/>
  <c r="G10"/>
  <c r="G9"/>
  <c r="G90" i="3" l="1"/>
</calcChain>
</file>

<file path=xl/sharedStrings.xml><?xml version="1.0" encoding="utf-8"?>
<sst xmlns="http://schemas.openxmlformats.org/spreadsheetml/2006/main" count="886" uniqueCount="150">
  <si>
    <t>(অংকসমূহ টাকায়)</t>
  </si>
  <si>
    <t>কোড নং</t>
  </si>
  <si>
    <t>খাতের নাম</t>
  </si>
  <si>
    <t xml:space="preserve">সর্বশেষ স্থিতি = (৩-৫) </t>
  </si>
  <si>
    <t>অফিসঃ জেলা সঞ্চয় অফিস/ব্যুরো, কুড়িগ্রাম।</t>
  </si>
  <si>
    <t>আবর্তক ব্যয়</t>
  </si>
  <si>
    <t>কর্মচারীদের প্রতিদান (Compensation)</t>
  </si>
  <si>
    <t>নগদ মজুরি ও বেতন</t>
  </si>
  <si>
    <t>মূল বেতন (অফিসার)</t>
  </si>
  <si>
    <t>মূল বেতন (কর্মচারী)</t>
  </si>
  <si>
    <t>দায়িত্বভার ভাতা</t>
  </si>
  <si>
    <t>যাতায়াত ভাতা</t>
  </si>
  <si>
    <t>শিক্ষা ভাতা</t>
  </si>
  <si>
    <t>পাহাড়ী ভাতা</t>
  </si>
  <si>
    <t>বাড়ি ভাড়া ভাতা</t>
  </si>
  <si>
    <t>চিকিৎসা ভাতা</t>
  </si>
  <si>
    <t>মোবাইল/সে:ফো: ভাতা</t>
  </si>
  <si>
    <t>টিফিন ভাতা</t>
  </si>
  <si>
    <t>ধোলাই ভাতা</t>
  </si>
  <si>
    <t>উৎসব ভাতা</t>
  </si>
  <si>
    <t>অধিকাল ভাতা</t>
  </si>
  <si>
    <t>শ্রান্তি বিনোদন ভাতা</t>
  </si>
  <si>
    <t>প্রশিক্ষণ ভাতা</t>
  </si>
  <si>
    <t>আপ্যায়ণ ভাতা</t>
  </si>
  <si>
    <t>সম্মানী ভাতা</t>
  </si>
  <si>
    <t>বাংলা নববর্ষ ভাতা</t>
  </si>
  <si>
    <t xml:space="preserve">অন্যান্য ভাতা </t>
  </si>
  <si>
    <t>উপমোট-নগদ মজুরি ও বেতন:</t>
  </si>
  <si>
    <t>উপমোট-কর্মচারীদের প্রতিদান:</t>
  </si>
  <si>
    <t>পণ্য ও সেবার ব্যবহার</t>
  </si>
  <si>
    <t>প্রশাসনিক ব্যয়</t>
  </si>
  <si>
    <t>পরিস্কার পরিছন্নতা সামগ্রী</t>
  </si>
  <si>
    <t>আনু: কর্মচারী/প্রতিষ্ঠান</t>
  </si>
  <si>
    <t>আপ্যায়ণ ব্যয়</t>
  </si>
  <si>
    <t>হায়ারিং চার্জ</t>
  </si>
  <si>
    <t>সেমিনার/কনফা: ব্যয়</t>
  </si>
  <si>
    <t>বিদ্যুৎ</t>
  </si>
  <si>
    <t>পানি</t>
  </si>
  <si>
    <t>ইন্টারনেট/ফ্যাক্স/</t>
  </si>
  <si>
    <t>ডাক</t>
  </si>
  <si>
    <t>টেলিফোন</t>
  </si>
  <si>
    <t>প্রচার ও বিজ্ঞাপন</t>
  </si>
  <si>
    <t>বইপত্র সাময়িকী</t>
  </si>
  <si>
    <t>প্রকাশনা</t>
  </si>
  <si>
    <t>অফিস ভবন ভাড়া</t>
  </si>
  <si>
    <t>যাতায়াত ব্যয়</t>
  </si>
  <si>
    <t>শ্রমিক (অনিয়মিত) মজুরি</t>
  </si>
  <si>
    <t>নিয়োগ পরীক্ষা</t>
  </si>
  <si>
    <t>উপমোট-প্রশাসনিক ব্যয়:</t>
  </si>
  <si>
    <t>ফি, চার্জ ও কমিশন</t>
  </si>
  <si>
    <t>নিবন্ধন ফি</t>
  </si>
  <si>
    <t>পণ্যের ভাড়া ও পরিবহণ ব্যয়</t>
  </si>
  <si>
    <t>ব্যবস্থাপনা ব্যয়</t>
  </si>
  <si>
    <t>কমিশন</t>
  </si>
  <si>
    <t>উপমোট-ফি, চার্জ ও কমিশন:</t>
  </si>
  <si>
    <t>প্রশিক্ষণ</t>
  </si>
  <si>
    <t>অভ্যন্তরীণ প্রশিক্ষণ ব্যয়</t>
  </si>
  <si>
    <t>উপমোট-প্রশিক্ষণ:</t>
  </si>
  <si>
    <t>পেট্রোল, ওয়েল ও লুব্রিকেন্ট</t>
  </si>
  <si>
    <t>গ্যাস ও জ্বালানি</t>
  </si>
  <si>
    <t>উপমোট-পেট্রোল, ওয়েল ও লুব্রিকেন্ট :</t>
  </si>
  <si>
    <t>অভ্যন্তরীণ ভ্রমণ ও বদলি</t>
  </si>
  <si>
    <t>ভ্রমণ ব্যয়</t>
  </si>
  <si>
    <t>বদলি ব্যয়</t>
  </si>
  <si>
    <t>উপমোট-অভ্যন্তরীণ ভ্রমণ ও বদলি:</t>
  </si>
  <si>
    <t>মুদ্রণ ও মনিহারি</t>
  </si>
  <si>
    <t>কম্পিউটার সামগ্রী</t>
  </si>
  <si>
    <t>মুদ্রণ ও বাঁধাই</t>
  </si>
  <si>
    <t>স্ট্যাম্প ও সীল</t>
  </si>
  <si>
    <t>অন্যান্য মনিহারি</t>
  </si>
  <si>
    <t>উপমোট-মুদ্রণ ও মনিহারি:</t>
  </si>
  <si>
    <t>সাধারণ সরবরাহ ও কাঁচামাল সামগ্রী</t>
  </si>
  <si>
    <t xml:space="preserve">সাধারণ সরবরাহ </t>
  </si>
  <si>
    <t>পোশাক</t>
  </si>
  <si>
    <t>উপমোট-সাধারণ সরবরাহ ও কাঁচামাল সামগ্রী:</t>
  </si>
  <si>
    <t>পেশাগত সেবা, সম্মানী ও বিশেষ ব্যয়</t>
  </si>
  <si>
    <t>কনসালটেন্সি</t>
  </si>
  <si>
    <t>উদ্ভাবন</t>
  </si>
  <si>
    <t>শুদ্ধাচার</t>
  </si>
  <si>
    <t>সম্মানী/পারিতোষিক</t>
  </si>
  <si>
    <t>উপমোট-পেশাগত সেবা, সম্মানী ও বিশেষ ব্যয়</t>
  </si>
  <si>
    <t>মেরামত ও সংরক্ষণ</t>
  </si>
  <si>
    <t>মোটরযান</t>
  </si>
  <si>
    <t>আসবাবপত্র</t>
  </si>
  <si>
    <t xml:space="preserve">কম্পিউটার </t>
  </si>
  <si>
    <t>অফিস সরঞ্জামাদি</t>
  </si>
  <si>
    <t>মোটরযান রক্ষণাবে: ব্যয়</t>
  </si>
  <si>
    <t>উপমোট-মেরামত ও সংরক্ষণ:</t>
  </si>
  <si>
    <t>উপমোট-পণ্য ও সেবার ব্যবহার:</t>
  </si>
  <si>
    <t>মূলধন ব্যয়</t>
  </si>
  <si>
    <t>আর্থিক সম্পদ</t>
  </si>
  <si>
    <t>যন্ত্রপাতি ও সরঞ্জামাদি</t>
  </si>
  <si>
    <t>কম্পিউটার ও আনুষংগিক</t>
  </si>
  <si>
    <t>বৈদ্যুতিক সরঞ্জামাদি</t>
  </si>
  <si>
    <t>উপমোট-যন্ত্রপাতি ও সরঞ্জামাদি:</t>
  </si>
  <si>
    <t xml:space="preserve">                 উপমোট-আর্থিক সম্পদ</t>
  </si>
  <si>
    <t xml:space="preserve">জেলা সঞ্চয় অফিস/ব্যুরো, কুড়িগ্রাম এর জুলাই/২০22 খ্রিস্টাব্দ মাসের ব্যয় বিবরণী প্রেরণ প্রসঙ্গে। 
      </t>
  </si>
  <si>
    <t xml:space="preserve">২০22-২3 অর্থবছরের মোট বরাদ্দ </t>
  </si>
  <si>
    <t>জুলাই/22 মাসের প্রকৃত ব্যয়</t>
  </si>
  <si>
    <t>জুলাই/22 হতে জুন/২3 পর্যন্ত প্রকৃত ব্যয়</t>
  </si>
  <si>
    <t>সর্বমোট কথায়ঃ একলক্ষ  সাত হাজার তিনশত ছিয়ানব্বই টাকা মাত্র।</t>
  </si>
  <si>
    <r>
      <rPr>
        <sz val="10"/>
        <rFont val="NikoshBAN"/>
      </rPr>
      <t xml:space="preserve">স্বাঃ/-
 (মোছাঃ লীনা আফরোজ)
                                                                                                             সঞ্চয় অফিসার 
                                                                                                         ফোন: ০2৫89950155
                                                                                                                                                  nsd.kurigram@gmail.com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NikoshBAN"/>
      </rPr>
      <t xml:space="preserve">  </t>
    </r>
    <r>
      <rPr>
        <sz val="10"/>
        <rFont val="NikoshBAN"/>
      </rPr>
      <t xml:space="preserve">                                   </t>
    </r>
    <r>
      <rPr>
        <sz val="10"/>
        <rFont val="Nikosh"/>
      </rPr>
      <t xml:space="preserve">
</t>
    </r>
  </si>
  <si>
    <t xml:space="preserve">জেলা সঞ্চয় অফিস/ব্যুরো, কুড়িগ্রাম এর আগষ্ট/২০22 খ্রিস্টাব্দ মাসের ব্যয় বিবরণী প্রেরণ প্রসঙ্গে। 
      </t>
  </si>
  <si>
    <t>আগষ্ট/22 মাসের প্রকৃত ব্যয়</t>
  </si>
  <si>
    <t>সর্বমোট কথায়ঃ একলক্ষ  এগার হাজার সাতশত ছেষট্টি টাকা মাত্র।</t>
  </si>
  <si>
    <r>
      <rPr>
        <sz val="10"/>
        <rFont val="NikoshBAN"/>
      </rPr>
      <t xml:space="preserve">স্বাঃ/-
 (মোছাঃ লীনা আফরোজ)
                                                                                                             সঞ্চয় অফিসার 
                                                                                                         ফোন: ০2৫89950155
                                                                                                                                                 nsd.kurigram@gmail.com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NikoshBAN"/>
      </rPr>
      <t xml:space="preserve">  </t>
    </r>
    <r>
      <rPr>
        <sz val="10"/>
        <rFont val="NikoshBAN"/>
      </rPr>
      <t xml:space="preserve">                                   </t>
    </r>
    <r>
      <rPr>
        <sz val="10"/>
        <rFont val="Nikosh"/>
      </rPr>
      <t xml:space="preserve">
</t>
    </r>
  </si>
  <si>
    <t>166711.47</t>
  </si>
  <si>
    <t xml:space="preserve">জেলা সঞ্চয় অফিস/ব্যুরো, কুড়িগ্রাম এর সেপ্টেম্বর/২০22 খ্রিস্টাব্দ মাসের ব্যয় বিবরণী প্রেরণ প্রসঙ্গে। 
      </t>
  </si>
  <si>
    <t>সেপ্টেম্বর/22 মাসের প্রকৃত ব্যয়</t>
  </si>
  <si>
    <t>সর্বমোট কথায়ঃ একলক্ষ  ছেষট্টি হাজার সাতশত এগার টাকা সাতচল্লিশ পয়সা মাত্র।</t>
  </si>
  <si>
    <r>
      <rPr>
        <sz val="10"/>
        <rFont val="NikoshBAN"/>
      </rPr>
      <t xml:space="preserve">
 (মোঃ রশিদুল ইসলাম)
                                                                                                             সহকারী পরিচালক 
                                                                                                         ফোন: ০2৫89950155
                                                                                                                                                 nsd.kurigram@gmail.com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NikoshBAN"/>
      </rPr>
      <t xml:space="preserve">  </t>
    </r>
    <r>
      <rPr>
        <sz val="10"/>
        <rFont val="NikoshBAN"/>
      </rPr>
      <t xml:space="preserve">                                   </t>
    </r>
    <r>
      <rPr>
        <sz val="10"/>
        <rFont val="Nikosh"/>
      </rPr>
      <t xml:space="preserve">
</t>
    </r>
  </si>
  <si>
    <t>109886</t>
  </si>
  <si>
    <t xml:space="preserve">জেলা সঞ্চয় অফিস/ব্যুরো, কুড়িগ্রাম এর অক্টোবর/২০22 খ্রিস্টাব্দ মাসের ব্যয় বিবরণী প্রেরণ প্রসঙ্গে। 
      </t>
  </si>
  <si>
    <t>অক্টোবর/22 মাসের প্রকৃত ব্যয়</t>
  </si>
  <si>
    <t>218016.00</t>
  </si>
  <si>
    <t>495759.50</t>
  </si>
  <si>
    <t>1367941</t>
  </si>
  <si>
    <t>1618511</t>
  </si>
  <si>
    <t>605889.50</t>
  </si>
  <si>
    <t>সর্বমোট কথায়ঃ দুইলক্ষ আঠার হাজার ষোল টাকা মাত্র।</t>
  </si>
  <si>
    <r>
      <rPr>
        <sz val="10"/>
        <rFont val="NikoshBAN"/>
      </rPr>
      <t xml:space="preserve">
 (মোঃ রশিদুল ইসলাম)
                                                                                                             সহকারী পরিচালক 
                                                                                                         ফোন: ০2৫89950155
                                                                                                                                                  nsd.kurigram@gmail.com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NikoshBAN"/>
      </rPr>
      <t xml:space="preserve">  </t>
    </r>
    <r>
      <rPr>
        <sz val="10"/>
        <rFont val="NikoshBAN"/>
      </rPr>
      <t xml:space="preserve">                                   </t>
    </r>
    <r>
      <rPr>
        <sz val="10"/>
        <rFont val="Nikosh"/>
      </rPr>
      <t xml:space="preserve">
</t>
    </r>
  </si>
  <si>
    <t>605645.50</t>
  </si>
  <si>
    <t>1258054.50</t>
  </si>
  <si>
    <t>192387.50</t>
  </si>
  <si>
    <t>798277</t>
  </si>
  <si>
    <t>মোবাইল/সে:ফো:</t>
  </si>
  <si>
    <t>সর্বমোট কথায়ঃ একলক্ষ বিরানব্বই হাজার তিনশত সাতাশি টাকা পঞ্চাশ পয়সা মাত্র।</t>
  </si>
  <si>
    <t xml:space="preserve">জেলা সঞ্চয় অফিস/ব্যুরো, কুড়িগ্রাম এর নভেম্বর/২০22 খ্রিস্টাব্দ মাসের ব্যয় বিবরণী প্রেরণ প্রসঙ্গে। 
      </t>
  </si>
  <si>
    <t>নভেম্বর/22 মাসের প্রকৃত ব্যয়</t>
  </si>
  <si>
    <t xml:space="preserve">জেলা সঞ্চয় অফিস/ব্যুরো, কুড়িগ্রাম এর ডিসেম্বর/২০22 খ্রিস্টাব্দ মাসের ব্যয় বিবরণী প্রেরণ প্রসঙ্গে। 
      </t>
  </si>
  <si>
    <t>ডিসেম্বর/22 মাসের প্রকৃত ব্যয়</t>
  </si>
  <si>
    <t>140922</t>
  </si>
  <si>
    <t>সর্বমোট কথায়ঃ একলক্ষ চল্লিশ হাজার নয়শত বাইশ টাকা মাত্র।</t>
  </si>
  <si>
    <t>1148169</t>
  </si>
  <si>
    <t>715531</t>
  </si>
  <si>
    <t>সম্মানী/পারিতোষি</t>
  </si>
  <si>
    <t>828157</t>
  </si>
  <si>
    <t>1035543</t>
  </si>
  <si>
    <t>112626</t>
  </si>
  <si>
    <t>180149</t>
  </si>
  <si>
    <t>সর্বমোট কথায়ঃ একলক্ষ আশি হাজার একশত উনপঞ্চাশ টাকা মাত্র।</t>
  </si>
  <si>
    <t xml:space="preserve">জেলা সঞ্চয় অফিস/ব্যুরো, কুড়িগ্রাম এর জানুয়ারী/২০23 খ্রিস্টাব্দ মাসের ব্যয় বিবরণী প্রেরণ প্রসঙ্গে। 
      </t>
  </si>
  <si>
    <t>জানুয়ারী/23 মাসের প্রকৃত ব্যয়</t>
  </si>
  <si>
    <t xml:space="preserve">জেলা সঞ্চয় অফিস/ব্যুরো, কুড়িগ্রাম এর ফেব্রুয়ারি/২০23 খ্রিস্টাব্দ মাসের ব্যয় বিবরণী প্রেরণ প্রসঙ্গে। 
      </t>
  </si>
  <si>
    <t>ফেব্রুয়ারি/23 মাসের প্রকৃত ব্যয়</t>
  </si>
  <si>
    <t>938043</t>
  </si>
  <si>
    <t>925657</t>
  </si>
  <si>
    <t>177374</t>
  </si>
  <si>
    <t>সর্বমোট কথায়ঃ একলক্ষ সাতাত্তর হাজার তিনশত চুয়াত্তর টাকা মাত্র।</t>
  </si>
  <si>
    <r>
      <rPr>
        <sz val="10"/>
        <rFont val="NikoshBAN"/>
      </rPr>
      <t xml:space="preserve">
 (মোঃ রশিদুল ইসলাম)
                                                                                                             সহকারী পরিচালক 
                                                                                                         ফোন: ০2৫89950155
                                                                                                                                             nsd.kurigram@gmail.com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NikoshBAN"/>
      </rPr>
      <t xml:space="preserve">  </t>
    </r>
    <r>
      <rPr>
        <sz val="10"/>
        <rFont val="NikoshBAN"/>
      </rPr>
      <t xml:space="preserve">                                   </t>
    </r>
    <r>
      <rPr>
        <sz val="10"/>
        <rFont val="Nikosh"/>
      </rPr>
      <t xml:space="preserve">
</t>
    </r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</si>
</sst>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[$-5000445]0"/>
    <numFmt numFmtId="166" formatCode="[$-5000445]##&quot;,&quot;###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NikoshBAN"/>
    </font>
    <font>
      <b/>
      <sz val="12"/>
      <name val="NikoshBAN"/>
    </font>
    <font>
      <b/>
      <sz val="12"/>
      <color indexed="8"/>
      <name val="NikoshBAN"/>
    </font>
    <font>
      <sz val="12"/>
      <color indexed="8"/>
      <name val="NikoshBAN"/>
    </font>
    <font>
      <b/>
      <sz val="12"/>
      <color rgb="FFFF0000"/>
      <name val="NikoshBAN"/>
    </font>
    <font>
      <sz val="12"/>
      <name val="NikoshBAN"/>
    </font>
    <font>
      <b/>
      <sz val="12"/>
      <color indexed="8"/>
      <name val="SutonnyMJ"/>
    </font>
    <font>
      <b/>
      <sz val="12"/>
      <color indexed="10"/>
      <name val="NikoshBAN"/>
    </font>
    <font>
      <sz val="11"/>
      <color indexed="8"/>
      <name val="NikoshBAN"/>
    </font>
    <font>
      <sz val="12"/>
      <color indexed="10"/>
      <name val="NikoshBAN"/>
    </font>
    <font>
      <b/>
      <sz val="12"/>
      <name val="SutonnyMJ"/>
    </font>
    <font>
      <sz val="12"/>
      <color indexed="8"/>
      <name val="SutonnyMJ"/>
    </font>
    <font>
      <sz val="10"/>
      <name val="NikoshBAN"/>
    </font>
    <font>
      <i/>
      <sz val="10"/>
      <name val="NikoshBAN"/>
    </font>
    <font>
      <sz val="10"/>
      <name val="Nikosh"/>
    </font>
    <font>
      <sz val="10"/>
      <name val="Calibri"/>
      <family val="2"/>
    </font>
    <font>
      <sz val="10"/>
      <color indexed="8"/>
      <name val="NikoshBAN"/>
    </font>
    <font>
      <b/>
      <sz val="10"/>
      <color indexed="8"/>
      <name val="NikoshB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5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4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left" vertical="top" wrapText="1"/>
    </xf>
    <xf numFmtId="1" fontId="7" fillId="0" borderId="5" xfId="0" applyNumberFormat="1" applyFont="1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5" fontId="5" fillId="0" borderId="5" xfId="0" applyNumberFormat="1" applyFont="1" applyFill="1" applyBorder="1" applyAlignment="1">
      <alignment horizontal="righ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1" fontId="7" fillId="0" borderId="5" xfId="0" applyNumberFormat="1" applyFont="1" applyBorder="1" applyAlignment="1">
      <alignment horizontal="right"/>
    </xf>
    <xf numFmtId="0" fontId="8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165" fontId="9" fillId="0" borderId="4" xfId="0" applyNumberFormat="1" applyFont="1" applyFill="1" applyBorder="1" applyAlignment="1">
      <alignment horizontal="right" vertical="center" wrapText="1"/>
    </xf>
    <xf numFmtId="165" fontId="9" fillId="0" borderId="4" xfId="0" applyNumberFormat="1" applyFont="1" applyFill="1" applyBorder="1" applyAlignment="1">
      <alignment horizontal="right" vertical="center"/>
    </xf>
    <xf numFmtId="1" fontId="0" fillId="0" borderId="5" xfId="0" applyNumberFormat="1" applyBorder="1" applyAlignment="1">
      <alignment horizontal="left"/>
    </xf>
    <xf numFmtId="0" fontId="0" fillId="0" borderId="0" xfId="0" applyAlignment="1">
      <alignment horizontal="center"/>
    </xf>
    <xf numFmtId="165" fontId="4" fillId="0" borderId="1" xfId="0" applyNumberFormat="1" applyFont="1" applyFill="1" applyBorder="1" applyAlignment="1">
      <alignment vertical="center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165" fontId="5" fillId="0" borderId="1" xfId="0" applyNumberFormat="1" applyFont="1" applyFill="1" applyBorder="1" applyAlignment="1">
      <alignment vertical="center" wrapText="1"/>
    </xf>
    <xf numFmtId="165" fontId="10" fillId="0" borderId="5" xfId="0" applyNumberFormat="1" applyFont="1" applyFill="1" applyBorder="1" applyAlignment="1">
      <alignment horizontal="left" vertical="center" wrapText="1"/>
    </xf>
    <xf numFmtId="165" fontId="5" fillId="0" borderId="5" xfId="0" applyNumberFormat="1" applyFont="1" applyFill="1" applyBorder="1" applyAlignment="1">
      <alignment horizontal="left" vertical="center" wrapText="1"/>
    </xf>
    <xf numFmtId="166" fontId="5" fillId="0" borderId="5" xfId="0" applyNumberFormat="1" applyFont="1" applyFill="1" applyBorder="1" applyAlignment="1">
      <alignment horizontal="left" vertical="top" wrapText="1"/>
    </xf>
    <xf numFmtId="1" fontId="5" fillId="0" borderId="5" xfId="0" applyNumberFormat="1" applyFont="1" applyFill="1" applyBorder="1" applyAlignment="1">
      <alignment horizontal="right" vertical="top" wrapText="1"/>
    </xf>
    <xf numFmtId="1" fontId="9" fillId="0" borderId="4" xfId="0" applyNumberFormat="1" applyFont="1" applyFill="1" applyBorder="1" applyAlignment="1">
      <alignment horizontal="right" vertical="center" wrapText="1"/>
    </xf>
    <xf numFmtId="166" fontId="4" fillId="0" borderId="5" xfId="0" applyNumberFormat="1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right" vertical="center" wrapText="1"/>
    </xf>
    <xf numFmtId="166" fontId="5" fillId="0" borderId="5" xfId="0" applyNumberFormat="1" applyFont="1" applyFill="1" applyBorder="1" applyAlignment="1">
      <alignment horizontal="center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6" fontId="4" fillId="0" borderId="5" xfId="0" applyNumberFormat="1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right" vertical="center" wrapText="1"/>
    </xf>
    <xf numFmtId="1" fontId="4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165" fontId="11" fillId="0" borderId="4" xfId="0" applyNumberFormat="1" applyFont="1" applyFill="1" applyBorder="1" applyAlignment="1">
      <alignment horizontal="right" vertical="center" wrapText="1"/>
    </xf>
    <xf numFmtId="165" fontId="9" fillId="0" borderId="4" xfId="0" applyNumberFormat="1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right"/>
    </xf>
    <xf numFmtId="49" fontId="9" fillId="0" borderId="4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Fill="1" applyBorder="1" applyAlignment="1">
      <alignment horizontal="right" vertical="center"/>
    </xf>
    <xf numFmtId="0" fontId="5" fillId="0" borderId="5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Border="1" applyAlignment="1">
      <alignment horizontal="right"/>
    </xf>
    <xf numFmtId="165" fontId="0" fillId="0" borderId="0" xfId="0" applyNumberFormat="1"/>
    <xf numFmtId="1" fontId="0" fillId="0" borderId="0" xfId="0" applyNumberFormat="1"/>
    <xf numFmtId="49" fontId="0" fillId="0" borderId="0" xfId="0" applyNumberFormat="1"/>
    <xf numFmtId="2" fontId="9" fillId="0" borderId="4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2" fontId="11" fillId="0" borderId="4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left" vertical="center" wrapText="1"/>
    </xf>
    <xf numFmtId="2" fontId="3" fillId="0" borderId="5" xfId="0" applyNumberFormat="1" applyFont="1" applyBorder="1" applyAlignment="1">
      <alignment horizontal="right"/>
    </xf>
    <xf numFmtId="165" fontId="19" fillId="0" borderId="5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2" xfId="0" applyBorder="1"/>
    <xf numFmtId="0" fontId="0" fillId="0" borderId="4" xfId="0" applyBorder="1"/>
    <xf numFmtId="164" fontId="2" fillId="0" borderId="1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5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5" fontId="9" fillId="0" borderId="1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Fill="1" applyBorder="1" applyAlignment="1">
      <alignment horizontal="right" vertical="center" wrapText="1"/>
    </xf>
    <xf numFmtId="165" fontId="9" fillId="0" borderId="4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right" vertical="center"/>
    </xf>
    <xf numFmtId="165" fontId="9" fillId="0" borderId="2" xfId="0" applyNumberFormat="1" applyFont="1" applyFill="1" applyBorder="1" applyAlignment="1">
      <alignment horizontal="right" vertical="center"/>
    </xf>
    <xf numFmtId="165" fontId="9" fillId="0" borderId="4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left" vertical="top" wrapText="1"/>
    </xf>
    <xf numFmtId="166" fontId="4" fillId="0" borderId="4" xfId="0" applyNumberFormat="1" applyFont="1" applyFill="1" applyBorder="1" applyAlignment="1">
      <alignment horizontal="left" vertical="top" wrapText="1"/>
    </xf>
    <xf numFmtId="166" fontId="9" fillId="0" borderId="1" xfId="0" applyNumberFormat="1" applyFont="1" applyFill="1" applyBorder="1" applyAlignment="1">
      <alignment horizontal="right" vertical="top" wrapText="1"/>
    </xf>
    <xf numFmtId="166" fontId="9" fillId="0" borderId="2" xfId="0" applyNumberFormat="1" applyFont="1" applyFill="1" applyBorder="1" applyAlignment="1">
      <alignment horizontal="right" vertical="top" wrapText="1"/>
    </xf>
    <xf numFmtId="166" fontId="9" fillId="0" borderId="4" xfId="0" applyNumberFormat="1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opLeftCell="A25" workbookViewId="0">
      <selection activeCell="E13" sqref="E13"/>
    </sheetView>
  </sheetViews>
  <sheetFormatPr defaultRowHeight="15"/>
  <cols>
    <col min="3" max="3" width="19.85546875" customWidth="1"/>
    <col min="4" max="4" width="12.7109375" customWidth="1"/>
    <col min="5" max="5" width="10.85546875" customWidth="1"/>
    <col min="6" max="6" width="12.28515625" customWidth="1"/>
    <col min="7" max="7" width="12.85546875" customWidth="1"/>
  </cols>
  <sheetData>
    <row r="1" spans="1:7" ht="42.75" customHeight="1">
      <c r="A1" s="79" t="s">
        <v>96</v>
      </c>
      <c r="B1" s="80"/>
      <c r="C1" s="80"/>
      <c r="D1" s="80"/>
      <c r="E1" s="80"/>
      <c r="F1" s="80"/>
      <c r="G1" s="80"/>
    </row>
    <row r="2" spans="1:7" ht="16.5">
      <c r="A2" s="81" t="s">
        <v>0</v>
      </c>
      <c r="B2" s="81"/>
      <c r="C2" s="81"/>
      <c r="D2" s="81"/>
      <c r="E2" s="81"/>
      <c r="F2" s="81"/>
      <c r="G2" s="81"/>
    </row>
    <row r="3" spans="1:7" ht="85.5" customHeight="1">
      <c r="A3" s="1" t="s">
        <v>1</v>
      </c>
      <c r="B3" s="82" t="s">
        <v>2</v>
      </c>
      <c r="C3" s="83"/>
      <c r="D3" s="2" t="s">
        <v>97</v>
      </c>
      <c r="E3" s="2" t="s">
        <v>98</v>
      </c>
      <c r="F3" s="1" t="s">
        <v>99</v>
      </c>
      <c r="G3" s="1" t="s">
        <v>3</v>
      </c>
    </row>
    <row r="4" spans="1:7" ht="16.5">
      <c r="A4" s="3">
        <v>1</v>
      </c>
      <c r="B4" s="84">
        <v>2</v>
      </c>
      <c r="C4" s="78"/>
      <c r="D4" s="3">
        <v>3</v>
      </c>
      <c r="E4" s="3">
        <v>4</v>
      </c>
      <c r="F4" s="3">
        <v>5</v>
      </c>
      <c r="G4" s="3">
        <v>6</v>
      </c>
    </row>
    <row r="5" spans="1:7" ht="16.5">
      <c r="A5" s="4"/>
      <c r="B5" s="5"/>
      <c r="C5" s="85" t="s">
        <v>4</v>
      </c>
      <c r="D5" s="77"/>
      <c r="E5" s="77"/>
      <c r="F5" s="77"/>
      <c r="G5" s="78"/>
    </row>
    <row r="6" spans="1:7" ht="16.5">
      <c r="A6" s="4">
        <v>3</v>
      </c>
      <c r="B6" s="5"/>
      <c r="C6" s="76" t="s">
        <v>5</v>
      </c>
      <c r="D6" s="77"/>
      <c r="E6" s="77"/>
      <c r="F6" s="78"/>
      <c r="G6" s="6"/>
    </row>
    <row r="7" spans="1:7" ht="16.5">
      <c r="A7" s="4">
        <v>31</v>
      </c>
      <c r="B7" s="5"/>
      <c r="C7" s="89" t="s">
        <v>6</v>
      </c>
      <c r="D7" s="90"/>
      <c r="E7" s="90"/>
      <c r="F7" s="91"/>
      <c r="G7" s="6"/>
    </row>
    <row r="8" spans="1:7" ht="28.5" customHeight="1">
      <c r="A8" s="4"/>
      <c r="B8" s="4">
        <v>3111</v>
      </c>
      <c r="C8" s="7" t="s">
        <v>7</v>
      </c>
      <c r="D8" s="7"/>
      <c r="E8" s="7"/>
      <c r="F8" s="8"/>
      <c r="G8" s="9"/>
    </row>
    <row r="9" spans="1:7" ht="21" customHeight="1">
      <c r="A9" s="5"/>
      <c r="B9" s="5">
        <v>3111101</v>
      </c>
      <c r="C9" s="10" t="s">
        <v>8</v>
      </c>
      <c r="D9" s="11">
        <v>719300</v>
      </c>
      <c r="E9" s="11">
        <v>56970</v>
      </c>
      <c r="F9" s="12">
        <v>56970</v>
      </c>
      <c r="G9" s="13">
        <f>SUM(D9-F9)</f>
        <v>662330</v>
      </c>
    </row>
    <row r="10" spans="1:7" ht="18" customHeight="1">
      <c r="A10" s="5"/>
      <c r="B10" s="5">
        <v>3111201</v>
      </c>
      <c r="C10" s="10" t="s">
        <v>9</v>
      </c>
      <c r="D10" s="11">
        <v>363300</v>
      </c>
      <c r="E10" s="11">
        <v>15960</v>
      </c>
      <c r="F10" s="12">
        <v>15960</v>
      </c>
      <c r="G10" s="13">
        <f t="shared" ref="G10:G26" si="0">SUM(D10-F10)</f>
        <v>347340</v>
      </c>
    </row>
    <row r="11" spans="1:7" ht="21" customHeight="1">
      <c r="A11" s="14"/>
      <c r="B11" s="5">
        <v>3111301</v>
      </c>
      <c r="C11" s="10" t="s">
        <v>10</v>
      </c>
      <c r="D11" s="11">
        <v>0</v>
      </c>
      <c r="E11" s="11">
        <v>0</v>
      </c>
      <c r="F11" s="12">
        <v>0</v>
      </c>
      <c r="G11" s="13">
        <f t="shared" si="0"/>
        <v>0</v>
      </c>
    </row>
    <row r="12" spans="1:7" ht="19.5" customHeight="1">
      <c r="A12" s="14"/>
      <c r="B12" s="5">
        <v>3111302</v>
      </c>
      <c r="C12" s="10" t="s">
        <v>11</v>
      </c>
      <c r="D12" s="11">
        <v>0</v>
      </c>
      <c r="E12" s="11">
        <v>0</v>
      </c>
      <c r="F12" s="12">
        <v>0</v>
      </c>
      <c r="G12" s="13">
        <f t="shared" si="0"/>
        <v>0</v>
      </c>
    </row>
    <row r="13" spans="1:7" ht="17.25" customHeight="1">
      <c r="A13" s="4"/>
      <c r="B13" s="5">
        <v>3111306</v>
      </c>
      <c r="C13" s="10" t="s">
        <v>12</v>
      </c>
      <c r="D13" s="11">
        <v>25200</v>
      </c>
      <c r="E13" s="11">
        <v>1000</v>
      </c>
      <c r="F13" s="12">
        <v>1000</v>
      </c>
      <c r="G13" s="13">
        <f t="shared" si="0"/>
        <v>24200</v>
      </c>
    </row>
    <row r="14" spans="1:7" ht="21" customHeight="1">
      <c r="A14" s="5"/>
      <c r="B14" s="5">
        <v>3111309</v>
      </c>
      <c r="C14" s="10" t="s">
        <v>13</v>
      </c>
      <c r="D14" s="11">
        <v>0</v>
      </c>
      <c r="E14" s="15">
        <v>0</v>
      </c>
      <c r="F14" s="12">
        <v>0</v>
      </c>
      <c r="G14" s="13">
        <f t="shared" si="0"/>
        <v>0</v>
      </c>
    </row>
    <row r="15" spans="1:7" ht="18" customHeight="1">
      <c r="A15" s="5"/>
      <c r="B15" s="5">
        <v>3111310</v>
      </c>
      <c r="C15" s="10" t="s">
        <v>14</v>
      </c>
      <c r="D15" s="11">
        <v>426300</v>
      </c>
      <c r="E15" s="11">
        <v>28766</v>
      </c>
      <c r="F15" s="12">
        <v>28766</v>
      </c>
      <c r="G15" s="13">
        <f t="shared" si="0"/>
        <v>397534</v>
      </c>
    </row>
    <row r="16" spans="1:7" ht="20.25" customHeight="1">
      <c r="A16" s="5"/>
      <c r="B16" s="5">
        <v>3111311</v>
      </c>
      <c r="C16" s="10" t="s">
        <v>15</v>
      </c>
      <c r="D16" s="11">
        <v>75600</v>
      </c>
      <c r="E16" s="11">
        <v>4500</v>
      </c>
      <c r="F16" s="12">
        <v>4500</v>
      </c>
      <c r="G16" s="13">
        <f t="shared" si="0"/>
        <v>71100</v>
      </c>
    </row>
    <row r="17" spans="1:7" ht="24.75" customHeight="1">
      <c r="A17" s="5"/>
      <c r="B17" s="5">
        <v>3111312</v>
      </c>
      <c r="C17" s="10" t="s">
        <v>16</v>
      </c>
      <c r="D17" s="11">
        <v>0</v>
      </c>
      <c r="E17" s="11">
        <v>0</v>
      </c>
      <c r="F17" s="12">
        <v>0</v>
      </c>
      <c r="G17" s="13">
        <f t="shared" si="0"/>
        <v>0</v>
      </c>
    </row>
    <row r="18" spans="1:7" ht="18.75" customHeight="1">
      <c r="A18" s="5"/>
      <c r="B18" s="5">
        <v>3111314</v>
      </c>
      <c r="C18" s="10" t="s">
        <v>17</v>
      </c>
      <c r="D18" s="11">
        <v>4800</v>
      </c>
      <c r="E18" s="11">
        <v>200</v>
      </c>
      <c r="F18" s="12">
        <v>200</v>
      </c>
      <c r="G18" s="13">
        <f t="shared" si="0"/>
        <v>4600</v>
      </c>
    </row>
    <row r="19" spans="1:7" ht="15.75" customHeight="1">
      <c r="A19" s="5"/>
      <c r="B19" s="5">
        <v>3111316</v>
      </c>
      <c r="C19" s="10" t="s">
        <v>18</v>
      </c>
      <c r="D19" s="11">
        <v>1200</v>
      </c>
      <c r="E19" s="11">
        <v>0</v>
      </c>
      <c r="F19" s="12">
        <v>0</v>
      </c>
      <c r="G19" s="13">
        <f>D19-F19</f>
        <v>1200</v>
      </c>
    </row>
    <row r="20" spans="1:7" ht="16.5">
      <c r="A20" s="5"/>
      <c r="B20" s="5">
        <v>3111325</v>
      </c>
      <c r="C20" s="10" t="s">
        <v>19</v>
      </c>
      <c r="D20" s="11">
        <v>180600</v>
      </c>
      <c r="E20" s="11">
        <v>0</v>
      </c>
      <c r="F20" s="12">
        <v>0</v>
      </c>
      <c r="G20" s="13">
        <f>D20-F20</f>
        <v>180600</v>
      </c>
    </row>
    <row r="21" spans="1:7" ht="16.5">
      <c r="A21" s="5"/>
      <c r="B21" s="5">
        <v>3111327</v>
      </c>
      <c r="C21" s="10" t="s">
        <v>20</v>
      </c>
      <c r="D21" s="11">
        <v>9600</v>
      </c>
      <c r="E21" s="11">
        <v>0</v>
      </c>
      <c r="F21" s="12">
        <v>0</v>
      </c>
      <c r="G21" s="13">
        <f t="shared" si="0"/>
        <v>9600</v>
      </c>
    </row>
    <row r="22" spans="1:7" ht="16.5">
      <c r="A22" s="5"/>
      <c r="B22" s="5">
        <v>3111328</v>
      </c>
      <c r="C22" s="10" t="s">
        <v>21</v>
      </c>
      <c r="D22" s="11">
        <v>39400</v>
      </c>
      <c r="E22" s="15">
        <v>0</v>
      </c>
      <c r="F22" s="12">
        <v>0</v>
      </c>
      <c r="G22" s="13">
        <f t="shared" si="0"/>
        <v>39400</v>
      </c>
    </row>
    <row r="23" spans="1:7" ht="16.5">
      <c r="A23" s="5"/>
      <c r="B23" s="5">
        <v>3111329</v>
      </c>
      <c r="C23" s="10" t="s">
        <v>22</v>
      </c>
      <c r="D23" s="11">
        <v>0</v>
      </c>
      <c r="E23" s="11">
        <v>0</v>
      </c>
      <c r="F23" s="12">
        <v>0</v>
      </c>
      <c r="G23" s="13">
        <f t="shared" si="0"/>
        <v>0</v>
      </c>
    </row>
    <row r="24" spans="1:7" ht="16.5">
      <c r="A24" s="5"/>
      <c r="B24" s="5">
        <v>3111331</v>
      </c>
      <c r="C24" s="10" t="s">
        <v>23</v>
      </c>
      <c r="D24" s="11">
        <v>0</v>
      </c>
      <c r="E24" s="15">
        <v>0</v>
      </c>
      <c r="F24" s="12">
        <v>0</v>
      </c>
      <c r="G24" s="13">
        <f t="shared" si="0"/>
        <v>0</v>
      </c>
    </row>
    <row r="25" spans="1:7" ht="19.5" customHeight="1">
      <c r="A25" s="5"/>
      <c r="B25" s="5">
        <v>3111332</v>
      </c>
      <c r="C25" s="10" t="s">
        <v>24</v>
      </c>
      <c r="D25" s="11">
        <v>0</v>
      </c>
      <c r="E25" s="15">
        <v>0</v>
      </c>
      <c r="F25" s="12">
        <v>0</v>
      </c>
      <c r="G25" s="13">
        <f t="shared" si="0"/>
        <v>0</v>
      </c>
    </row>
    <row r="26" spans="1:7" ht="27" customHeight="1">
      <c r="A26" s="5"/>
      <c r="B26" s="5">
        <v>3111335</v>
      </c>
      <c r="C26" s="10" t="s">
        <v>25</v>
      </c>
      <c r="D26" s="11">
        <v>18400</v>
      </c>
      <c r="E26" s="11">
        <v>0</v>
      </c>
      <c r="F26" s="12">
        <v>0</v>
      </c>
      <c r="G26" s="13">
        <f t="shared" si="0"/>
        <v>18400</v>
      </c>
    </row>
    <row r="27" spans="1:7" ht="18" customHeight="1">
      <c r="A27" s="5"/>
      <c r="B27" s="5">
        <v>3111338</v>
      </c>
      <c r="C27" s="10" t="s">
        <v>26</v>
      </c>
      <c r="D27" s="15">
        <v>0</v>
      </c>
      <c r="E27" s="15">
        <v>0</v>
      </c>
      <c r="F27" s="12">
        <v>0</v>
      </c>
    </row>
    <row r="28" spans="1:7" ht="16.5">
      <c r="A28" s="86" t="s">
        <v>27</v>
      </c>
      <c r="B28" s="87"/>
      <c r="C28" s="88"/>
      <c r="D28" s="47">
        <f>D9+D10+D11+D12+D13+D14+D15+D16+D17+D18+D19+D20+D21+D22+D23+D24+D25+D26+D27</f>
        <v>1863700</v>
      </c>
      <c r="E28" s="16">
        <f>E9+E10+E13+E15+E16+E18</f>
        <v>107396</v>
      </c>
      <c r="F28" s="16">
        <f>F9+F10+F13+F15+F16+F18</f>
        <v>107396</v>
      </c>
      <c r="G28" s="13">
        <f>G9+G10+G13+G15+G16+G18+G19+G20+G21+G22+G26</f>
        <v>1756304</v>
      </c>
    </row>
    <row r="29" spans="1:7" ht="16.5">
      <c r="A29" s="92" t="s">
        <v>28</v>
      </c>
      <c r="B29" s="93"/>
      <c r="C29" s="94"/>
      <c r="D29" s="47">
        <f>D28</f>
        <v>1863700</v>
      </c>
      <c r="E29" s="48">
        <v>107396</v>
      </c>
      <c r="F29" s="17">
        <f>SUM(F28)</f>
        <v>107396</v>
      </c>
      <c r="G29" s="13">
        <v>1756304</v>
      </c>
    </row>
    <row r="30" spans="1:7" ht="16.5">
      <c r="A30" s="4">
        <v>32</v>
      </c>
      <c r="B30" s="95" t="s">
        <v>29</v>
      </c>
      <c r="C30" s="96"/>
      <c r="D30" s="96"/>
      <c r="E30" s="96"/>
      <c r="F30" s="97"/>
      <c r="G30" s="18"/>
    </row>
    <row r="31" spans="1:7" ht="19.5" customHeight="1">
      <c r="A31" s="19"/>
      <c r="B31" s="4">
        <v>3211</v>
      </c>
      <c r="C31" s="20" t="s">
        <v>30</v>
      </c>
      <c r="D31" s="21"/>
      <c r="E31" s="21"/>
      <c r="F31" s="22"/>
      <c r="G31" s="9"/>
    </row>
    <row r="32" spans="1:7" ht="30" customHeight="1">
      <c r="A32" s="23"/>
      <c r="B32" s="5">
        <v>3211102</v>
      </c>
      <c r="C32" s="24" t="s">
        <v>31</v>
      </c>
      <c r="D32" s="15">
        <v>0</v>
      </c>
      <c r="E32" s="15">
        <v>0</v>
      </c>
      <c r="F32" s="12">
        <v>0</v>
      </c>
      <c r="G32" s="13">
        <f t="shared" ref="G32:G49" si="1">SUM(D32-F32)</f>
        <v>0</v>
      </c>
    </row>
    <row r="33" spans="1:7" ht="21" customHeight="1">
      <c r="A33" s="5"/>
      <c r="B33" s="5">
        <v>3211104</v>
      </c>
      <c r="C33" s="25" t="s">
        <v>32</v>
      </c>
      <c r="D33" s="15">
        <v>0</v>
      </c>
      <c r="E33" s="15">
        <v>0</v>
      </c>
      <c r="F33" s="12">
        <v>0</v>
      </c>
      <c r="G33" s="13">
        <f t="shared" si="1"/>
        <v>0</v>
      </c>
    </row>
    <row r="34" spans="1:7" ht="21" customHeight="1">
      <c r="A34" s="5"/>
      <c r="B34" s="5">
        <v>3211106</v>
      </c>
      <c r="C34" s="26" t="s">
        <v>33</v>
      </c>
      <c r="D34" s="15">
        <v>0</v>
      </c>
      <c r="E34" s="15">
        <v>0</v>
      </c>
      <c r="F34" s="12">
        <v>0</v>
      </c>
      <c r="G34" s="13">
        <f t="shared" si="1"/>
        <v>0</v>
      </c>
    </row>
    <row r="35" spans="1:7" ht="14.25" customHeight="1">
      <c r="A35" s="5"/>
      <c r="B35" s="5">
        <v>3211107</v>
      </c>
      <c r="C35" s="26" t="s">
        <v>34</v>
      </c>
      <c r="D35" s="15">
        <v>0</v>
      </c>
      <c r="E35" s="15">
        <v>0</v>
      </c>
      <c r="F35" s="12">
        <v>0</v>
      </c>
      <c r="G35" s="13">
        <f t="shared" si="1"/>
        <v>0</v>
      </c>
    </row>
    <row r="36" spans="1:7" ht="23.25" customHeight="1">
      <c r="A36" s="14"/>
      <c r="B36" s="5">
        <v>3211111</v>
      </c>
      <c r="C36" s="26" t="s">
        <v>35</v>
      </c>
      <c r="D36" s="15">
        <v>0</v>
      </c>
      <c r="E36" s="15">
        <v>0</v>
      </c>
      <c r="F36" s="12">
        <v>0</v>
      </c>
      <c r="G36" s="13">
        <f t="shared" si="1"/>
        <v>0</v>
      </c>
    </row>
    <row r="37" spans="1:7" ht="16.5">
      <c r="A37" s="4"/>
      <c r="B37" s="5">
        <v>3211113</v>
      </c>
      <c r="C37" s="10" t="s">
        <v>36</v>
      </c>
      <c r="D37" s="15">
        <v>0</v>
      </c>
      <c r="E37" s="15">
        <v>0</v>
      </c>
      <c r="F37" s="12">
        <v>0</v>
      </c>
      <c r="G37" s="13">
        <f t="shared" si="1"/>
        <v>0</v>
      </c>
    </row>
    <row r="38" spans="1:7" ht="16.5">
      <c r="A38" s="4"/>
      <c r="B38" s="5">
        <v>3211115</v>
      </c>
      <c r="C38" s="10" t="s">
        <v>37</v>
      </c>
      <c r="D38" s="15">
        <v>0</v>
      </c>
      <c r="E38" s="15">
        <v>0</v>
      </c>
      <c r="F38" s="12">
        <v>0</v>
      </c>
      <c r="G38" s="13">
        <f t="shared" si="1"/>
        <v>0</v>
      </c>
    </row>
    <row r="39" spans="1:7" ht="21.75" customHeight="1">
      <c r="A39" s="4"/>
      <c r="B39" s="5">
        <v>3211117</v>
      </c>
      <c r="C39" s="10" t="s">
        <v>38</v>
      </c>
      <c r="D39" s="15">
        <v>0</v>
      </c>
      <c r="E39" s="15">
        <v>0</v>
      </c>
      <c r="F39" s="12">
        <v>0</v>
      </c>
      <c r="G39" s="13">
        <f t="shared" si="1"/>
        <v>0</v>
      </c>
    </row>
    <row r="40" spans="1:7" ht="16.5">
      <c r="A40" s="5"/>
      <c r="B40" s="5">
        <v>3211119</v>
      </c>
      <c r="C40" s="10" t="s">
        <v>39</v>
      </c>
      <c r="D40" s="15">
        <v>0</v>
      </c>
      <c r="E40" s="15">
        <v>0</v>
      </c>
      <c r="F40" s="12">
        <v>0</v>
      </c>
      <c r="G40" s="13">
        <f t="shared" si="1"/>
        <v>0</v>
      </c>
    </row>
    <row r="41" spans="1:7" ht="16.5">
      <c r="A41" s="5"/>
      <c r="B41" s="5">
        <v>3211120</v>
      </c>
      <c r="C41" s="10" t="s">
        <v>40</v>
      </c>
      <c r="D41" s="15">
        <v>0</v>
      </c>
      <c r="E41" s="15">
        <v>0</v>
      </c>
      <c r="F41" s="12">
        <v>0</v>
      </c>
      <c r="G41" s="13">
        <f t="shared" si="1"/>
        <v>0</v>
      </c>
    </row>
    <row r="42" spans="1:7" ht="18.75" customHeight="1">
      <c r="A42" s="5"/>
      <c r="B42" s="5">
        <v>3211125</v>
      </c>
      <c r="C42" s="10" t="s">
        <v>41</v>
      </c>
      <c r="D42" s="15">
        <v>0</v>
      </c>
      <c r="E42" s="15">
        <v>0</v>
      </c>
      <c r="F42" s="12">
        <v>0</v>
      </c>
      <c r="G42" s="13">
        <f t="shared" si="1"/>
        <v>0</v>
      </c>
    </row>
    <row r="43" spans="1:7" ht="16.5" customHeight="1">
      <c r="A43" s="5"/>
      <c r="B43" s="5">
        <v>3211127</v>
      </c>
      <c r="C43" s="10" t="s">
        <v>42</v>
      </c>
      <c r="D43" s="15">
        <v>0</v>
      </c>
      <c r="E43" s="15">
        <v>0</v>
      </c>
      <c r="F43" s="12">
        <v>0</v>
      </c>
      <c r="G43" s="13">
        <f t="shared" si="1"/>
        <v>0</v>
      </c>
    </row>
    <row r="44" spans="1:7" ht="16.5">
      <c r="A44" s="5"/>
      <c r="B44" s="5">
        <v>3211128</v>
      </c>
      <c r="C44" s="27" t="s">
        <v>43</v>
      </c>
      <c r="D44" s="15">
        <v>0</v>
      </c>
      <c r="E44" s="15">
        <v>0</v>
      </c>
      <c r="F44" s="12">
        <v>0</v>
      </c>
      <c r="G44" s="13">
        <f t="shared" si="1"/>
        <v>0</v>
      </c>
    </row>
    <row r="45" spans="1:7" ht="15" customHeight="1">
      <c r="A45" s="5"/>
      <c r="B45" s="5">
        <v>3211129</v>
      </c>
      <c r="C45" s="27" t="s">
        <v>44</v>
      </c>
      <c r="D45" s="15">
        <v>0</v>
      </c>
      <c r="E45" s="15">
        <v>0</v>
      </c>
      <c r="F45" s="12">
        <v>0</v>
      </c>
      <c r="G45" s="13">
        <f t="shared" si="1"/>
        <v>0</v>
      </c>
    </row>
    <row r="46" spans="1:7" ht="17.25" customHeight="1">
      <c r="A46" s="5"/>
      <c r="B46" s="5">
        <v>3211130</v>
      </c>
      <c r="C46" s="27" t="s">
        <v>45</v>
      </c>
      <c r="D46" s="15">
        <v>0</v>
      </c>
      <c r="E46" s="15">
        <v>0</v>
      </c>
      <c r="F46" s="12">
        <v>0</v>
      </c>
      <c r="G46" s="13">
        <f t="shared" si="1"/>
        <v>0</v>
      </c>
    </row>
    <row r="47" spans="1:7" ht="15" customHeight="1">
      <c r="A47" s="5"/>
      <c r="B47" s="5">
        <v>3211134</v>
      </c>
      <c r="C47" s="27" t="s">
        <v>46</v>
      </c>
      <c r="D47" s="15">
        <v>0</v>
      </c>
      <c r="E47" s="15">
        <v>0</v>
      </c>
      <c r="F47" s="12">
        <v>0</v>
      </c>
      <c r="G47" s="13">
        <f t="shared" si="1"/>
        <v>0</v>
      </c>
    </row>
    <row r="48" spans="1:7" ht="13.5" customHeight="1">
      <c r="A48" s="5"/>
      <c r="B48" s="5">
        <v>3211135</v>
      </c>
      <c r="C48" s="27" t="s">
        <v>47</v>
      </c>
      <c r="D48" s="15">
        <v>0</v>
      </c>
      <c r="E48" s="15">
        <v>0</v>
      </c>
      <c r="F48" s="12">
        <v>0</v>
      </c>
      <c r="G48" s="13">
        <f t="shared" si="1"/>
        <v>0</v>
      </c>
    </row>
    <row r="49" spans="1:7" ht="16.5">
      <c r="A49" s="86" t="s">
        <v>48</v>
      </c>
      <c r="B49" s="87"/>
      <c r="C49" s="88"/>
      <c r="D49" s="15">
        <v>0</v>
      </c>
      <c r="E49" s="15">
        <v>0</v>
      </c>
      <c r="F49" s="12">
        <v>0</v>
      </c>
      <c r="G49" s="13">
        <f t="shared" si="1"/>
        <v>0</v>
      </c>
    </row>
    <row r="50" spans="1:7" ht="22.5" customHeight="1">
      <c r="A50" s="5"/>
      <c r="B50" s="4">
        <v>3221</v>
      </c>
      <c r="C50" s="30" t="s">
        <v>49</v>
      </c>
      <c r="D50" s="31"/>
      <c r="E50" s="31"/>
      <c r="F50" s="28"/>
      <c r="G50" s="13"/>
    </row>
    <row r="51" spans="1:7" ht="16.5">
      <c r="A51" s="5"/>
      <c r="B51" s="5">
        <v>3221104</v>
      </c>
      <c r="C51" s="27" t="s">
        <v>50</v>
      </c>
      <c r="D51" s="15">
        <v>0</v>
      </c>
      <c r="E51" s="15">
        <v>0</v>
      </c>
      <c r="F51" s="12">
        <v>0</v>
      </c>
      <c r="G51" s="13">
        <f t="shared" ref="G51:G55" si="2">SUM(D51-F51)</f>
        <v>0</v>
      </c>
    </row>
    <row r="52" spans="1:7" ht="18.75" customHeight="1">
      <c r="A52" s="5"/>
      <c r="B52" s="5">
        <v>3221106</v>
      </c>
      <c r="C52" s="10" t="s">
        <v>51</v>
      </c>
      <c r="D52" s="15">
        <v>0</v>
      </c>
      <c r="E52" s="15">
        <v>0</v>
      </c>
      <c r="F52" s="12">
        <v>0</v>
      </c>
      <c r="G52" s="13">
        <f t="shared" si="2"/>
        <v>0</v>
      </c>
    </row>
    <row r="53" spans="1:7" ht="15" customHeight="1">
      <c r="A53" s="5"/>
      <c r="B53" s="5">
        <v>3221109</v>
      </c>
      <c r="C53" s="10" t="s">
        <v>52</v>
      </c>
      <c r="D53" s="15">
        <v>0</v>
      </c>
      <c r="E53" s="15">
        <v>0</v>
      </c>
      <c r="F53" s="12">
        <v>0</v>
      </c>
      <c r="G53" s="13">
        <f t="shared" si="2"/>
        <v>0</v>
      </c>
    </row>
    <row r="54" spans="1:7" ht="16.5">
      <c r="A54" s="5"/>
      <c r="B54" s="5">
        <v>3221110</v>
      </c>
      <c r="C54" s="10" t="s">
        <v>53</v>
      </c>
      <c r="D54" s="15">
        <v>0</v>
      </c>
      <c r="E54" s="15">
        <v>0</v>
      </c>
      <c r="F54" s="12">
        <v>0</v>
      </c>
      <c r="G54" s="13">
        <f t="shared" si="2"/>
        <v>0</v>
      </c>
    </row>
    <row r="55" spans="1:7" ht="16.5">
      <c r="A55" s="86" t="s">
        <v>54</v>
      </c>
      <c r="B55" s="87"/>
      <c r="C55" s="88"/>
      <c r="D55" s="15">
        <v>0</v>
      </c>
      <c r="E55" s="15">
        <v>0</v>
      </c>
      <c r="F55" s="12">
        <v>0</v>
      </c>
      <c r="G55" s="13">
        <f t="shared" si="2"/>
        <v>0</v>
      </c>
    </row>
    <row r="56" spans="1:7" ht="16.5">
      <c r="A56" s="5"/>
      <c r="B56" s="4">
        <v>3231</v>
      </c>
      <c r="C56" s="89" t="s">
        <v>55</v>
      </c>
      <c r="D56" s="90"/>
      <c r="E56" s="90"/>
      <c r="F56" s="91"/>
      <c r="G56" s="18"/>
    </row>
    <row r="57" spans="1:7" ht="15.75" customHeight="1">
      <c r="A57" s="5"/>
      <c r="B57" s="5">
        <v>3231301</v>
      </c>
      <c r="C57" s="32" t="s">
        <v>56</v>
      </c>
      <c r="D57" s="33">
        <v>0</v>
      </c>
      <c r="E57" s="33">
        <v>0</v>
      </c>
      <c r="F57" s="28">
        <v>0</v>
      </c>
      <c r="G57" s="13">
        <f>SUM(D57-F57)</f>
        <v>0</v>
      </c>
    </row>
    <row r="58" spans="1:7" ht="16.5">
      <c r="A58" s="86" t="s">
        <v>57</v>
      </c>
      <c r="B58" s="87"/>
      <c r="C58" s="88"/>
      <c r="D58" s="29">
        <f>SUM(D57)</f>
        <v>0</v>
      </c>
      <c r="E58" s="29">
        <f>SUM(E57)</f>
        <v>0</v>
      </c>
      <c r="F58" s="29">
        <f>SUM(F57)</f>
        <v>0</v>
      </c>
      <c r="G58" s="29">
        <f>SUM(G57)</f>
        <v>0</v>
      </c>
    </row>
    <row r="59" spans="1:7" ht="16.5">
      <c r="A59" s="34"/>
      <c r="B59" s="4">
        <v>3243</v>
      </c>
      <c r="C59" s="95" t="s">
        <v>58</v>
      </c>
      <c r="D59" s="77"/>
      <c r="E59" s="77"/>
      <c r="F59" s="78"/>
      <c r="G59" s="18"/>
    </row>
    <row r="60" spans="1:7" ht="20.25" customHeight="1">
      <c r="A60" s="34"/>
      <c r="B60" s="5">
        <v>3243101</v>
      </c>
      <c r="C60" s="26" t="s">
        <v>58</v>
      </c>
      <c r="D60" s="12">
        <v>0</v>
      </c>
      <c r="E60" s="12">
        <v>0</v>
      </c>
      <c r="F60" s="12">
        <v>0</v>
      </c>
      <c r="G60" s="13">
        <f>SUM(D60-F60)</f>
        <v>0</v>
      </c>
    </row>
    <row r="61" spans="1:7" ht="18.75" customHeight="1">
      <c r="A61" s="34"/>
      <c r="B61" s="5">
        <v>3243102</v>
      </c>
      <c r="C61" s="26" t="s">
        <v>59</v>
      </c>
      <c r="D61" s="12">
        <v>0</v>
      </c>
      <c r="E61" s="12">
        <v>0</v>
      </c>
      <c r="F61" s="12">
        <v>0</v>
      </c>
      <c r="G61" s="13">
        <f>SUM(D61-F61)</f>
        <v>0</v>
      </c>
    </row>
    <row r="62" spans="1:7" ht="16.5">
      <c r="A62" s="86" t="s">
        <v>60</v>
      </c>
      <c r="B62" s="87"/>
      <c r="C62" s="87"/>
      <c r="D62" s="35">
        <f>SUM(D60:D61)</f>
        <v>0</v>
      </c>
      <c r="E62" s="35">
        <f>SUM(E60:E61)</f>
        <v>0</v>
      </c>
      <c r="F62" s="35">
        <f>SUM(F60:F61)</f>
        <v>0</v>
      </c>
      <c r="G62" s="35">
        <f>SUM(G60:G61)</f>
        <v>0</v>
      </c>
    </row>
    <row r="63" spans="1:7" ht="24" customHeight="1">
      <c r="A63" s="36"/>
      <c r="B63" s="4">
        <v>3244</v>
      </c>
      <c r="C63" s="37" t="s">
        <v>61</v>
      </c>
      <c r="D63" s="98"/>
      <c r="E63" s="99"/>
      <c r="F63" s="99"/>
      <c r="G63" s="9"/>
    </row>
    <row r="64" spans="1:7" ht="16.5">
      <c r="A64" s="36"/>
      <c r="B64" s="5">
        <v>3244101</v>
      </c>
      <c r="C64" s="27" t="s">
        <v>62</v>
      </c>
      <c r="D64" s="15">
        <v>0</v>
      </c>
      <c r="E64" s="15">
        <v>0</v>
      </c>
      <c r="F64" s="12">
        <v>0</v>
      </c>
      <c r="G64" s="13">
        <f t="shared" ref="G64:G66" si="3">SUM(D64-F64)</f>
        <v>0</v>
      </c>
    </row>
    <row r="65" spans="1:7" ht="16.5">
      <c r="A65" s="5"/>
      <c r="B65" s="5">
        <v>3244102</v>
      </c>
      <c r="C65" s="27" t="s">
        <v>63</v>
      </c>
      <c r="D65" s="15">
        <v>0</v>
      </c>
      <c r="E65" s="15">
        <v>0</v>
      </c>
      <c r="F65" s="12">
        <v>0</v>
      </c>
      <c r="G65" s="13">
        <f t="shared" si="3"/>
        <v>0</v>
      </c>
    </row>
    <row r="66" spans="1:7" ht="16.5">
      <c r="A66" s="86" t="s">
        <v>64</v>
      </c>
      <c r="B66" s="87"/>
      <c r="C66" s="88"/>
      <c r="D66" s="15">
        <v>0</v>
      </c>
      <c r="E66" s="15">
        <v>0</v>
      </c>
      <c r="F66" s="12">
        <v>0</v>
      </c>
      <c r="G66" s="13">
        <f t="shared" si="3"/>
        <v>0</v>
      </c>
    </row>
    <row r="67" spans="1:7" ht="16.5">
      <c r="A67" s="38"/>
      <c r="B67" s="4">
        <v>3255</v>
      </c>
      <c r="C67" s="103" t="s">
        <v>65</v>
      </c>
      <c r="D67" s="104"/>
      <c r="E67" s="104"/>
      <c r="F67" s="105"/>
      <c r="G67" s="18"/>
    </row>
    <row r="68" spans="1:7" ht="18" customHeight="1">
      <c r="A68" s="38"/>
      <c r="B68" s="5">
        <v>3255101</v>
      </c>
      <c r="C68" s="27" t="s">
        <v>66</v>
      </c>
      <c r="D68" s="15">
        <v>0</v>
      </c>
      <c r="E68" s="15">
        <v>0</v>
      </c>
      <c r="F68" s="12">
        <v>0</v>
      </c>
      <c r="G68" s="13">
        <f t="shared" ref="G68:G72" si="4">SUM(D68-F68)</f>
        <v>0</v>
      </c>
    </row>
    <row r="69" spans="1:7" ht="23.25" customHeight="1">
      <c r="A69" s="5"/>
      <c r="B69" s="5">
        <v>3255102</v>
      </c>
      <c r="C69" s="10" t="s">
        <v>67</v>
      </c>
      <c r="D69" s="15">
        <v>0</v>
      </c>
      <c r="E69" s="15">
        <v>0</v>
      </c>
      <c r="F69" s="12">
        <v>0</v>
      </c>
      <c r="G69" s="13">
        <f t="shared" si="4"/>
        <v>0</v>
      </c>
    </row>
    <row r="70" spans="1:7" ht="18.75" customHeight="1">
      <c r="A70" s="5"/>
      <c r="B70" s="5">
        <v>3255104</v>
      </c>
      <c r="C70" s="10" t="s">
        <v>68</v>
      </c>
      <c r="D70" s="15">
        <v>0</v>
      </c>
      <c r="E70" s="15">
        <v>0</v>
      </c>
      <c r="F70" s="12">
        <v>0</v>
      </c>
      <c r="G70" s="13">
        <f t="shared" si="4"/>
        <v>0</v>
      </c>
    </row>
    <row r="71" spans="1:7" ht="20.25" customHeight="1">
      <c r="A71" s="5"/>
      <c r="B71" s="5">
        <v>3255105</v>
      </c>
      <c r="C71" s="10" t="s">
        <v>69</v>
      </c>
      <c r="D71" s="15">
        <v>0</v>
      </c>
      <c r="E71" s="15">
        <v>0</v>
      </c>
      <c r="F71" s="12">
        <v>0</v>
      </c>
      <c r="G71" s="13">
        <f t="shared" si="4"/>
        <v>0</v>
      </c>
    </row>
    <row r="72" spans="1:7" ht="16.5">
      <c r="A72" s="106" t="s">
        <v>70</v>
      </c>
      <c r="B72" s="107"/>
      <c r="C72" s="108"/>
      <c r="D72" s="15">
        <v>0</v>
      </c>
      <c r="E72" s="15">
        <v>0</v>
      </c>
      <c r="F72" s="12">
        <v>0</v>
      </c>
      <c r="G72" s="13">
        <f t="shared" si="4"/>
        <v>0</v>
      </c>
    </row>
    <row r="73" spans="1:7" ht="35.25" customHeight="1">
      <c r="A73" s="39"/>
      <c r="B73" s="4">
        <v>3256</v>
      </c>
      <c r="C73" s="40" t="s">
        <v>71</v>
      </c>
      <c r="D73" s="41"/>
      <c r="E73" s="41"/>
      <c r="F73" s="28"/>
      <c r="G73" s="13"/>
    </row>
    <row r="74" spans="1:7" ht="21.75" customHeight="1">
      <c r="A74" s="4"/>
      <c r="B74" s="5">
        <v>3256101</v>
      </c>
      <c r="C74" s="10" t="s">
        <v>72</v>
      </c>
      <c r="D74" s="12">
        <v>0</v>
      </c>
      <c r="E74" s="12">
        <v>0</v>
      </c>
      <c r="F74" s="28">
        <v>0</v>
      </c>
      <c r="G74" s="13">
        <f>SUM(D74-F74)</f>
        <v>0</v>
      </c>
    </row>
    <row r="75" spans="1:7" ht="15" customHeight="1">
      <c r="A75" s="5"/>
      <c r="B75" s="5">
        <v>3256106</v>
      </c>
      <c r="C75" s="10" t="s">
        <v>73</v>
      </c>
      <c r="D75" s="12"/>
      <c r="E75" s="12"/>
      <c r="F75" s="28"/>
      <c r="G75" s="13"/>
    </row>
    <row r="76" spans="1:7" ht="16.5">
      <c r="A76" s="109" t="s">
        <v>74</v>
      </c>
      <c r="B76" s="110"/>
      <c r="C76" s="111"/>
      <c r="D76" s="29"/>
      <c r="E76" s="29"/>
      <c r="F76" s="29"/>
      <c r="G76" s="29"/>
    </row>
    <row r="77" spans="1:7" ht="33.75" customHeight="1">
      <c r="A77" s="5"/>
      <c r="B77" s="4">
        <v>3257</v>
      </c>
      <c r="C77" s="7" t="s">
        <v>75</v>
      </c>
      <c r="D77" s="42"/>
      <c r="E77" s="42"/>
      <c r="F77" s="28"/>
      <c r="G77" s="13"/>
    </row>
    <row r="78" spans="1:7" ht="19.5" customHeight="1">
      <c r="A78" s="5"/>
      <c r="B78" s="5">
        <v>3257101</v>
      </c>
      <c r="C78" s="10" t="s">
        <v>76</v>
      </c>
      <c r="D78" s="12">
        <v>0</v>
      </c>
      <c r="E78" s="12">
        <v>0</v>
      </c>
      <c r="F78" s="28">
        <v>0</v>
      </c>
      <c r="G78" s="13">
        <f>SUM(D78-F78)</f>
        <v>0</v>
      </c>
    </row>
    <row r="79" spans="1:7" ht="16.5">
      <c r="A79" s="5"/>
      <c r="B79" s="5">
        <v>3257105</v>
      </c>
      <c r="C79" s="10" t="s">
        <v>77</v>
      </c>
      <c r="D79" s="12"/>
      <c r="E79" s="12"/>
      <c r="F79" s="28"/>
      <c r="G79" s="13"/>
    </row>
    <row r="80" spans="1:7" ht="16.5">
      <c r="A80" s="5"/>
      <c r="B80" s="5">
        <v>3257106</v>
      </c>
      <c r="C80" s="10" t="s">
        <v>78</v>
      </c>
      <c r="D80" s="12"/>
      <c r="E80" s="12"/>
      <c r="F80" s="28"/>
      <c r="G80" s="13"/>
    </row>
    <row r="81" spans="1:7" ht="17.25" customHeight="1">
      <c r="A81" s="5"/>
      <c r="B81" s="5">
        <v>3257206</v>
      </c>
      <c r="C81" s="10" t="s">
        <v>79</v>
      </c>
      <c r="D81" s="12">
        <v>0</v>
      </c>
      <c r="E81" s="12">
        <v>0</v>
      </c>
      <c r="F81" s="28">
        <v>0</v>
      </c>
      <c r="G81" s="13">
        <f>SUM(D81-F81)</f>
        <v>0</v>
      </c>
    </row>
    <row r="82" spans="1:7" ht="16.5">
      <c r="A82" s="109" t="s">
        <v>80</v>
      </c>
      <c r="B82" s="110"/>
      <c r="C82" s="111"/>
      <c r="D82" s="29">
        <f>SUM(D78:D81)</f>
        <v>0</v>
      </c>
      <c r="E82" s="29">
        <f>SUM(E78:E81)</f>
        <v>0</v>
      </c>
      <c r="F82" s="29">
        <f>SUM(F78:F81)</f>
        <v>0</v>
      </c>
      <c r="G82" s="29">
        <f>SUM(G78:G81)</f>
        <v>0</v>
      </c>
    </row>
    <row r="83" spans="1:7" ht="21" customHeight="1">
      <c r="A83" s="14"/>
      <c r="B83" s="4">
        <v>3258</v>
      </c>
      <c r="C83" s="7" t="s">
        <v>81</v>
      </c>
      <c r="D83" s="42"/>
      <c r="E83" s="42"/>
      <c r="F83" s="28"/>
      <c r="G83" s="13"/>
    </row>
    <row r="84" spans="1:7" ht="16.5">
      <c r="A84" s="43"/>
      <c r="B84" s="5">
        <v>3258101</v>
      </c>
      <c r="C84" s="10" t="s">
        <v>82</v>
      </c>
      <c r="D84" s="15">
        <v>0</v>
      </c>
      <c r="E84" s="15">
        <v>0</v>
      </c>
      <c r="F84" s="12">
        <v>0</v>
      </c>
      <c r="G84" s="13">
        <f t="shared" ref="G84:G90" si="5">SUM(D84-F84)</f>
        <v>0</v>
      </c>
    </row>
    <row r="85" spans="1:7" ht="16.5">
      <c r="A85" s="5"/>
      <c r="B85" s="5">
        <v>3258102</v>
      </c>
      <c r="C85" s="10" t="s">
        <v>83</v>
      </c>
      <c r="D85" s="15">
        <v>0</v>
      </c>
      <c r="E85" s="15">
        <v>0</v>
      </c>
      <c r="F85" s="12">
        <v>0</v>
      </c>
      <c r="G85" s="13">
        <f t="shared" si="5"/>
        <v>0</v>
      </c>
    </row>
    <row r="86" spans="1:7" ht="16.5">
      <c r="A86" s="5"/>
      <c r="B86" s="5">
        <v>3258103</v>
      </c>
      <c r="C86" s="44" t="s">
        <v>84</v>
      </c>
      <c r="D86" s="15">
        <v>0</v>
      </c>
      <c r="E86" s="15">
        <v>0</v>
      </c>
      <c r="F86" s="12">
        <v>0</v>
      </c>
      <c r="G86" s="13">
        <f t="shared" si="5"/>
        <v>0</v>
      </c>
    </row>
    <row r="87" spans="1:7" ht="15" customHeight="1">
      <c r="A87" s="5"/>
      <c r="B87" s="5">
        <v>3258104</v>
      </c>
      <c r="C87" s="10" t="s">
        <v>85</v>
      </c>
      <c r="D87" s="15">
        <v>0</v>
      </c>
      <c r="E87" s="15">
        <v>0</v>
      </c>
      <c r="F87" s="12">
        <v>0</v>
      </c>
      <c r="G87" s="13">
        <f t="shared" si="5"/>
        <v>0</v>
      </c>
    </row>
    <row r="88" spans="1:7" ht="19.5" customHeight="1">
      <c r="A88" s="5"/>
      <c r="B88" s="5">
        <v>3258140</v>
      </c>
      <c r="C88" s="10" t="s">
        <v>86</v>
      </c>
      <c r="D88" s="15">
        <v>0</v>
      </c>
      <c r="E88" s="15">
        <v>0</v>
      </c>
      <c r="F88" s="12">
        <v>0</v>
      </c>
      <c r="G88" s="13">
        <f t="shared" si="5"/>
        <v>0</v>
      </c>
    </row>
    <row r="89" spans="1:7" ht="16.5">
      <c r="A89" s="109" t="s">
        <v>87</v>
      </c>
      <c r="B89" s="110"/>
      <c r="C89" s="111"/>
      <c r="D89" s="15">
        <v>0</v>
      </c>
      <c r="E89" s="15">
        <v>0</v>
      </c>
      <c r="F89" s="12">
        <v>0</v>
      </c>
      <c r="G89" s="13">
        <f t="shared" si="5"/>
        <v>0</v>
      </c>
    </row>
    <row r="90" spans="1:7" ht="16.5">
      <c r="A90" s="109" t="s">
        <v>88</v>
      </c>
      <c r="B90" s="110"/>
      <c r="C90" s="111"/>
      <c r="D90" s="15">
        <v>0</v>
      </c>
      <c r="E90" s="15">
        <v>0</v>
      </c>
      <c r="F90" s="12">
        <v>0</v>
      </c>
      <c r="G90" s="13">
        <f t="shared" si="5"/>
        <v>0</v>
      </c>
    </row>
    <row r="91" spans="1:7" ht="16.5">
      <c r="A91" s="45">
        <v>4</v>
      </c>
      <c r="B91" s="89" t="s">
        <v>89</v>
      </c>
      <c r="C91" s="90"/>
      <c r="D91" s="90"/>
      <c r="E91" s="90"/>
      <c r="F91" s="91"/>
      <c r="G91" s="18"/>
    </row>
    <row r="92" spans="1:7" ht="16.5">
      <c r="A92" s="45">
        <v>41</v>
      </c>
      <c r="B92" s="89" t="s">
        <v>90</v>
      </c>
      <c r="C92" s="90"/>
      <c r="D92" s="90"/>
      <c r="E92" s="90"/>
      <c r="F92" s="91"/>
      <c r="G92" s="18"/>
    </row>
    <row r="93" spans="1:7" ht="25.5" customHeight="1">
      <c r="A93" s="14"/>
      <c r="B93" s="45">
        <v>4112</v>
      </c>
      <c r="C93" s="7" t="s">
        <v>91</v>
      </c>
      <c r="D93" s="42"/>
      <c r="E93" s="42"/>
      <c r="F93" s="28"/>
      <c r="G93" s="13"/>
    </row>
    <row r="94" spans="1:7" ht="16.5">
      <c r="A94" s="4"/>
      <c r="B94" s="5">
        <v>4112101</v>
      </c>
      <c r="C94" s="10" t="s">
        <v>82</v>
      </c>
      <c r="D94" s="12">
        <v>0</v>
      </c>
      <c r="E94" s="12">
        <v>0</v>
      </c>
      <c r="F94" s="28">
        <v>0</v>
      </c>
      <c r="G94" s="13">
        <f>SUM(D94-F94)</f>
        <v>0</v>
      </c>
    </row>
    <row r="95" spans="1:7" ht="25.5" customHeight="1">
      <c r="A95" s="5"/>
      <c r="B95" s="5">
        <v>4112202</v>
      </c>
      <c r="C95" s="10" t="s">
        <v>92</v>
      </c>
      <c r="D95" s="12">
        <v>0</v>
      </c>
      <c r="E95" s="12">
        <v>0</v>
      </c>
      <c r="F95" s="28">
        <v>0</v>
      </c>
      <c r="G95" s="13">
        <f>SUM(D95-F95)</f>
        <v>0</v>
      </c>
    </row>
    <row r="96" spans="1:7" ht="17.25" customHeight="1">
      <c r="A96" s="5"/>
      <c r="B96" s="5">
        <v>4112303</v>
      </c>
      <c r="C96" s="10" t="s">
        <v>93</v>
      </c>
      <c r="D96" s="12">
        <v>0</v>
      </c>
      <c r="E96" s="12">
        <v>0</v>
      </c>
      <c r="F96" s="28">
        <v>0</v>
      </c>
      <c r="G96" s="13">
        <f>SUM(D96-F96)</f>
        <v>0</v>
      </c>
    </row>
    <row r="97" spans="1:7" ht="19.5" customHeight="1">
      <c r="A97" s="5"/>
      <c r="B97" s="5">
        <v>4112310</v>
      </c>
      <c r="C97" s="26" t="s">
        <v>85</v>
      </c>
      <c r="D97" s="12">
        <v>0</v>
      </c>
      <c r="E97" s="12">
        <v>0</v>
      </c>
      <c r="F97" s="28">
        <v>0</v>
      </c>
      <c r="G97" s="13">
        <f>SUM(D97-F97)</f>
        <v>0</v>
      </c>
    </row>
    <row r="98" spans="1:7" ht="16.5">
      <c r="A98" s="5"/>
      <c r="B98" s="5">
        <v>4112314</v>
      </c>
      <c r="C98" s="46" t="s">
        <v>83</v>
      </c>
      <c r="D98" s="15">
        <v>0</v>
      </c>
      <c r="E98" s="15">
        <v>0</v>
      </c>
      <c r="F98" s="12">
        <v>0</v>
      </c>
      <c r="G98" s="13">
        <f t="shared" ref="G98" si="6">SUM(D98-F98)</f>
        <v>0</v>
      </c>
    </row>
    <row r="99" spans="1:7" ht="16.5">
      <c r="A99" s="86" t="s">
        <v>94</v>
      </c>
      <c r="B99" s="87"/>
      <c r="C99" s="88"/>
      <c r="D99" s="29"/>
      <c r="E99" s="29"/>
      <c r="F99" s="29"/>
      <c r="G99" s="29"/>
    </row>
    <row r="100" spans="1:7" ht="16.5">
      <c r="A100" s="112" t="s">
        <v>95</v>
      </c>
      <c r="B100" s="113"/>
      <c r="C100" s="114"/>
      <c r="D100" s="29"/>
      <c r="E100" s="29"/>
      <c r="F100" s="29"/>
      <c r="G100" s="29"/>
    </row>
    <row r="101" spans="1:7" ht="34.5" customHeight="1">
      <c r="A101" s="115" t="s">
        <v>100</v>
      </c>
      <c r="B101" s="116"/>
      <c r="C101" s="117"/>
      <c r="D101" s="47">
        <v>1863700</v>
      </c>
      <c r="E101" s="17">
        <v>107396</v>
      </c>
      <c r="F101" s="17">
        <v>107396</v>
      </c>
      <c r="G101" s="13">
        <v>1756304</v>
      </c>
    </row>
    <row r="102" spans="1:7">
      <c r="A102" s="100" t="s">
        <v>101</v>
      </c>
      <c r="B102" s="101"/>
      <c r="C102" s="101"/>
      <c r="D102" s="101"/>
      <c r="E102" s="101"/>
      <c r="F102" s="101"/>
      <c r="G102" s="101"/>
    </row>
    <row r="103" spans="1:7">
      <c r="A103" s="102"/>
      <c r="B103" s="102"/>
      <c r="C103" s="102"/>
      <c r="D103" s="102"/>
      <c r="E103" s="102"/>
      <c r="F103" s="102"/>
      <c r="G103" s="102"/>
    </row>
    <row r="104" spans="1:7">
      <c r="A104" s="102"/>
      <c r="B104" s="102"/>
      <c r="C104" s="102"/>
      <c r="D104" s="102"/>
      <c r="E104" s="102"/>
      <c r="F104" s="102"/>
      <c r="G104" s="102"/>
    </row>
    <row r="105" spans="1:7">
      <c r="A105" s="102"/>
      <c r="B105" s="102"/>
      <c r="C105" s="102"/>
      <c r="D105" s="102"/>
      <c r="E105" s="102"/>
      <c r="F105" s="102"/>
      <c r="G105" s="102"/>
    </row>
    <row r="106" spans="1:7">
      <c r="A106" s="102"/>
      <c r="B106" s="102"/>
      <c r="C106" s="102"/>
      <c r="D106" s="102"/>
      <c r="E106" s="102"/>
      <c r="F106" s="102"/>
      <c r="G106" s="102"/>
    </row>
    <row r="107" spans="1:7">
      <c r="A107" s="102"/>
      <c r="B107" s="102"/>
      <c r="C107" s="102"/>
      <c r="D107" s="102"/>
      <c r="E107" s="102"/>
      <c r="F107" s="102"/>
      <c r="G107" s="102"/>
    </row>
    <row r="108" spans="1:7">
      <c r="A108" s="102"/>
      <c r="B108" s="102"/>
      <c r="C108" s="102"/>
      <c r="D108" s="102"/>
      <c r="E108" s="102"/>
      <c r="F108" s="102"/>
      <c r="G108" s="102"/>
    </row>
    <row r="109" spans="1:7">
      <c r="A109" s="102"/>
      <c r="B109" s="102"/>
      <c r="C109" s="102"/>
      <c r="D109" s="102"/>
      <c r="E109" s="102"/>
      <c r="F109" s="102"/>
      <c r="G109" s="102"/>
    </row>
    <row r="110" spans="1:7">
      <c r="A110" s="102"/>
      <c r="B110" s="102"/>
      <c r="C110" s="102"/>
      <c r="D110" s="102"/>
      <c r="E110" s="102"/>
      <c r="F110" s="102"/>
      <c r="G110" s="102"/>
    </row>
    <row r="111" spans="1:7">
      <c r="A111" s="102"/>
      <c r="B111" s="102"/>
      <c r="C111" s="102"/>
      <c r="D111" s="102"/>
      <c r="E111" s="102"/>
      <c r="F111" s="102"/>
      <c r="G111" s="102"/>
    </row>
    <row r="112" spans="1:7">
      <c r="A112" s="102"/>
      <c r="B112" s="102"/>
      <c r="C112" s="102"/>
      <c r="D112" s="102"/>
      <c r="E112" s="102"/>
      <c r="F112" s="102"/>
      <c r="G112" s="102"/>
    </row>
    <row r="113" spans="1:7">
      <c r="A113" s="102"/>
      <c r="B113" s="102"/>
      <c r="C113" s="102"/>
      <c r="D113" s="102"/>
      <c r="E113" s="102"/>
      <c r="F113" s="102"/>
      <c r="G113" s="102"/>
    </row>
  </sheetData>
  <mergeCells count="30">
    <mergeCell ref="A102:G113"/>
    <mergeCell ref="C67:F67"/>
    <mergeCell ref="A72:C72"/>
    <mergeCell ref="A76:C76"/>
    <mergeCell ref="A82:C82"/>
    <mergeCell ref="A89:C89"/>
    <mergeCell ref="A90:C90"/>
    <mergeCell ref="B91:F91"/>
    <mergeCell ref="B92:F92"/>
    <mergeCell ref="A99:C99"/>
    <mergeCell ref="A100:C100"/>
    <mergeCell ref="A101:C101"/>
    <mergeCell ref="A66:C66"/>
    <mergeCell ref="C7:F7"/>
    <mergeCell ref="A28:C28"/>
    <mergeCell ref="A29:C29"/>
    <mergeCell ref="B30:F30"/>
    <mergeCell ref="A49:C49"/>
    <mergeCell ref="A55:C55"/>
    <mergeCell ref="C56:F56"/>
    <mergeCell ref="A58:C58"/>
    <mergeCell ref="C59:F59"/>
    <mergeCell ref="A62:C62"/>
    <mergeCell ref="D63:F63"/>
    <mergeCell ref="C6:F6"/>
    <mergeCell ref="A1:G1"/>
    <mergeCell ref="A2:G2"/>
    <mergeCell ref="B3:C3"/>
    <mergeCell ref="B4:C4"/>
    <mergeCell ref="C5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3"/>
  <sheetViews>
    <sheetView topLeftCell="A25" workbookViewId="0">
      <selection activeCell="E13" sqref="E13"/>
    </sheetView>
  </sheetViews>
  <sheetFormatPr defaultRowHeight="15"/>
  <cols>
    <col min="3" max="3" width="18" customWidth="1"/>
    <col min="4" max="4" width="12.42578125" customWidth="1"/>
    <col min="5" max="5" width="13" customWidth="1"/>
    <col min="6" max="6" width="10.7109375" customWidth="1"/>
    <col min="7" max="7" width="14.28515625" customWidth="1"/>
  </cols>
  <sheetData>
    <row r="1" spans="1:7" ht="62.25" customHeight="1">
      <c r="A1" s="79" t="s">
        <v>102</v>
      </c>
      <c r="B1" s="80"/>
      <c r="C1" s="80"/>
      <c r="D1" s="80"/>
      <c r="E1" s="80"/>
      <c r="F1" s="80"/>
      <c r="G1" s="80"/>
    </row>
    <row r="2" spans="1:7" ht="16.5">
      <c r="A2" s="81" t="s">
        <v>0</v>
      </c>
      <c r="B2" s="81"/>
      <c r="C2" s="81"/>
      <c r="D2" s="81"/>
      <c r="E2" s="81"/>
      <c r="F2" s="81"/>
      <c r="G2" s="81"/>
    </row>
    <row r="3" spans="1:7" ht="79.5" customHeight="1">
      <c r="A3" s="1" t="s">
        <v>1</v>
      </c>
      <c r="B3" s="82" t="s">
        <v>2</v>
      </c>
      <c r="C3" s="83"/>
      <c r="D3" s="2" t="s">
        <v>97</v>
      </c>
      <c r="E3" s="2" t="s">
        <v>103</v>
      </c>
      <c r="F3" s="1" t="s">
        <v>99</v>
      </c>
      <c r="G3" s="1" t="s">
        <v>3</v>
      </c>
    </row>
    <row r="4" spans="1:7" ht="16.5">
      <c r="A4" s="3">
        <v>1</v>
      </c>
      <c r="B4" s="84">
        <v>2</v>
      </c>
      <c r="C4" s="78"/>
      <c r="D4" s="3">
        <v>3</v>
      </c>
      <c r="E4" s="3">
        <v>4</v>
      </c>
      <c r="F4" s="3">
        <v>5</v>
      </c>
      <c r="G4" s="3">
        <v>6</v>
      </c>
    </row>
    <row r="5" spans="1:7" ht="16.5">
      <c r="A5" s="4"/>
      <c r="B5" s="5"/>
      <c r="C5" s="85" t="s">
        <v>4</v>
      </c>
      <c r="D5" s="77"/>
      <c r="E5" s="77"/>
      <c r="F5" s="77"/>
      <c r="G5" s="78"/>
    </row>
    <row r="6" spans="1:7" ht="16.5">
      <c r="A6" s="4">
        <v>3</v>
      </c>
      <c r="B6" s="5"/>
      <c r="C6" s="76" t="s">
        <v>5</v>
      </c>
      <c r="D6" s="77"/>
      <c r="E6" s="77"/>
      <c r="F6" s="78"/>
      <c r="G6" s="6"/>
    </row>
    <row r="7" spans="1:7" ht="16.5">
      <c r="A7" s="4">
        <v>31</v>
      </c>
      <c r="B7" s="5"/>
      <c r="C7" s="89" t="s">
        <v>6</v>
      </c>
      <c r="D7" s="90"/>
      <c r="E7" s="90"/>
      <c r="F7" s="91"/>
      <c r="G7" s="6"/>
    </row>
    <row r="8" spans="1:7" ht="19.5" customHeight="1">
      <c r="A8" s="4"/>
      <c r="B8" s="4">
        <v>3111</v>
      </c>
      <c r="C8" s="7" t="s">
        <v>7</v>
      </c>
      <c r="D8" s="7"/>
      <c r="E8" s="7"/>
      <c r="F8" s="8"/>
      <c r="G8" s="9"/>
    </row>
    <row r="9" spans="1:7" ht="21" customHeight="1">
      <c r="A9" s="5"/>
      <c r="B9" s="5">
        <v>3111101</v>
      </c>
      <c r="C9" s="10" t="s">
        <v>8</v>
      </c>
      <c r="D9" s="11">
        <v>719300</v>
      </c>
      <c r="E9" s="11">
        <v>59830</v>
      </c>
      <c r="F9" s="12">
        <v>116800</v>
      </c>
      <c r="G9" s="13">
        <f>SUM(D9-F9)</f>
        <v>602500</v>
      </c>
    </row>
    <row r="10" spans="1:7" ht="20.25" customHeight="1">
      <c r="A10" s="5"/>
      <c r="B10" s="5">
        <v>3111201</v>
      </c>
      <c r="C10" s="10" t="s">
        <v>9</v>
      </c>
      <c r="D10" s="11">
        <v>363300</v>
      </c>
      <c r="E10" s="11">
        <v>16760</v>
      </c>
      <c r="F10" s="12">
        <v>32720</v>
      </c>
      <c r="G10" s="13">
        <f t="shared" ref="G10:G26" si="0">SUM(D10-F10)</f>
        <v>330580</v>
      </c>
    </row>
    <row r="11" spans="1:7" ht="20.25" customHeight="1">
      <c r="A11" s="14"/>
      <c r="B11" s="5">
        <v>3111301</v>
      </c>
      <c r="C11" s="10" t="s">
        <v>10</v>
      </c>
      <c r="D11" s="11">
        <v>0</v>
      </c>
      <c r="E11" s="11">
        <v>0</v>
      </c>
      <c r="F11" s="12">
        <v>0</v>
      </c>
      <c r="G11" s="13">
        <f t="shared" si="0"/>
        <v>0</v>
      </c>
    </row>
    <row r="12" spans="1:7" ht="13.5" customHeight="1">
      <c r="A12" s="14"/>
      <c r="B12" s="5">
        <v>3111302</v>
      </c>
      <c r="C12" s="10" t="s">
        <v>11</v>
      </c>
      <c r="D12" s="11">
        <v>0</v>
      </c>
      <c r="E12" s="11">
        <v>0</v>
      </c>
      <c r="F12" s="12">
        <v>0</v>
      </c>
      <c r="G12" s="13">
        <f t="shared" si="0"/>
        <v>0</v>
      </c>
    </row>
    <row r="13" spans="1:7" ht="19.5" customHeight="1">
      <c r="A13" s="4"/>
      <c r="B13" s="5">
        <v>3111306</v>
      </c>
      <c r="C13" s="10" t="s">
        <v>12</v>
      </c>
      <c r="D13" s="11">
        <v>25200</v>
      </c>
      <c r="E13" s="11">
        <v>1500</v>
      </c>
      <c r="F13" s="12">
        <v>2500</v>
      </c>
      <c r="G13" s="13">
        <f t="shared" si="0"/>
        <v>22700</v>
      </c>
    </row>
    <row r="14" spans="1:7" ht="19.5" customHeight="1">
      <c r="A14" s="5"/>
      <c r="B14" s="5">
        <v>3111309</v>
      </c>
      <c r="C14" s="10" t="s">
        <v>13</v>
      </c>
      <c r="D14" s="11">
        <v>0</v>
      </c>
      <c r="E14" s="15">
        <v>0</v>
      </c>
      <c r="F14" s="12">
        <v>0</v>
      </c>
      <c r="G14" s="13">
        <f t="shared" si="0"/>
        <v>0</v>
      </c>
    </row>
    <row r="15" spans="1:7" ht="20.25" customHeight="1">
      <c r="A15" s="5"/>
      <c r="B15" s="5">
        <v>3111310</v>
      </c>
      <c r="C15" s="10" t="s">
        <v>14</v>
      </c>
      <c r="D15" s="11">
        <v>426300</v>
      </c>
      <c r="E15" s="11">
        <v>28976</v>
      </c>
      <c r="F15" s="12">
        <v>57742</v>
      </c>
      <c r="G15" s="13">
        <f t="shared" si="0"/>
        <v>368558</v>
      </c>
    </row>
    <row r="16" spans="1:7" ht="20.25" customHeight="1">
      <c r="A16" s="5"/>
      <c r="B16" s="5">
        <v>3111311</v>
      </c>
      <c r="C16" s="10" t="s">
        <v>15</v>
      </c>
      <c r="D16" s="11">
        <v>75600</v>
      </c>
      <c r="E16" s="11">
        <v>4500</v>
      </c>
      <c r="F16" s="12">
        <v>9000</v>
      </c>
      <c r="G16" s="13">
        <f t="shared" si="0"/>
        <v>66600</v>
      </c>
    </row>
    <row r="17" spans="1:7" ht="23.25" customHeight="1">
      <c r="A17" s="5"/>
      <c r="B17" s="5">
        <v>3111312</v>
      </c>
      <c r="C17" s="10" t="s">
        <v>16</v>
      </c>
      <c r="D17" s="11">
        <v>0</v>
      </c>
      <c r="E17" s="11">
        <v>0</v>
      </c>
      <c r="F17" s="12">
        <v>0</v>
      </c>
      <c r="G17" s="13">
        <f t="shared" si="0"/>
        <v>0</v>
      </c>
    </row>
    <row r="18" spans="1:7" ht="18.75" customHeight="1">
      <c r="A18" s="5"/>
      <c r="B18" s="5">
        <v>3111314</v>
      </c>
      <c r="C18" s="10" t="s">
        <v>17</v>
      </c>
      <c r="D18" s="11">
        <v>4800</v>
      </c>
      <c r="E18" s="11">
        <v>200</v>
      </c>
      <c r="F18" s="12">
        <v>400</v>
      </c>
      <c r="G18" s="13">
        <f t="shared" si="0"/>
        <v>4400</v>
      </c>
    </row>
    <row r="19" spans="1:7" ht="18.75" customHeight="1">
      <c r="A19" s="5"/>
      <c r="B19" s="5">
        <v>3111316</v>
      </c>
      <c r="C19" s="10" t="s">
        <v>18</v>
      </c>
      <c r="D19" s="11">
        <v>1200</v>
      </c>
      <c r="E19" s="11">
        <v>0</v>
      </c>
      <c r="F19" s="12">
        <v>0</v>
      </c>
      <c r="G19" s="13">
        <f>D19-F19</f>
        <v>1200</v>
      </c>
    </row>
    <row r="20" spans="1:7" ht="18" customHeight="1">
      <c r="A20" s="5"/>
      <c r="B20" s="5">
        <v>3111325</v>
      </c>
      <c r="C20" s="10" t="s">
        <v>19</v>
      </c>
      <c r="D20" s="11">
        <v>180600</v>
      </c>
      <c r="E20" s="11">
        <v>0</v>
      </c>
      <c r="F20" s="12">
        <v>0</v>
      </c>
      <c r="G20" s="13">
        <f>D20-F20</f>
        <v>180600</v>
      </c>
    </row>
    <row r="21" spans="1:7" ht="15.75" customHeight="1">
      <c r="A21" s="5"/>
      <c r="B21" s="5">
        <v>3111327</v>
      </c>
      <c r="C21" s="10" t="s">
        <v>20</v>
      </c>
      <c r="D21" s="11">
        <v>9600</v>
      </c>
      <c r="E21" s="11">
        <v>0</v>
      </c>
      <c r="F21" s="12">
        <v>0</v>
      </c>
      <c r="G21" s="13">
        <f t="shared" si="0"/>
        <v>9600</v>
      </c>
    </row>
    <row r="22" spans="1:7" ht="17.25" customHeight="1">
      <c r="A22" s="5"/>
      <c r="B22" s="5">
        <v>3111328</v>
      </c>
      <c r="C22" s="10" t="s">
        <v>21</v>
      </c>
      <c r="D22" s="11">
        <v>39400</v>
      </c>
      <c r="E22" s="15">
        <v>0</v>
      </c>
      <c r="F22" s="12">
        <v>0</v>
      </c>
      <c r="G22" s="13">
        <f t="shared" si="0"/>
        <v>39400</v>
      </c>
    </row>
    <row r="23" spans="1:7" ht="19.5" customHeight="1">
      <c r="A23" s="5"/>
      <c r="B23" s="5">
        <v>3111329</v>
      </c>
      <c r="C23" s="10" t="s">
        <v>22</v>
      </c>
      <c r="D23" s="11">
        <v>0</v>
      </c>
      <c r="E23" s="11">
        <v>0</v>
      </c>
      <c r="F23" s="12">
        <v>0</v>
      </c>
      <c r="G23" s="13">
        <f t="shared" si="0"/>
        <v>0</v>
      </c>
    </row>
    <row r="24" spans="1:7" ht="15" customHeight="1">
      <c r="A24" s="5"/>
      <c r="B24" s="5">
        <v>3111331</v>
      </c>
      <c r="C24" s="10" t="s">
        <v>23</v>
      </c>
      <c r="D24" s="11">
        <v>0</v>
      </c>
      <c r="E24" s="15">
        <v>0</v>
      </c>
      <c r="F24" s="12">
        <v>0</v>
      </c>
      <c r="G24" s="13">
        <f t="shared" si="0"/>
        <v>0</v>
      </c>
    </row>
    <row r="25" spans="1:7" ht="16.5" customHeight="1">
      <c r="A25" s="5"/>
      <c r="B25" s="5">
        <v>3111332</v>
      </c>
      <c r="C25" s="10" t="s">
        <v>24</v>
      </c>
      <c r="D25" s="11">
        <v>0</v>
      </c>
      <c r="E25" s="15">
        <v>0</v>
      </c>
      <c r="F25" s="12">
        <v>0</v>
      </c>
      <c r="G25" s="13">
        <f t="shared" si="0"/>
        <v>0</v>
      </c>
    </row>
    <row r="26" spans="1:7" ht="17.25" customHeight="1">
      <c r="A26" s="5"/>
      <c r="B26" s="5">
        <v>3111335</v>
      </c>
      <c r="C26" s="10" t="s">
        <v>25</v>
      </c>
      <c r="D26" s="11">
        <v>18400</v>
      </c>
      <c r="E26" s="11">
        <v>0</v>
      </c>
      <c r="F26" s="12">
        <v>0</v>
      </c>
      <c r="G26" s="13">
        <f t="shared" si="0"/>
        <v>18400</v>
      </c>
    </row>
    <row r="27" spans="1:7" ht="16.5" customHeight="1">
      <c r="A27" s="5"/>
      <c r="B27" s="5">
        <v>3111338</v>
      </c>
      <c r="C27" s="10" t="s">
        <v>26</v>
      </c>
      <c r="D27" s="15">
        <v>0</v>
      </c>
      <c r="E27" s="15">
        <v>0</v>
      </c>
      <c r="F27" s="12">
        <v>0</v>
      </c>
    </row>
    <row r="28" spans="1:7" ht="16.5">
      <c r="A28" s="86" t="s">
        <v>27</v>
      </c>
      <c r="B28" s="87"/>
      <c r="C28" s="88"/>
      <c r="D28" s="47">
        <f>D9+D10+D11+D12+D13+D14+D15+D16+D17+D18+D19+D20+D21+D22+D23+D24+D25+D26+D27</f>
        <v>1863700</v>
      </c>
      <c r="E28" s="16">
        <f>E9+E10+E13+E15+E16+E18</f>
        <v>111766</v>
      </c>
      <c r="F28" s="16">
        <f>F9+F10+F13+F15+F16+F18</f>
        <v>219162</v>
      </c>
      <c r="G28" s="13">
        <f>G9+G10+G13+G15+G16+G18+G19+G20+G21+G22+G26</f>
        <v>1644538</v>
      </c>
    </row>
    <row r="29" spans="1:7" ht="16.5">
      <c r="A29" s="92" t="s">
        <v>28</v>
      </c>
      <c r="B29" s="93"/>
      <c r="C29" s="94"/>
      <c r="D29" s="47">
        <f>D28</f>
        <v>1863700</v>
      </c>
      <c r="E29" s="17">
        <v>111766</v>
      </c>
      <c r="F29" s="17">
        <f>SUM(F28)</f>
        <v>219162</v>
      </c>
      <c r="G29" s="13">
        <v>1644538</v>
      </c>
    </row>
    <row r="30" spans="1:7" ht="16.5">
      <c r="A30" s="4">
        <v>32</v>
      </c>
      <c r="B30" s="95" t="s">
        <v>29</v>
      </c>
      <c r="C30" s="96"/>
      <c r="D30" s="96"/>
      <c r="E30" s="96"/>
      <c r="F30" s="97"/>
      <c r="G30" s="18"/>
    </row>
    <row r="31" spans="1:7" ht="21" customHeight="1">
      <c r="A31" s="19"/>
      <c r="B31" s="4">
        <v>3211</v>
      </c>
      <c r="C31" s="20" t="s">
        <v>30</v>
      </c>
      <c r="D31" s="21"/>
      <c r="E31" s="21"/>
      <c r="F31" s="22"/>
      <c r="G31" s="9"/>
    </row>
    <row r="32" spans="1:7" ht="30" customHeight="1">
      <c r="A32" s="23"/>
      <c r="B32" s="5">
        <v>3211102</v>
      </c>
      <c r="C32" s="24" t="s">
        <v>31</v>
      </c>
      <c r="D32" s="15">
        <v>0</v>
      </c>
      <c r="E32" s="15">
        <v>0</v>
      </c>
      <c r="F32" s="12">
        <v>0</v>
      </c>
      <c r="G32" s="13">
        <f t="shared" ref="G32:G49" si="1">SUM(D32-F32)</f>
        <v>0</v>
      </c>
    </row>
    <row r="33" spans="1:7" ht="21.75" customHeight="1">
      <c r="A33" s="5"/>
      <c r="B33" s="5">
        <v>3211104</v>
      </c>
      <c r="C33" s="25" t="s">
        <v>32</v>
      </c>
      <c r="D33" s="15">
        <v>0</v>
      </c>
      <c r="E33" s="15">
        <v>0</v>
      </c>
      <c r="F33" s="12">
        <v>0</v>
      </c>
      <c r="G33" s="13">
        <f t="shared" si="1"/>
        <v>0</v>
      </c>
    </row>
    <row r="34" spans="1:7" ht="15.75" customHeight="1">
      <c r="A34" s="5"/>
      <c r="B34" s="5">
        <v>3211106</v>
      </c>
      <c r="C34" s="26" t="s">
        <v>33</v>
      </c>
      <c r="D34" s="15">
        <v>0</v>
      </c>
      <c r="E34" s="15">
        <v>0</v>
      </c>
      <c r="F34" s="12">
        <v>0</v>
      </c>
      <c r="G34" s="13">
        <f t="shared" si="1"/>
        <v>0</v>
      </c>
    </row>
    <row r="35" spans="1:7" ht="18" customHeight="1">
      <c r="A35" s="5"/>
      <c r="B35" s="5">
        <v>3211107</v>
      </c>
      <c r="C35" s="26" t="s">
        <v>34</v>
      </c>
      <c r="D35" s="15">
        <v>0</v>
      </c>
      <c r="E35" s="15">
        <v>0</v>
      </c>
      <c r="F35" s="12">
        <v>0</v>
      </c>
      <c r="G35" s="13">
        <f t="shared" si="1"/>
        <v>0</v>
      </c>
    </row>
    <row r="36" spans="1:7" ht="21" customHeight="1">
      <c r="A36" s="14"/>
      <c r="B36" s="5">
        <v>3211111</v>
      </c>
      <c r="C36" s="26" t="s">
        <v>35</v>
      </c>
      <c r="D36" s="15">
        <v>0</v>
      </c>
      <c r="E36" s="15">
        <v>0</v>
      </c>
      <c r="F36" s="12">
        <v>0</v>
      </c>
      <c r="G36" s="13">
        <f t="shared" si="1"/>
        <v>0</v>
      </c>
    </row>
    <row r="37" spans="1:7" ht="16.5">
      <c r="A37" s="4"/>
      <c r="B37" s="5">
        <v>3211113</v>
      </c>
      <c r="C37" s="10" t="s">
        <v>36</v>
      </c>
      <c r="D37" s="15">
        <v>0</v>
      </c>
      <c r="E37" s="15">
        <v>0</v>
      </c>
      <c r="F37" s="12">
        <v>0</v>
      </c>
      <c r="G37" s="13">
        <f t="shared" si="1"/>
        <v>0</v>
      </c>
    </row>
    <row r="38" spans="1:7" ht="16.5">
      <c r="A38" s="4"/>
      <c r="B38" s="5">
        <v>3211115</v>
      </c>
      <c r="C38" s="10" t="s">
        <v>37</v>
      </c>
      <c r="D38" s="15">
        <v>0</v>
      </c>
      <c r="E38" s="15">
        <v>0</v>
      </c>
      <c r="F38" s="12">
        <v>0</v>
      </c>
      <c r="G38" s="13">
        <f t="shared" si="1"/>
        <v>0</v>
      </c>
    </row>
    <row r="39" spans="1:7" ht="16.5" customHeight="1">
      <c r="A39" s="4"/>
      <c r="B39" s="5">
        <v>3211117</v>
      </c>
      <c r="C39" s="10" t="s">
        <v>38</v>
      </c>
      <c r="D39" s="15">
        <v>0</v>
      </c>
      <c r="E39" s="15">
        <v>0</v>
      </c>
      <c r="F39" s="12">
        <v>0</v>
      </c>
      <c r="G39" s="13">
        <f t="shared" si="1"/>
        <v>0</v>
      </c>
    </row>
    <row r="40" spans="1:7" ht="16.5">
      <c r="A40" s="5"/>
      <c r="B40" s="5">
        <v>3211119</v>
      </c>
      <c r="C40" s="10" t="s">
        <v>39</v>
      </c>
      <c r="D40" s="15">
        <v>0</v>
      </c>
      <c r="E40" s="15">
        <v>0</v>
      </c>
      <c r="F40" s="12">
        <v>0</v>
      </c>
      <c r="G40" s="13">
        <f t="shared" si="1"/>
        <v>0</v>
      </c>
    </row>
    <row r="41" spans="1:7" ht="16.5">
      <c r="A41" s="5"/>
      <c r="B41" s="5">
        <v>3211120</v>
      </c>
      <c r="C41" s="10" t="s">
        <v>40</v>
      </c>
      <c r="D41" s="15">
        <v>0</v>
      </c>
      <c r="E41" s="15">
        <v>0</v>
      </c>
      <c r="F41" s="12">
        <v>0</v>
      </c>
      <c r="G41" s="13">
        <f t="shared" si="1"/>
        <v>0</v>
      </c>
    </row>
    <row r="42" spans="1:7" ht="15.75" customHeight="1">
      <c r="A42" s="5"/>
      <c r="B42" s="5">
        <v>3211125</v>
      </c>
      <c r="C42" s="10" t="s">
        <v>41</v>
      </c>
      <c r="D42" s="15">
        <v>0</v>
      </c>
      <c r="E42" s="15">
        <v>0</v>
      </c>
      <c r="F42" s="12">
        <v>0</v>
      </c>
      <c r="G42" s="13">
        <f t="shared" si="1"/>
        <v>0</v>
      </c>
    </row>
    <row r="43" spans="1:7" ht="20.25" customHeight="1">
      <c r="A43" s="5"/>
      <c r="B43" s="5">
        <v>3211127</v>
      </c>
      <c r="C43" s="10" t="s">
        <v>42</v>
      </c>
      <c r="D43" s="15">
        <v>0</v>
      </c>
      <c r="E43" s="15">
        <v>0</v>
      </c>
      <c r="F43" s="12">
        <v>0</v>
      </c>
      <c r="G43" s="13">
        <f t="shared" si="1"/>
        <v>0</v>
      </c>
    </row>
    <row r="44" spans="1:7" ht="16.5">
      <c r="A44" s="5"/>
      <c r="B44" s="5">
        <v>3211128</v>
      </c>
      <c r="C44" s="27" t="s">
        <v>43</v>
      </c>
      <c r="D44" s="15">
        <v>0</v>
      </c>
      <c r="E44" s="15">
        <v>0</v>
      </c>
      <c r="F44" s="12">
        <v>0</v>
      </c>
      <c r="G44" s="13">
        <f t="shared" si="1"/>
        <v>0</v>
      </c>
    </row>
    <row r="45" spans="1:7" ht="19.5" customHeight="1">
      <c r="A45" s="5"/>
      <c r="B45" s="5">
        <v>3211129</v>
      </c>
      <c r="C45" s="27" t="s">
        <v>44</v>
      </c>
      <c r="D45" s="15">
        <v>0</v>
      </c>
      <c r="E45" s="15">
        <v>0</v>
      </c>
      <c r="F45" s="12">
        <v>0</v>
      </c>
      <c r="G45" s="13">
        <f t="shared" si="1"/>
        <v>0</v>
      </c>
    </row>
    <row r="46" spans="1:7" ht="20.25" customHeight="1">
      <c r="A46" s="5"/>
      <c r="B46" s="5">
        <v>3211130</v>
      </c>
      <c r="C46" s="27" t="s">
        <v>45</v>
      </c>
      <c r="D46" s="15">
        <v>0</v>
      </c>
      <c r="E46" s="15">
        <v>0</v>
      </c>
      <c r="F46" s="12">
        <v>0</v>
      </c>
      <c r="G46" s="13">
        <f t="shared" si="1"/>
        <v>0</v>
      </c>
    </row>
    <row r="47" spans="1:7" ht="29.25" customHeight="1">
      <c r="A47" s="5"/>
      <c r="B47" s="5">
        <v>3211134</v>
      </c>
      <c r="C47" s="27" t="s">
        <v>46</v>
      </c>
      <c r="D47" s="15">
        <v>0</v>
      </c>
      <c r="E47" s="15">
        <v>0</v>
      </c>
      <c r="F47" s="12">
        <v>0</v>
      </c>
      <c r="G47" s="13">
        <f t="shared" si="1"/>
        <v>0</v>
      </c>
    </row>
    <row r="48" spans="1:7" ht="14.25" customHeight="1">
      <c r="A48" s="5"/>
      <c r="B48" s="5">
        <v>3211135</v>
      </c>
      <c r="C48" s="27" t="s">
        <v>47</v>
      </c>
      <c r="D48" s="15">
        <v>0</v>
      </c>
      <c r="E48" s="15">
        <v>0</v>
      </c>
      <c r="F48" s="12">
        <v>0</v>
      </c>
      <c r="G48" s="13">
        <f t="shared" si="1"/>
        <v>0</v>
      </c>
    </row>
    <row r="49" spans="1:7" ht="16.5">
      <c r="A49" s="86" t="s">
        <v>48</v>
      </c>
      <c r="B49" s="87"/>
      <c r="C49" s="88"/>
      <c r="D49" s="15">
        <v>0</v>
      </c>
      <c r="E49" s="15">
        <v>0</v>
      </c>
      <c r="F49" s="12">
        <v>0</v>
      </c>
      <c r="G49" s="13">
        <f t="shared" si="1"/>
        <v>0</v>
      </c>
    </row>
    <row r="50" spans="1:7" ht="22.5" customHeight="1">
      <c r="A50" s="5"/>
      <c r="B50" s="4">
        <v>3221</v>
      </c>
      <c r="C50" s="30" t="s">
        <v>49</v>
      </c>
      <c r="D50" s="31"/>
      <c r="E50" s="31"/>
      <c r="F50" s="28"/>
      <c r="G50" s="13"/>
    </row>
    <row r="51" spans="1:7" ht="16.5">
      <c r="A51" s="5"/>
      <c r="B51" s="5">
        <v>3221104</v>
      </c>
      <c r="C51" s="27" t="s">
        <v>50</v>
      </c>
      <c r="D51" s="15">
        <v>0</v>
      </c>
      <c r="E51" s="15">
        <v>0</v>
      </c>
      <c r="F51" s="12">
        <v>0</v>
      </c>
      <c r="G51" s="13">
        <f t="shared" ref="G51:G55" si="2">SUM(D51-F51)</f>
        <v>0</v>
      </c>
    </row>
    <row r="52" spans="1:7" ht="33" customHeight="1">
      <c r="A52" s="5"/>
      <c r="B52" s="5">
        <v>3221106</v>
      </c>
      <c r="C52" s="10" t="s">
        <v>51</v>
      </c>
      <c r="D52" s="15">
        <v>0</v>
      </c>
      <c r="E52" s="15">
        <v>0</v>
      </c>
      <c r="F52" s="12">
        <v>0</v>
      </c>
      <c r="G52" s="13">
        <f t="shared" si="2"/>
        <v>0</v>
      </c>
    </row>
    <row r="53" spans="1:7" ht="16.5" customHeight="1">
      <c r="A53" s="5"/>
      <c r="B53" s="5">
        <v>3221109</v>
      </c>
      <c r="C53" s="10" t="s">
        <v>52</v>
      </c>
      <c r="D53" s="15">
        <v>0</v>
      </c>
      <c r="E53" s="15">
        <v>0</v>
      </c>
      <c r="F53" s="12">
        <v>0</v>
      </c>
      <c r="G53" s="13">
        <f t="shared" si="2"/>
        <v>0</v>
      </c>
    </row>
    <row r="54" spans="1:7" ht="16.5">
      <c r="A54" s="5"/>
      <c r="B54" s="5">
        <v>3221110</v>
      </c>
      <c r="C54" s="10" t="s">
        <v>53</v>
      </c>
      <c r="D54" s="15">
        <v>0</v>
      </c>
      <c r="E54" s="15">
        <v>0</v>
      </c>
      <c r="F54" s="12">
        <v>0</v>
      </c>
      <c r="G54" s="13">
        <f t="shared" si="2"/>
        <v>0</v>
      </c>
    </row>
    <row r="55" spans="1:7" ht="16.5">
      <c r="A55" s="86" t="s">
        <v>54</v>
      </c>
      <c r="B55" s="87"/>
      <c r="C55" s="88"/>
      <c r="D55" s="15">
        <v>0</v>
      </c>
      <c r="E55" s="15">
        <v>0</v>
      </c>
      <c r="F55" s="12">
        <v>0</v>
      </c>
      <c r="G55" s="13">
        <f t="shared" si="2"/>
        <v>0</v>
      </c>
    </row>
    <row r="56" spans="1:7" ht="16.5">
      <c r="A56" s="5"/>
      <c r="B56" s="4">
        <v>3231</v>
      </c>
      <c r="C56" s="89" t="s">
        <v>55</v>
      </c>
      <c r="D56" s="90"/>
      <c r="E56" s="90"/>
      <c r="F56" s="91"/>
      <c r="G56" s="18"/>
    </row>
    <row r="57" spans="1:7" ht="27" customHeight="1">
      <c r="A57" s="5"/>
      <c r="B57" s="5">
        <v>3231301</v>
      </c>
      <c r="C57" s="32" t="s">
        <v>56</v>
      </c>
      <c r="D57" s="33">
        <v>0</v>
      </c>
      <c r="E57" s="33">
        <v>0</v>
      </c>
      <c r="F57" s="28">
        <v>0</v>
      </c>
      <c r="G57" s="13">
        <f>SUM(D57-F57)</f>
        <v>0</v>
      </c>
    </row>
    <row r="58" spans="1:7" ht="16.5">
      <c r="A58" s="86" t="s">
        <v>57</v>
      </c>
      <c r="B58" s="87"/>
      <c r="C58" s="88"/>
      <c r="D58" s="29">
        <f>SUM(D57)</f>
        <v>0</v>
      </c>
      <c r="E58" s="29">
        <f>SUM(E57)</f>
        <v>0</v>
      </c>
      <c r="F58" s="29">
        <f>SUM(F57)</f>
        <v>0</v>
      </c>
      <c r="G58" s="29">
        <f>SUM(G57)</f>
        <v>0</v>
      </c>
    </row>
    <row r="59" spans="1:7" ht="16.5">
      <c r="A59" s="34"/>
      <c r="B59" s="4">
        <v>3243</v>
      </c>
      <c r="C59" s="95" t="s">
        <v>58</v>
      </c>
      <c r="D59" s="77"/>
      <c r="E59" s="77"/>
      <c r="F59" s="78"/>
      <c r="G59" s="18"/>
    </row>
    <row r="60" spans="1:7" ht="32.25" customHeight="1">
      <c r="A60" s="34"/>
      <c r="B60" s="5">
        <v>3243101</v>
      </c>
      <c r="C60" s="26" t="s">
        <v>58</v>
      </c>
      <c r="D60" s="12">
        <v>0</v>
      </c>
      <c r="E60" s="12">
        <v>0</v>
      </c>
      <c r="F60" s="12">
        <v>0</v>
      </c>
      <c r="G60" s="13">
        <f>SUM(D60-F60)</f>
        <v>0</v>
      </c>
    </row>
    <row r="61" spans="1:7" ht="16.5" customHeight="1">
      <c r="A61" s="34"/>
      <c r="B61" s="5">
        <v>3243102</v>
      </c>
      <c r="C61" s="26" t="s">
        <v>59</v>
      </c>
      <c r="D61" s="12">
        <v>0</v>
      </c>
      <c r="E61" s="12">
        <v>0</v>
      </c>
      <c r="F61" s="12">
        <v>0</v>
      </c>
      <c r="G61" s="13">
        <f>SUM(D61-F61)</f>
        <v>0</v>
      </c>
    </row>
    <row r="62" spans="1:7" ht="16.5">
      <c r="A62" s="86" t="s">
        <v>60</v>
      </c>
      <c r="B62" s="87"/>
      <c r="C62" s="87"/>
      <c r="D62" s="35">
        <f>SUM(D60:D61)</f>
        <v>0</v>
      </c>
      <c r="E62" s="35">
        <f>SUM(E60:E61)</f>
        <v>0</v>
      </c>
      <c r="F62" s="35">
        <f>SUM(F60:F61)</f>
        <v>0</v>
      </c>
      <c r="G62" s="35">
        <f>SUM(G60:G61)</f>
        <v>0</v>
      </c>
    </row>
    <row r="63" spans="1:7" ht="28.5" customHeight="1">
      <c r="A63" s="36"/>
      <c r="B63" s="4">
        <v>3244</v>
      </c>
      <c r="C63" s="37" t="s">
        <v>61</v>
      </c>
      <c r="D63" s="98"/>
      <c r="E63" s="99"/>
      <c r="F63" s="99"/>
      <c r="G63" s="9"/>
    </row>
    <row r="64" spans="1:7" ht="16.5">
      <c r="A64" s="36"/>
      <c r="B64" s="5">
        <v>3244101</v>
      </c>
      <c r="C64" s="27" t="s">
        <v>62</v>
      </c>
      <c r="D64" s="15">
        <v>0</v>
      </c>
      <c r="E64" s="15">
        <v>0</v>
      </c>
      <c r="F64" s="12">
        <v>0</v>
      </c>
      <c r="G64" s="13">
        <f t="shared" ref="G64:G66" si="3">SUM(D64-F64)</f>
        <v>0</v>
      </c>
    </row>
    <row r="65" spans="1:7" ht="16.5">
      <c r="A65" s="5"/>
      <c r="B65" s="5">
        <v>3244102</v>
      </c>
      <c r="C65" s="27" t="s">
        <v>63</v>
      </c>
      <c r="D65" s="15">
        <v>0</v>
      </c>
      <c r="E65" s="15">
        <v>0</v>
      </c>
      <c r="F65" s="12">
        <v>0</v>
      </c>
      <c r="G65" s="13">
        <f t="shared" si="3"/>
        <v>0</v>
      </c>
    </row>
    <row r="66" spans="1:7" ht="16.5">
      <c r="A66" s="86" t="s">
        <v>64</v>
      </c>
      <c r="B66" s="87"/>
      <c r="C66" s="88"/>
      <c r="D66" s="15">
        <v>0</v>
      </c>
      <c r="E66" s="15">
        <v>0</v>
      </c>
      <c r="F66" s="12">
        <v>0</v>
      </c>
      <c r="G66" s="13">
        <f t="shared" si="3"/>
        <v>0</v>
      </c>
    </row>
    <row r="67" spans="1:7" ht="16.5">
      <c r="A67" s="38"/>
      <c r="B67" s="4">
        <v>3255</v>
      </c>
      <c r="C67" s="103" t="s">
        <v>65</v>
      </c>
      <c r="D67" s="104"/>
      <c r="E67" s="104"/>
      <c r="F67" s="105"/>
      <c r="G67" s="18"/>
    </row>
    <row r="68" spans="1:7" ht="15.75" customHeight="1">
      <c r="A68" s="38"/>
      <c r="B68" s="5">
        <v>3255101</v>
      </c>
      <c r="C68" s="27" t="s">
        <v>66</v>
      </c>
      <c r="D68" s="15">
        <v>0</v>
      </c>
      <c r="E68" s="15">
        <v>0</v>
      </c>
      <c r="F68" s="12">
        <v>0</v>
      </c>
      <c r="G68" s="13">
        <f t="shared" ref="G68:G72" si="4">SUM(D68-F68)</f>
        <v>0</v>
      </c>
    </row>
    <row r="69" spans="1:7" ht="18" customHeight="1">
      <c r="A69" s="5"/>
      <c r="B69" s="5">
        <v>3255102</v>
      </c>
      <c r="C69" s="10" t="s">
        <v>67</v>
      </c>
      <c r="D69" s="15">
        <v>0</v>
      </c>
      <c r="E69" s="15">
        <v>0</v>
      </c>
      <c r="F69" s="12">
        <v>0</v>
      </c>
      <c r="G69" s="13">
        <f t="shared" si="4"/>
        <v>0</v>
      </c>
    </row>
    <row r="70" spans="1:7" ht="18" customHeight="1">
      <c r="A70" s="5"/>
      <c r="B70" s="5">
        <v>3255104</v>
      </c>
      <c r="C70" s="10" t="s">
        <v>68</v>
      </c>
      <c r="D70" s="15">
        <v>0</v>
      </c>
      <c r="E70" s="15">
        <v>0</v>
      </c>
      <c r="F70" s="12">
        <v>0</v>
      </c>
      <c r="G70" s="13">
        <f t="shared" si="4"/>
        <v>0</v>
      </c>
    </row>
    <row r="71" spans="1:7" ht="20.25" customHeight="1">
      <c r="A71" s="5"/>
      <c r="B71" s="5">
        <v>3255105</v>
      </c>
      <c r="C71" s="10" t="s">
        <v>69</v>
      </c>
      <c r="D71" s="15">
        <v>0</v>
      </c>
      <c r="E71" s="15">
        <v>0</v>
      </c>
      <c r="F71" s="12">
        <v>0</v>
      </c>
      <c r="G71" s="13">
        <f t="shared" si="4"/>
        <v>0</v>
      </c>
    </row>
    <row r="72" spans="1:7" ht="16.5">
      <c r="A72" s="106" t="s">
        <v>70</v>
      </c>
      <c r="B72" s="107"/>
      <c r="C72" s="108"/>
      <c r="D72" s="15">
        <v>0</v>
      </c>
      <c r="E72" s="15">
        <v>0</v>
      </c>
      <c r="F72" s="12">
        <v>0</v>
      </c>
      <c r="G72" s="13">
        <f t="shared" si="4"/>
        <v>0</v>
      </c>
    </row>
    <row r="73" spans="1:7" ht="40.5" customHeight="1">
      <c r="A73" s="39"/>
      <c r="B73" s="4">
        <v>3256</v>
      </c>
      <c r="C73" s="40" t="s">
        <v>71</v>
      </c>
      <c r="D73" s="41"/>
      <c r="E73" s="41"/>
      <c r="F73" s="28"/>
      <c r="G73" s="13"/>
    </row>
    <row r="74" spans="1:7" ht="22.5" customHeight="1">
      <c r="A74" s="4"/>
      <c r="B74" s="5">
        <v>3256101</v>
      </c>
      <c r="C74" s="10" t="s">
        <v>72</v>
      </c>
      <c r="D74" s="12">
        <v>0</v>
      </c>
      <c r="E74" s="12">
        <v>0</v>
      </c>
      <c r="F74" s="28">
        <v>0</v>
      </c>
      <c r="G74" s="13">
        <f>SUM(D74-F74)</f>
        <v>0</v>
      </c>
    </row>
    <row r="75" spans="1:7" ht="15.75" customHeight="1">
      <c r="A75" s="5"/>
      <c r="B75" s="5">
        <v>3256106</v>
      </c>
      <c r="C75" s="10" t="s">
        <v>73</v>
      </c>
      <c r="D75" s="12"/>
      <c r="E75" s="12"/>
      <c r="F75" s="28"/>
      <c r="G75" s="13"/>
    </row>
    <row r="76" spans="1:7" ht="16.5">
      <c r="A76" s="109" t="s">
        <v>74</v>
      </c>
      <c r="B76" s="110"/>
      <c r="C76" s="111"/>
      <c r="D76" s="29"/>
      <c r="E76" s="29"/>
      <c r="F76" s="29"/>
      <c r="G76" s="29"/>
    </row>
    <row r="77" spans="1:7" ht="43.5" customHeight="1">
      <c r="A77" s="5"/>
      <c r="B77" s="4">
        <v>3257</v>
      </c>
      <c r="C77" s="7" t="s">
        <v>75</v>
      </c>
      <c r="D77" s="42"/>
      <c r="E77" s="42"/>
      <c r="F77" s="28"/>
      <c r="G77" s="13"/>
    </row>
    <row r="78" spans="1:7" ht="18.75" customHeight="1">
      <c r="A78" s="5"/>
      <c r="B78" s="5">
        <v>3257101</v>
      </c>
      <c r="C78" s="10" t="s">
        <v>76</v>
      </c>
      <c r="D78" s="12">
        <v>0</v>
      </c>
      <c r="E78" s="12">
        <v>0</v>
      </c>
      <c r="F78" s="28">
        <v>0</v>
      </c>
      <c r="G78" s="13">
        <f>SUM(D78-F78)</f>
        <v>0</v>
      </c>
    </row>
    <row r="79" spans="1:7" ht="16.5">
      <c r="A79" s="5"/>
      <c r="B79" s="5">
        <v>3257105</v>
      </c>
      <c r="C79" s="10" t="s">
        <v>77</v>
      </c>
      <c r="D79" s="12"/>
      <c r="E79" s="12"/>
      <c r="F79" s="28"/>
      <c r="G79" s="13"/>
    </row>
    <row r="80" spans="1:7" ht="16.5">
      <c r="A80" s="5"/>
      <c r="B80" s="5">
        <v>3257106</v>
      </c>
      <c r="C80" s="10" t="s">
        <v>78</v>
      </c>
      <c r="D80" s="12"/>
      <c r="E80" s="12"/>
      <c r="F80" s="28"/>
      <c r="G80" s="13"/>
    </row>
    <row r="81" spans="1:7" ht="13.5" customHeight="1">
      <c r="A81" s="5"/>
      <c r="B81" s="5">
        <v>3257206</v>
      </c>
      <c r="C81" s="10" t="s">
        <v>79</v>
      </c>
      <c r="D81" s="12">
        <v>0</v>
      </c>
      <c r="E81" s="12">
        <v>0</v>
      </c>
      <c r="F81" s="28">
        <v>0</v>
      </c>
      <c r="G81" s="13">
        <f>SUM(D81-F81)</f>
        <v>0</v>
      </c>
    </row>
    <row r="82" spans="1:7" ht="16.5">
      <c r="A82" s="109" t="s">
        <v>80</v>
      </c>
      <c r="B82" s="110"/>
      <c r="C82" s="111"/>
      <c r="D82" s="29">
        <f>SUM(D78:D81)</f>
        <v>0</v>
      </c>
      <c r="E82" s="29">
        <f>SUM(E78:E81)</f>
        <v>0</v>
      </c>
      <c r="F82" s="29">
        <f>SUM(F78:F81)</f>
        <v>0</v>
      </c>
      <c r="G82" s="29">
        <f>SUM(G78:G81)</f>
        <v>0</v>
      </c>
    </row>
    <row r="83" spans="1:7" ht="22.5" customHeight="1">
      <c r="A83" s="14"/>
      <c r="B83" s="4">
        <v>3258</v>
      </c>
      <c r="C83" s="7" t="s">
        <v>81</v>
      </c>
      <c r="D83" s="42"/>
      <c r="E83" s="42"/>
      <c r="F83" s="28"/>
      <c r="G83" s="13"/>
    </row>
    <row r="84" spans="1:7" ht="16.5">
      <c r="A84" s="43"/>
      <c r="B84" s="5">
        <v>3258101</v>
      </c>
      <c r="C84" s="10" t="s">
        <v>82</v>
      </c>
      <c r="D84" s="15">
        <v>0</v>
      </c>
      <c r="E84" s="15">
        <v>0</v>
      </c>
      <c r="F84" s="12">
        <v>0</v>
      </c>
      <c r="G84" s="13">
        <f t="shared" ref="G84:G90" si="5">SUM(D84-F84)</f>
        <v>0</v>
      </c>
    </row>
    <row r="85" spans="1:7" ht="16.5">
      <c r="A85" s="5"/>
      <c r="B85" s="5">
        <v>3258102</v>
      </c>
      <c r="C85" s="10" t="s">
        <v>83</v>
      </c>
      <c r="D85" s="15">
        <v>0</v>
      </c>
      <c r="E85" s="15">
        <v>0</v>
      </c>
      <c r="F85" s="12">
        <v>0</v>
      </c>
      <c r="G85" s="13">
        <f t="shared" si="5"/>
        <v>0</v>
      </c>
    </row>
    <row r="86" spans="1:7" ht="16.5">
      <c r="A86" s="5"/>
      <c r="B86" s="5">
        <v>3258103</v>
      </c>
      <c r="C86" s="44" t="s">
        <v>84</v>
      </c>
      <c r="D86" s="15">
        <v>0</v>
      </c>
      <c r="E86" s="15">
        <v>0</v>
      </c>
      <c r="F86" s="12">
        <v>0</v>
      </c>
      <c r="G86" s="13">
        <f t="shared" si="5"/>
        <v>0</v>
      </c>
    </row>
    <row r="87" spans="1:7" ht="18.75" customHeight="1">
      <c r="A87" s="5"/>
      <c r="B87" s="5">
        <v>3258104</v>
      </c>
      <c r="C87" s="10" t="s">
        <v>85</v>
      </c>
      <c r="D87" s="15">
        <v>0</v>
      </c>
      <c r="E87" s="15">
        <v>0</v>
      </c>
      <c r="F87" s="12">
        <v>0</v>
      </c>
      <c r="G87" s="13">
        <f t="shared" si="5"/>
        <v>0</v>
      </c>
    </row>
    <row r="88" spans="1:7" ht="24.75" customHeight="1">
      <c r="A88" s="5"/>
      <c r="B88" s="5">
        <v>3258140</v>
      </c>
      <c r="C88" s="10" t="s">
        <v>86</v>
      </c>
      <c r="D88" s="15">
        <v>0</v>
      </c>
      <c r="E88" s="15">
        <v>0</v>
      </c>
      <c r="F88" s="12">
        <v>0</v>
      </c>
      <c r="G88" s="13">
        <f t="shared" si="5"/>
        <v>0</v>
      </c>
    </row>
    <row r="89" spans="1:7" ht="16.5">
      <c r="A89" s="109" t="s">
        <v>87</v>
      </c>
      <c r="B89" s="110"/>
      <c r="C89" s="111"/>
      <c r="D89" s="15">
        <v>0</v>
      </c>
      <c r="E89" s="15">
        <v>0</v>
      </c>
      <c r="F89" s="12">
        <v>0</v>
      </c>
      <c r="G89" s="13">
        <f t="shared" si="5"/>
        <v>0</v>
      </c>
    </row>
    <row r="90" spans="1:7" ht="16.5">
      <c r="A90" s="109" t="s">
        <v>88</v>
      </c>
      <c r="B90" s="110"/>
      <c r="C90" s="111"/>
      <c r="D90" s="15">
        <v>0</v>
      </c>
      <c r="E90" s="15">
        <v>0</v>
      </c>
      <c r="F90" s="12">
        <v>0</v>
      </c>
      <c r="G90" s="13">
        <f t="shared" si="5"/>
        <v>0</v>
      </c>
    </row>
    <row r="91" spans="1:7" ht="16.5">
      <c r="A91" s="45">
        <v>4</v>
      </c>
      <c r="B91" s="89" t="s">
        <v>89</v>
      </c>
      <c r="C91" s="90"/>
      <c r="D91" s="90"/>
      <c r="E91" s="90"/>
      <c r="F91" s="91"/>
      <c r="G91" s="18"/>
    </row>
    <row r="92" spans="1:7" ht="16.5">
      <c r="A92" s="45">
        <v>41</v>
      </c>
      <c r="B92" s="89" t="s">
        <v>90</v>
      </c>
      <c r="C92" s="90"/>
      <c r="D92" s="90"/>
      <c r="E92" s="90"/>
      <c r="F92" s="91"/>
      <c r="G92" s="18"/>
    </row>
    <row r="93" spans="1:7" ht="33.75" customHeight="1">
      <c r="A93" s="14"/>
      <c r="B93" s="45">
        <v>4112</v>
      </c>
      <c r="C93" s="7" t="s">
        <v>91</v>
      </c>
      <c r="D93" s="42"/>
      <c r="E93" s="42"/>
      <c r="F93" s="28"/>
      <c r="G93" s="13"/>
    </row>
    <row r="94" spans="1:7" ht="16.5">
      <c r="A94" s="4"/>
      <c r="B94" s="5">
        <v>4112101</v>
      </c>
      <c r="C94" s="10" t="s">
        <v>82</v>
      </c>
      <c r="D94" s="12">
        <v>0</v>
      </c>
      <c r="E94" s="12">
        <v>0</v>
      </c>
      <c r="F94" s="28">
        <v>0</v>
      </c>
      <c r="G94" s="13">
        <f>SUM(D94-F94)</f>
        <v>0</v>
      </c>
    </row>
    <row r="95" spans="1:7" ht="30.75" customHeight="1">
      <c r="A95" s="5"/>
      <c r="B95" s="5">
        <v>4112202</v>
      </c>
      <c r="C95" s="10" t="s">
        <v>92</v>
      </c>
      <c r="D95" s="12">
        <v>0</v>
      </c>
      <c r="E95" s="12">
        <v>0</v>
      </c>
      <c r="F95" s="28">
        <v>0</v>
      </c>
      <c r="G95" s="13">
        <f>SUM(D95-F95)</f>
        <v>0</v>
      </c>
    </row>
    <row r="96" spans="1:7" ht="15.75" customHeight="1">
      <c r="A96" s="5"/>
      <c r="B96" s="5">
        <v>4112303</v>
      </c>
      <c r="C96" s="10" t="s">
        <v>93</v>
      </c>
      <c r="D96" s="12">
        <v>0</v>
      </c>
      <c r="E96" s="12">
        <v>0</v>
      </c>
      <c r="F96" s="28">
        <v>0</v>
      </c>
      <c r="G96" s="13">
        <f>SUM(D96-F96)</f>
        <v>0</v>
      </c>
    </row>
    <row r="97" spans="1:7" ht="15.75" customHeight="1">
      <c r="A97" s="5"/>
      <c r="B97" s="5">
        <v>4112310</v>
      </c>
      <c r="C97" s="26" t="s">
        <v>85</v>
      </c>
      <c r="D97" s="12">
        <v>0</v>
      </c>
      <c r="E97" s="12">
        <v>0</v>
      </c>
      <c r="F97" s="28">
        <v>0</v>
      </c>
      <c r="G97" s="13">
        <f>SUM(D97-F97)</f>
        <v>0</v>
      </c>
    </row>
    <row r="98" spans="1:7" ht="16.5">
      <c r="A98" s="5"/>
      <c r="B98" s="5">
        <v>4112314</v>
      </c>
      <c r="C98" s="46" t="s">
        <v>83</v>
      </c>
      <c r="D98" s="15">
        <v>0</v>
      </c>
      <c r="E98" s="15">
        <v>0</v>
      </c>
      <c r="F98" s="12">
        <v>0</v>
      </c>
      <c r="G98" s="13">
        <f t="shared" ref="G98" si="6">SUM(D98-F98)</f>
        <v>0</v>
      </c>
    </row>
    <row r="99" spans="1:7" ht="16.5">
      <c r="A99" s="86" t="s">
        <v>94</v>
      </c>
      <c r="B99" s="87"/>
      <c r="C99" s="88"/>
      <c r="D99" s="29"/>
      <c r="E99" s="29"/>
      <c r="F99" s="29"/>
      <c r="G99" s="29"/>
    </row>
    <row r="100" spans="1:7" ht="16.5">
      <c r="A100" s="112" t="s">
        <v>95</v>
      </c>
      <c r="B100" s="113"/>
      <c r="C100" s="114"/>
      <c r="D100" s="29"/>
      <c r="E100" s="29"/>
      <c r="F100" s="29"/>
      <c r="G100" s="29"/>
    </row>
    <row r="101" spans="1:7" ht="42.75" customHeight="1">
      <c r="A101" s="115" t="s">
        <v>104</v>
      </c>
      <c r="B101" s="116"/>
      <c r="C101" s="117"/>
      <c r="D101" s="47">
        <v>1863700</v>
      </c>
      <c r="E101" s="17">
        <v>111766</v>
      </c>
      <c r="F101" s="17">
        <v>219162</v>
      </c>
      <c r="G101" s="13">
        <v>1644538</v>
      </c>
    </row>
    <row r="102" spans="1:7">
      <c r="A102" s="100" t="s">
        <v>105</v>
      </c>
      <c r="B102" s="101"/>
      <c r="C102" s="101"/>
      <c r="D102" s="101"/>
      <c r="E102" s="101"/>
      <c r="F102" s="101"/>
      <c r="G102" s="101"/>
    </row>
    <row r="103" spans="1:7">
      <c r="A103" s="102"/>
      <c r="B103" s="102"/>
      <c r="C103" s="102"/>
      <c r="D103" s="102"/>
      <c r="E103" s="102"/>
      <c r="F103" s="102"/>
      <c r="G103" s="102"/>
    </row>
    <row r="104" spans="1:7">
      <c r="A104" s="102"/>
      <c r="B104" s="102"/>
      <c r="C104" s="102"/>
      <c r="D104" s="102"/>
      <c r="E104" s="102"/>
      <c r="F104" s="102"/>
      <c r="G104" s="102"/>
    </row>
    <row r="105" spans="1:7">
      <c r="A105" s="102"/>
      <c r="B105" s="102"/>
      <c r="C105" s="102"/>
      <c r="D105" s="102"/>
      <c r="E105" s="102"/>
      <c r="F105" s="102"/>
      <c r="G105" s="102"/>
    </row>
    <row r="106" spans="1:7">
      <c r="A106" s="102"/>
      <c r="B106" s="102"/>
      <c r="C106" s="102"/>
      <c r="D106" s="102"/>
      <c r="E106" s="102"/>
      <c r="F106" s="102"/>
      <c r="G106" s="102"/>
    </row>
    <row r="107" spans="1:7">
      <c r="A107" s="102"/>
      <c r="B107" s="102"/>
      <c r="C107" s="102"/>
      <c r="D107" s="102"/>
      <c r="E107" s="102"/>
      <c r="F107" s="102"/>
      <c r="G107" s="102"/>
    </row>
    <row r="108" spans="1:7">
      <c r="A108" s="102"/>
      <c r="B108" s="102"/>
      <c r="C108" s="102"/>
      <c r="D108" s="102"/>
      <c r="E108" s="102"/>
      <c r="F108" s="102"/>
      <c r="G108" s="102"/>
    </row>
    <row r="109" spans="1:7">
      <c r="A109" s="102"/>
      <c r="B109" s="102"/>
      <c r="C109" s="102"/>
      <c r="D109" s="102"/>
      <c r="E109" s="102"/>
      <c r="F109" s="102"/>
      <c r="G109" s="102"/>
    </row>
    <row r="110" spans="1:7">
      <c r="A110" s="102"/>
      <c r="B110" s="102"/>
      <c r="C110" s="102"/>
      <c r="D110" s="102"/>
      <c r="E110" s="102"/>
      <c r="F110" s="102"/>
      <c r="G110" s="102"/>
    </row>
    <row r="111" spans="1:7">
      <c r="A111" s="102"/>
      <c r="B111" s="102"/>
      <c r="C111" s="102"/>
      <c r="D111" s="102"/>
      <c r="E111" s="102"/>
      <c r="F111" s="102"/>
      <c r="G111" s="102"/>
    </row>
    <row r="112" spans="1:7">
      <c r="A112" s="102"/>
      <c r="B112" s="102"/>
      <c r="C112" s="102"/>
      <c r="D112" s="102"/>
      <c r="E112" s="102"/>
      <c r="F112" s="102"/>
      <c r="G112" s="102"/>
    </row>
    <row r="113" spans="1:7">
      <c r="A113" s="102"/>
      <c r="B113" s="102"/>
      <c r="C113" s="102"/>
      <c r="D113" s="102"/>
      <c r="E113" s="102"/>
      <c r="F113" s="102"/>
      <c r="G113" s="102"/>
    </row>
  </sheetData>
  <mergeCells count="30">
    <mergeCell ref="C6:F6"/>
    <mergeCell ref="A1:G1"/>
    <mergeCell ref="A2:G2"/>
    <mergeCell ref="B3:C3"/>
    <mergeCell ref="B4:C4"/>
    <mergeCell ref="C5:G5"/>
    <mergeCell ref="A66:C66"/>
    <mergeCell ref="C7:F7"/>
    <mergeCell ref="A28:C28"/>
    <mergeCell ref="A29:C29"/>
    <mergeCell ref="B30:F30"/>
    <mergeCell ref="A49:C49"/>
    <mergeCell ref="A55:C55"/>
    <mergeCell ref="C56:F56"/>
    <mergeCell ref="A58:C58"/>
    <mergeCell ref="C59:F59"/>
    <mergeCell ref="A62:C62"/>
    <mergeCell ref="D63:F63"/>
    <mergeCell ref="A102:G113"/>
    <mergeCell ref="C67:F67"/>
    <mergeCell ref="A72:C72"/>
    <mergeCell ref="A76:C76"/>
    <mergeCell ref="A82:C82"/>
    <mergeCell ref="A89:C89"/>
    <mergeCell ref="A90:C90"/>
    <mergeCell ref="B91:F91"/>
    <mergeCell ref="B92:F92"/>
    <mergeCell ref="A99:C99"/>
    <mergeCell ref="A100:C100"/>
    <mergeCell ref="A101:C101"/>
  </mergeCells>
  <pageMargins left="0.7" right="0.7" top="0.75" bottom="0.75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3"/>
  <sheetViews>
    <sheetView topLeftCell="A28" workbookViewId="0">
      <selection activeCell="E13" sqref="E13"/>
    </sheetView>
  </sheetViews>
  <sheetFormatPr defaultRowHeight="15"/>
  <cols>
    <col min="3" max="3" width="19.28515625" customWidth="1"/>
    <col min="4" max="4" width="12.7109375" customWidth="1"/>
    <col min="5" max="5" width="13.5703125" customWidth="1"/>
    <col min="6" max="6" width="12.140625" customWidth="1"/>
    <col min="7" max="7" width="10.5703125" customWidth="1"/>
  </cols>
  <sheetData>
    <row r="1" spans="1:7" ht="39.75" customHeight="1">
      <c r="A1" s="79" t="s">
        <v>107</v>
      </c>
      <c r="B1" s="80"/>
      <c r="C1" s="80"/>
      <c r="D1" s="80"/>
      <c r="E1" s="80"/>
      <c r="F1" s="80"/>
      <c r="G1" s="80"/>
    </row>
    <row r="2" spans="1:7" ht="16.5">
      <c r="A2" s="81" t="s">
        <v>0</v>
      </c>
      <c r="B2" s="81"/>
      <c r="C2" s="81"/>
      <c r="D2" s="81"/>
      <c r="E2" s="81"/>
      <c r="F2" s="81"/>
      <c r="G2" s="81"/>
    </row>
    <row r="3" spans="1:7" ht="63" customHeight="1">
      <c r="A3" s="1" t="s">
        <v>1</v>
      </c>
      <c r="B3" s="82" t="s">
        <v>2</v>
      </c>
      <c r="C3" s="83"/>
      <c r="D3" s="2" t="s">
        <v>97</v>
      </c>
      <c r="E3" s="2" t="s">
        <v>108</v>
      </c>
      <c r="F3" s="1" t="s">
        <v>99</v>
      </c>
      <c r="G3" s="1" t="s">
        <v>3</v>
      </c>
    </row>
    <row r="4" spans="1:7" ht="16.5">
      <c r="A4" s="3">
        <v>1</v>
      </c>
      <c r="B4" s="84">
        <v>2</v>
      </c>
      <c r="C4" s="78"/>
      <c r="D4" s="3">
        <v>3</v>
      </c>
      <c r="E4" s="3">
        <v>4</v>
      </c>
      <c r="F4" s="3">
        <v>5</v>
      </c>
      <c r="G4" s="3">
        <v>6</v>
      </c>
    </row>
    <row r="5" spans="1:7" ht="16.5">
      <c r="A5" s="4"/>
      <c r="B5" s="5"/>
      <c r="C5" s="85" t="s">
        <v>4</v>
      </c>
      <c r="D5" s="77"/>
      <c r="E5" s="77"/>
      <c r="F5" s="77"/>
      <c r="G5" s="78"/>
    </row>
    <row r="6" spans="1:7" ht="16.5">
      <c r="A6" s="4">
        <v>3</v>
      </c>
      <c r="B6" s="5"/>
      <c r="C6" s="76" t="s">
        <v>5</v>
      </c>
      <c r="D6" s="77"/>
      <c r="E6" s="77"/>
      <c r="F6" s="78"/>
      <c r="G6" s="6"/>
    </row>
    <row r="7" spans="1:7" ht="16.5">
      <c r="A7" s="4">
        <v>31</v>
      </c>
      <c r="B7" s="5"/>
      <c r="C7" s="89" t="s">
        <v>6</v>
      </c>
      <c r="D7" s="90"/>
      <c r="E7" s="90"/>
      <c r="F7" s="91"/>
      <c r="G7" s="6"/>
    </row>
    <row r="8" spans="1:7" ht="23.25" customHeight="1">
      <c r="A8" s="4"/>
      <c r="B8" s="4">
        <v>3111</v>
      </c>
      <c r="C8" s="7" t="s">
        <v>7</v>
      </c>
      <c r="D8" s="7"/>
      <c r="E8" s="7"/>
      <c r="F8" s="8"/>
      <c r="G8" s="9"/>
    </row>
    <row r="9" spans="1:7" ht="18.75" customHeight="1">
      <c r="A9" s="5"/>
      <c r="B9" s="5">
        <v>3111101</v>
      </c>
      <c r="C9" s="10" t="s">
        <v>8</v>
      </c>
      <c r="D9" s="11">
        <v>719300</v>
      </c>
      <c r="E9" s="11">
        <v>97340</v>
      </c>
      <c r="F9" s="12">
        <v>214140</v>
      </c>
      <c r="G9" s="13">
        <f>SUM(D9-F9)</f>
        <v>505160</v>
      </c>
    </row>
    <row r="10" spans="1:7" ht="18.75" customHeight="1">
      <c r="A10" s="5"/>
      <c r="B10" s="5">
        <v>3111201</v>
      </c>
      <c r="C10" s="10" t="s">
        <v>9</v>
      </c>
      <c r="D10" s="11">
        <v>363300</v>
      </c>
      <c r="E10" s="11">
        <v>16760</v>
      </c>
      <c r="F10" s="12">
        <v>49480</v>
      </c>
      <c r="G10" s="13">
        <f t="shared" ref="G10:G26" si="0">SUM(D10-F10)</f>
        <v>313820</v>
      </c>
    </row>
    <row r="11" spans="1:7" ht="24" customHeight="1">
      <c r="A11" s="14"/>
      <c r="B11" s="5">
        <v>3111301</v>
      </c>
      <c r="C11" s="10" t="s">
        <v>10</v>
      </c>
      <c r="D11" s="11">
        <v>0</v>
      </c>
      <c r="E11" s="11">
        <v>0</v>
      </c>
      <c r="F11" s="12">
        <v>0</v>
      </c>
      <c r="G11" s="13">
        <f t="shared" si="0"/>
        <v>0</v>
      </c>
    </row>
    <row r="12" spans="1:7" ht="18" customHeight="1">
      <c r="A12" s="14"/>
      <c r="B12" s="5">
        <v>3111302</v>
      </c>
      <c r="C12" s="10" t="s">
        <v>11</v>
      </c>
      <c r="D12" s="11">
        <v>0</v>
      </c>
      <c r="E12" s="11">
        <v>0</v>
      </c>
      <c r="F12" s="12">
        <v>0</v>
      </c>
      <c r="G12" s="13">
        <f t="shared" si="0"/>
        <v>0</v>
      </c>
    </row>
    <row r="13" spans="1:7" ht="20.25" customHeight="1">
      <c r="A13" s="4"/>
      <c r="B13" s="5">
        <v>3111306</v>
      </c>
      <c r="C13" s="10" t="s">
        <v>12</v>
      </c>
      <c r="D13" s="11">
        <v>25200</v>
      </c>
      <c r="E13" s="11">
        <v>2500</v>
      </c>
      <c r="F13" s="12">
        <v>5000</v>
      </c>
      <c r="G13" s="13">
        <f t="shared" si="0"/>
        <v>20200</v>
      </c>
    </row>
    <row r="14" spans="1:7" ht="20.25" customHeight="1">
      <c r="A14" s="5"/>
      <c r="B14" s="5">
        <v>3111309</v>
      </c>
      <c r="C14" s="10" t="s">
        <v>13</v>
      </c>
      <c r="D14" s="11">
        <v>0</v>
      </c>
      <c r="E14" s="15">
        <v>0</v>
      </c>
      <c r="F14" s="12">
        <v>0</v>
      </c>
      <c r="G14" s="13">
        <f t="shared" si="0"/>
        <v>0</v>
      </c>
    </row>
    <row r="15" spans="1:7" ht="19.5" customHeight="1">
      <c r="A15" s="5"/>
      <c r="B15" s="5">
        <v>3111310</v>
      </c>
      <c r="C15" s="10" t="s">
        <v>14</v>
      </c>
      <c r="D15" s="11">
        <v>426300</v>
      </c>
      <c r="E15" s="53">
        <v>43911.47</v>
      </c>
      <c r="F15" s="53">
        <v>101653.47</v>
      </c>
      <c r="G15" s="54">
        <f t="shared" si="0"/>
        <v>324646.53000000003</v>
      </c>
    </row>
    <row r="16" spans="1:7" ht="18.75" customHeight="1">
      <c r="A16" s="5"/>
      <c r="B16" s="5">
        <v>3111311</v>
      </c>
      <c r="C16" s="10" t="s">
        <v>15</v>
      </c>
      <c r="D16" s="11">
        <v>75600</v>
      </c>
      <c r="E16" s="11">
        <v>6000</v>
      </c>
      <c r="F16" s="12">
        <v>15000</v>
      </c>
      <c r="G16" s="13">
        <f t="shared" si="0"/>
        <v>60600</v>
      </c>
    </row>
    <row r="17" spans="1:7" ht="26.25" customHeight="1">
      <c r="A17" s="5"/>
      <c r="B17" s="5">
        <v>3111312</v>
      </c>
      <c r="C17" s="10" t="s">
        <v>16</v>
      </c>
      <c r="D17" s="11">
        <v>0</v>
      </c>
      <c r="E17" s="11">
        <v>0</v>
      </c>
      <c r="F17" s="12">
        <v>0</v>
      </c>
      <c r="G17" s="13">
        <f t="shared" si="0"/>
        <v>0</v>
      </c>
    </row>
    <row r="18" spans="1:7" ht="16.5" customHeight="1">
      <c r="A18" s="5"/>
      <c r="B18" s="5">
        <v>3111314</v>
      </c>
      <c r="C18" s="10" t="s">
        <v>17</v>
      </c>
      <c r="D18" s="11">
        <v>4800</v>
      </c>
      <c r="E18" s="11">
        <v>200</v>
      </c>
      <c r="F18" s="12">
        <v>600</v>
      </c>
      <c r="G18" s="13">
        <f t="shared" si="0"/>
        <v>4200</v>
      </c>
    </row>
    <row r="19" spans="1:7" ht="15" customHeight="1">
      <c r="A19" s="5"/>
      <c r="B19" s="5">
        <v>3111316</v>
      </c>
      <c r="C19" s="10" t="s">
        <v>18</v>
      </c>
      <c r="D19" s="11">
        <v>1200</v>
      </c>
      <c r="E19" s="11">
        <v>0</v>
      </c>
      <c r="F19" s="12">
        <v>0</v>
      </c>
      <c r="G19" s="13">
        <f>D19-F19</f>
        <v>1200</v>
      </c>
    </row>
    <row r="20" spans="1:7" ht="21.75" customHeight="1">
      <c r="A20" s="5"/>
      <c r="B20" s="5">
        <v>3111325</v>
      </c>
      <c r="C20" s="10" t="s">
        <v>19</v>
      </c>
      <c r="D20" s="11">
        <v>180600</v>
      </c>
      <c r="E20" s="11">
        <v>0</v>
      </c>
      <c r="F20" s="12">
        <v>0</v>
      </c>
      <c r="G20" s="13">
        <f>D20-F20</f>
        <v>180600</v>
      </c>
    </row>
    <row r="21" spans="1:7" ht="24" customHeight="1">
      <c r="A21" s="5"/>
      <c r="B21" s="5">
        <v>3111327</v>
      </c>
      <c r="C21" s="10" t="s">
        <v>20</v>
      </c>
      <c r="D21" s="11">
        <v>9600</v>
      </c>
      <c r="E21" s="11">
        <v>0</v>
      </c>
      <c r="F21" s="12">
        <v>0</v>
      </c>
      <c r="G21" s="13">
        <f t="shared" si="0"/>
        <v>9600</v>
      </c>
    </row>
    <row r="22" spans="1:7" ht="26.25" customHeight="1">
      <c r="A22" s="5"/>
      <c r="B22" s="5">
        <v>3111328</v>
      </c>
      <c r="C22" s="10" t="s">
        <v>21</v>
      </c>
      <c r="D22" s="11">
        <v>39400</v>
      </c>
      <c r="E22" s="15">
        <v>0</v>
      </c>
      <c r="F22" s="12">
        <v>0</v>
      </c>
      <c r="G22" s="13">
        <f t="shared" si="0"/>
        <v>39400</v>
      </c>
    </row>
    <row r="23" spans="1:7" ht="18" customHeight="1">
      <c r="A23" s="5"/>
      <c r="B23" s="5">
        <v>3111329</v>
      </c>
      <c r="C23" s="10" t="s">
        <v>22</v>
      </c>
      <c r="D23" s="11">
        <v>0</v>
      </c>
      <c r="E23" s="11">
        <v>0</v>
      </c>
      <c r="F23" s="12">
        <v>0</v>
      </c>
      <c r="G23" s="13">
        <f t="shared" si="0"/>
        <v>0</v>
      </c>
    </row>
    <row r="24" spans="1:7" ht="17.25" customHeight="1">
      <c r="A24" s="5"/>
      <c r="B24" s="5">
        <v>3111331</v>
      </c>
      <c r="C24" s="10" t="s">
        <v>23</v>
      </c>
      <c r="D24" s="11">
        <v>0</v>
      </c>
      <c r="E24" s="15">
        <v>0</v>
      </c>
      <c r="F24" s="12">
        <v>0</v>
      </c>
      <c r="G24" s="13">
        <f t="shared" si="0"/>
        <v>0</v>
      </c>
    </row>
    <row r="25" spans="1:7" ht="17.25" customHeight="1">
      <c r="A25" s="5"/>
      <c r="B25" s="5">
        <v>3111332</v>
      </c>
      <c r="C25" s="10" t="s">
        <v>24</v>
      </c>
      <c r="D25" s="11">
        <v>0</v>
      </c>
      <c r="E25" s="15">
        <v>0</v>
      </c>
      <c r="F25" s="12">
        <v>0</v>
      </c>
      <c r="G25" s="13">
        <f t="shared" si="0"/>
        <v>0</v>
      </c>
    </row>
    <row r="26" spans="1:7" ht="18.75" customHeight="1">
      <c r="A26" s="5"/>
      <c r="B26" s="5">
        <v>3111335</v>
      </c>
      <c r="C26" s="10" t="s">
        <v>25</v>
      </c>
      <c r="D26" s="11">
        <v>18400</v>
      </c>
      <c r="E26" s="11">
        <v>0</v>
      </c>
      <c r="F26" s="12">
        <v>0</v>
      </c>
      <c r="G26" s="13">
        <f t="shared" si="0"/>
        <v>18400</v>
      </c>
    </row>
    <row r="27" spans="1:7" ht="21" customHeight="1">
      <c r="A27" s="5"/>
      <c r="B27" s="5">
        <v>3111338</v>
      </c>
      <c r="C27" s="10" t="s">
        <v>26</v>
      </c>
      <c r="D27" s="15">
        <v>0</v>
      </c>
      <c r="E27" s="15">
        <v>0</v>
      </c>
      <c r="F27" s="12">
        <v>0</v>
      </c>
      <c r="G27">
        <v>0</v>
      </c>
    </row>
    <row r="28" spans="1:7" ht="16.5">
      <c r="A28" s="86" t="s">
        <v>27</v>
      </c>
      <c r="B28" s="87"/>
      <c r="C28" s="88"/>
      <c r="D28" s="47">
        <f>D9+D10+D11+D12+D13+D14+D15+D16+D17+D18+D19+D20+D21+D22+D23+D24+D25+D26+D27</f>
        <v>1863700</v>
      </c>
      <c r="E28" s="55">
        <f>E9+E10+E13+E15+E16+E18</f>
        <v>166711.47</v>
      </c>
      <c r="F28" s="55">
        <f>F9+F10+F13+F15+F16+F18</f>
        <v>385873.47</v>
      </c>
      <c r="G28" s="54">
        <f>G9+G10+G13+G15+G16+G18+G19+G20+G21+G22+G26</f>
        <v>1477826.53</v>
      </c>
    </row>
    <row r="29" spans="1:7" ht="16.5">
      <c r="A29" s="92" t="s">
        <v>28</v>
      </c>
      <c r="B29" s="93"/>
      <c r="C29" s="94"/>
      <c r="D29" s="47">
        <f>D28</f>
        <v>1863700</v>
      </c>
      <c r="E29" s="55" t="s">
        <v>106</v>
      </c>
      <c r="F29" s="56">
        <f>SUM(F28)</f>
        <v>385873.47</v>
      </c>
      <c r="G29" s="54">
        <f>G9+G10+G13+G15+G16+G18+G19+G20+G21+G22+G26</f>
        <v>1477826.53</v>
      </c>
    </row>
    <row r="30" spans="1:7" ht="16.5">
      <c r="A30" s="4">
        <v>32</v>
      </c>
      <c r="B30" s="95" t="s">
        <v>29</v>
      </c>
      <c r="C30" s="96"/>
      <c r="D30" s="96"/>
      <c r="E30" s="96"/>
      <c r="F30" s="97"/>
      <c r="G30" s="18"/>
    </row>
    <row r="31" spans="1:7" ht="27" customHeight="1">
      <c r="A31" s="19"/>
      <c r="B31" s="4">
        <v>3211</v>
      </c>
      <c r="C31" s="20" t="s">
        <v>30</v>
      </c>
      <c r="D31" s="49"/>
      <c r="E31" s="49"/>
      <c r="F31" s="50"/>
      <c r="G31" s="9"/>
    </row>
    <row r="32" spans="1:7" ht="22.5" customHeight="1">
      <c r="A32" s="23"/>
      <c r="B32" s="5">
        <v>3211102</v>
      </c>
      <c r="C32" s="24" t="s">
        <v>31</v>
      </c>
      <c r="D32" s="15">
        <v>15800</v>
      </c>
      <c r="E32" s="15">
        <v>0</v>
      </c>
      <c r="F32" s="12">
        <v>0</v>
      </c>
      <c r="G32" s="13">
        <f t="shared" ref="G32:G49" si="1">SUM(D32-F32)</f>
        <v>15800</v>
      </c>
    </row>
    <row r="33" spans="1:7" ht="21.75" customHeight="1">
      <c r="A33" s="5"/>
      <c r="B33" s="5">
        <v>3211104</v>
      </c>
      <c r="C33" s="25" t="s">
        <v>32</v>
      </c>
      <c r="D33" s="15">
        <v>0</v>
      </c>
      <c r="E33" s="15">
        <v>0</v>
      </c>
      <c r="F33" s="12">
        <v>0</v>
      </c>
      <c r="G33" s="13">
        <f t="shared" si="1"/>
        <v>0</v>
      </c>
    </row>
    <row r="34" spans="1:7" ht="21" customHeight="1">
      <c r="A34" s="5"/>
      <c r="B34" s="5">
        <v>3211106</v>
      </c>
      <c r="C34" s="26" t="s">
        <v>33</v>
      </c>
      <c r="D34" s="15">
        <v>0</v>
      </c>
      <c r="E34" s="15">
        <v>0</v>
      </c>
      <c r="F34" s="12">
        <v>0</v>
      </c>
      <c r="G34" s="13">
        <f t="shared" si="1"/>
        <v>0</v>
      </c>
    </row>
    <row r="35" spans="1:7" ht="15" customHeight="1">
      <c r="A35" s="5"/>
      <c r="B35" s="5">
        <v>3211107</v>
      </c>
      <c r="C35" s="26" t="s">
        <v>34</v>
      </c>
      <c r="D35" s="15">
        <v>0</v>
      </c>
      <c r="E35" s="15">
        <v>0</v>
      </c>
      <c r="F35" s="12">
        <v>0</v>
      </c>
      <c r="G35" s="13">
        <f t="shared" si="1"/>
        <v>0</v>
      </c>
    </row>
    <row r="36" spans="1:7" ht="24.75" customHeight="1">
      <c r="A36" s="14"/>
      <c r="B36" s="5">
        <v>3211111</v>
      </c>
      <c r="C36" s="26" t="s">
        <v>35</v>
      </c>
      <c r="D36" s="15">
        <v>0</v>
      </c>
      <c r="E36" s="15">
        <v>0</v>
      </c>
      <c r="F36" s="12">
        <v>0</v>
      </c>
      <c r="G36" s="13">
        <f t="shared" si="1"/>
        <v>0</v>
      </c>
    </row>
    <row r="37" spans="1:7" ht="16.5">
      <c r="A37" s="4"/>
      <c r="B37" s="5">
        <v>3211113</v>
      </c>
      <c r="C37" s="10" t="s">
        <v>36</v>
      </c>
      <c r="D37" s="15">
        <v>12000</v>
      </c>
      <c r="E37" s="15">
        <v>0</v>
      </c>
      <c r="F37" s="12">
        <v>0</v>
      </c>
      <c r="G37" s="13">
        <f t="shared" si="1"/>
        <v>12000</v>
      </c>
    </row>
    <row r="38" spans="1:7" ht="16.5">
      <c r="A38" s="4"/>
      <c r="B38" s="5">
        <v>3211115</v>
      </c>
      <c r="C38" s="10" t="s">
        <v>37</v>
      </c>
      <c r="D38" s="15">
        <v>3000</v>
      </c>
      <c r="E38" s="15">
        <v>0</v>
      </c>
      <c r="F38" s="12">
        <v>0</v>
      </c>
      <c r="G38" s="13">
        <f t="shared" si="1"/>
        <v>3000</v>
      </c>
    </row>
    <row r="39" spans="1:7" ht="18.75" customHeight="1">
      <c r="A39" s="4"/>
      <c r="B39" s="5">
        <v>3211117</v>
      </c>
      <c r="C39" s="10" t="s">
        <v>38</v>
      </c>
      <c r="D39" s="15">
        <v>13000</v>
      </c>
      <c r="E39" s="15">
        <v>0</v>
      </c>
      <c r="F39" s="12">
        <v>0</v>
      </c>
      <c r="G39" s="13">
        <f t="shared" si="1"/>
        <v>13000</v>
      </c>
    </row>
    <row r="40" spans="1:7" ht="16.5">
      <c r="A40" s="5"/>
      <c r="B40" s="5">
        <v>3211119</v>
      </c>
      <c r="C40" s="10" t="s">
        <v>39</v>
      </c>
      <c r="D40" s="15">
        <v>5000</v>
      </c>
      <c r="E40" s="15">
        <v>0</v>
      </c>
      <c r="F40" s="12">
        <v>0</v>
      </c>
      <c r="G40" s="13">
        <f t="shared" si="1"/>
        <v>5000</v>
      </c>
    </row>
    <row r="41" spans="1:7" ht="16.5">
      <c r="A41" s="5"/>
      <c r="B41" s="5">
        <v>3211120</v>
      </c>
      <c r="C41" s="10" t="s">
        <v>40</v>
      </c>
      <c r="D41" s="15">
        <v>8000</v>
      </c>
      <c r="E41" s="15">
        <v>0</v>
      </c>
      <c r="F41" s="12">
        <v>0</v>
      </c>
      <c r="G41" s="13">
        <f t="shared" si="1"/>
        <v>8000</v>
      </c>
    </row>
    <row r="42" spans="1:7" ht="12.75" customHeight="1">
      <c r="A42" s="5"/>
      <c r="B42" s="5">
        <v>3211125</v>
      </c>
      <c r="C42" s="10" t="s">
        <v>41</v>
      </c>
      <c r="D42" s="15">
        <v>0</v>
      </c>
      <c r="E42" s="15">
        <v>0</v>
      </c>
      <c r="F42" s="12">
        <v>0</v>
      </c>
      <c r="G42" s="13">
        <f t="shared" si="1"/>
        <v>0</v>
      </c>
    </row>
    <row r="43" spans="1:7" ht="16.5">
      <c r="A43" s="5"/>
      <c r="B43" s="5">
        <v>3211127</v>
      </c>
      <c r="C43" s="10" t="s">
        <v>42</v>
      </c>
      <c r="D43" s="15">
        <v>5000</v>
      </c>
      <c r="E43" s="15">
        <v>0</v>
      </c>
      <c r="F43" s="12">
        <v>0</v>
      </c>
      <c r="G43" s="13">
        <f t="shared" si="1"/>
        <v>5000</v>
      </c>
    </row>
    <row r="44" spans="1:7" ht="16.5">
      <c r="A44" s="5"/>
      <c r="B44" s="5">
        <v>3211128</v>
      </c>
      <c r="C44" s="27" t="s">
        <v>43</v>
      </c>
      <c r="D44" s="15">
        <v>0</v>
      </c>
      <c r="E44" s="15">
        <v>0</v>
      </c>
      <c r="F44" s="12">
        <v>0</v>
      </c>
      <c r="G44" s="13">
        <f t="shared" si="1"/>
        <v>0</v>
      </c>
    </row>
    <row r="45" spans="1:7" ht="16.5">
      <c r="A45" s="5"/>
      <c r="B45" s="5">
        <v>3211129</v>
      </c>
      <c r="C45" s="27" t="s">
        <v>44</v>
      </c>
      <c r="D45" s="15">
        <v>96600</v>
      </c>
      <c r="E45" s="15">
        <v>0</v>
      </c>
      <c r="F45" s="12">
        <v>0</v>
      </c>
      <c r="G45" s="13">
        <f t="shared" si="1"/>
        <v>96600</v>
      </c>
    </row>
    <row r="46" spans="1:7" ht="19.5" customHeight="1">
      <c r="A46" s="5"/>
      <c r="B46" s="5">
        <v>3211130</v>
      </c>
      <c r="C46" s="27" t="s">
        <v>45</v>
      </c>
      <c r="D46" s="15">
        <v>4000</v>
      </c>
      <c r="E46" s="15">
        <v>0</v>
      </c>
      <c r="F46" s="12">
        <v>0</v>
      </c>
      <c r="G46" s="13">
        <f t="shared" si="1"/>
        <v>4000</v>
      </c>
    </row>
    <row r="47" spans="1:7" ht="24.75" customHeight="1">
      <c r="A47" s="5"/>
      <c r="B47" s="5">
        <v>3211134</v>
      </c>
      <c r="C47" s="27" t="s">
        <v>46</v>
      </c>
      <c r="D47" s="15">
        <v>12000</v>
      </c>
      <c r="E47" s="15">
        <v>2000</v>
      </c>
      <c r="F47" s="12">
        <v>2000</v>
      </c>
      <c r="G47" s="13">
        <f t="shared" si="1"/>
        <v>10000</v>
      </c>
    </row>
    <row r="48" spans="1:7" ht="15" customHeight="1">
      <c r="A48" s="5"/>
      <c r="B48" s="5">
        <v>3211135</v>
      </c>
      <c r="C48" s="27" t="s">
        <v>47</v>
      </c>
      <c r="D48" s="15">
        <v>0</v>
      </c>
      <c r="E48" s="15">
        <v>0</v>
      </c>
      <c r="F48" s="12">
        <v>0</v>
      </c>
      <c r="G48" s="13">
        <f t="shared" si="1"/>
        <v>0</v>
      </c>
    </row>
    <row r="49" spans="1:7" ht="16.5">
      <c r="A49" s="86" t="s">
        <v>48</v>
      </c>
      <c r="B49" s="87"/>
      <c r="C49" s="88"/>
      <c r="D49" s="15">
        <f>D32+D37+D38+D39+D40+D41+D43+D45+D46+D47</f>
        <v>174400</v>
      </c>
      <c r="E49" s="15">
        <v>0</v>
      </c>
      <c r="F49" s="12">
        <v>0</v>
      </c>
      <c r="G49" s="13">
        <f t="shared" si="1"/>
        <v>174400</v>
      </c>
    </row>
    <row r="50" spans="1:7" ht="18" customHeight="1">
      <c r="A50" s="5"/>
      <c r="B50" s="4">
        <v>3221</v>
      </c>
      <c r="C50" s="30" t="s">
        <v>49</v>
      </c>
      <c r="D50" s="31"/>
      <c r="E50" s="31"/>
      <c r="F50" s="28"/>
      <c r="G50" s="13"/>
    </row>
    <row r="51" spans="1:7" ht="16.5">
      <c r="A51" s="5"/>
      <c r="B51" s="5">
        <v>3221104</v>
      </c>
      <c r="C51" s="27" t="s">
        <v>50</v>
      </c>
      <c r="D51" s="15">
        <v>0</v>
      </c>
      <c r="E51" s="15">
        <v>0</v>
      </c>
      <c r="F51" s="12">
        <v>0</v>
      </c>
      <c r="G51" s="13">
        <f t="shared" ref="G51:G55" si="2">SUM(D51-F51)</f>
        <v>0</v>
      </c>
    </row>
    <row r="52" spans="1:7" ht="27" customHeight="1">
      <c r="A52" s="5"/>
      <c r="B52" s="5">
        <v>3221106</v>
      </c>
      <c r="C52" s="10" t="s">
        <v>51</v>
      </c>
      <c r="D52" s="15">
        <v>10000</v>
      </c>
      <c r="E52" s="15">
        <v>0</v>
      </c>
      <c r="F52" s="12">
        <v>0</v>
      </c>
      <c r="G52" s="13">
        <f t="shared" si="2"/>
        <v>10000</v>
      </c>
    </row>
    <row r="53" spans="1:7" ht="16.5" customHeight="1">
      <c r="A53" s="5"/>
      <c r="B53" s="5">
        <v>3221109</v>
      </c>
      <c r="C53" s="10" t="s">
        <v>52</v>
      </c>
      <c r="D53" s="15">
        <v>0</v>
      </c>
      <c r="E53" s="15">
        <v>0</v>
      </c>
      <c r="F53" s="12">
        <v>0</v>
      </c>
      <c r="G53" s="13">
        <f t="shared" si="2"/>
        <v>0</v>
      </c>
    </row>
    <row r="54" spans="1:7" ht="16.5">
      <c r="A54" s="5"/>
      <c r="B54" s="5">
        <v>3221110</v>
      </c>
      <c r="C54" s="10" t="s">
        <v>53</v>
      </c>
      <c r="D54" s="15">
        <v>0</v>
      </c>
      <c r="E54" s="15">
        <v>0</v>
      </c>
      <c r="F54" s="12">
        <v>0</v>
      </c>
      <c r="G54" s="13">
        <f t="shared" si="2"/>
        <v>0</v>
      </c>
    </row>
    <row r="55" spans="1:7" ht="16.5">
      <c r="A55" s="86" t="s">
        <v>54</v>
      </c>
      <c r="B55" s="87"/>
      <c r="C55" s="88"/>
      <c r="D55" s="15">
        <v>10000</v>
      </c>
      <c r="E55" s="15">
        <v>0</v>
      </c>
      <c r="F55" s="12">
        <v>0</v>
      </c>
      <c r="G55" s="13">
        <f t="shared" si="2"/>
        <v>10000</v>
      </c>
    </row>
    <row r="56" spans="1:7" ht="16.5">
      <c r="A56" s="5"/>
      <c r="B56" s="4">
        <v>3231</v>
      </c>
      <c r="C56" s="89" t="s">
        <v>55</v>
      </c>
      <c r="D56" s="90"/>
      <c r="E56" s="90"/>
      <c r="F56" s="91"/>
      <c r="G56" s="18"/>
    </row>
    <row r="57" spans="1:7" ht="30.75" customHeight="1">
      <c r="A57" s="5"/>
      <c r="B57" s="5">
        <v>3231301</v>
      </c>
      <c r="C57" s="32" t="s">
        <v>56</v>
      </c>
      <c r="D57" s="33">
        <v>0</v>
      </c>
      <c r="E57" s="33">
        <v>0</v>
      </c>
      <c r="F57" s="28">
        <v>0</v>
      </c>
      <c r="G57" s="13">
        <f>SUM(D57-F57)</f>
        <v>0</v>
      </c>
    </row>
    <row r="58" spans="1:7" ht="16.5">
      <c r="A58" s="86" t="s">
        <v>57</v>
      </c>
      <c r="B58" s="87"/>
      <c r="C58" s="88"/>
      <c r="D58" s="29">
        <f>SUM(D57)</f>
        <v>0</v>
      </c>
      <c r="E58" s="29">
        <f>SUM(E57)</f>
        <v>0</v>
      </c>
      <c r="F58" s="29">
        <f>SUM(F57)</f>
        <v>0</v>
      </c>
      <c r="G58" s="29">
        <f>SUM(G57)</f>
        <v>0</v>
      </c>
    </row>
    <row r="59" spans="1:7" ht="16.5">
      <c r="A59" s="34"/>
      <c r="B59" s="4">
        <v>3243</v>
      </c>
      <c r="C59" s="95" t="s">
        <v>58</v>
      </c>
      <c r="D59" s="77"/>
      <c r="E59" s="77"/>
      <c r="F59" s="78"/>
      <c r="G59" s="18"/>
    </row>
    <row r="60" spans="1:7" ht="23.25" customHeight="1">
      <c r="A60" s="34"/>
      <c r="B60" s="5">
        <v>3243101</v>
      </c>
      <c r="C60" s="26" t="s">
        <v>58</v>
      </c>
      <c r="D60" s="12">
        <v>0</v>
      </c>
      <c r="E60" s="12">
        <v>0</v>
      </c>
      <c r="F60" s="12">
        <v>0</v>
      </c>
      <c r="G60" s="13">
        <f>SUM(D60-F60)</f>
        <v>0</v>
      </c>
    </row>
    <row r="61" spans="1:7" ht="18.75" customHeight="1">
      <c r="A61" s="34"/>
      <c r="B61" s="5">
        <v>3243102</v>
      </c>
      <c r="C61" s="26" t="s">
        <v>59</v>
      </c>
      <c r="D61" s="12">
        <v>0</v>
      </c>
      <c r="E61" s="12">
        <v>0</v>
      </c>
      <c r="F61" s="12">
        <v>0</v>
      </c>
      <c r="G61" s="13">
        <f>SUM(D61-F61)</f>
        <v>0</v>
      </c>
    </row>
    <row r="62" spans="1:7" ht="16.5">
      <c r="A62" s="86" t="s">
        <v>60</v>
      </c>
      <c r="B62" s="87"/>
      <c r="C62" s="87"/>
      <c r="D62" s="35">
        <f>SUM(D60:D61)</f>
        <v>0</v>
      </c>
      <c r="E62" s="35">
        <f>SUM(E60:E61)</f>
        <v>0</v>
      </c>
      <c r="F62" s="35">
        <f>SUM(F60:F61)</f>
        <v>0</v>
      </c>
      <c r="G62" s="35">
        <f>SUM(G60:G61)</f>
        <v>0</v>
      </c>
    </row>
    <row r="63" spans="1:7" ht="24" customHeight="1">
      <c r="A63" s="36"/>
      <c r="B63" s="4">
        <v>3244</v>
      </c>
      <c r="C63" s="37" t="s">
        <v>61</v>
      </c>
      <c r="D63" s="98"/>
      <c r="E63" s="99"/>
      <c r="F63" s="99"/>
      <c r="G63" s="9"/>
    </row>
    <row r="64" spans="1:7" ht="16.5">
      <c r="A64" s="36"/>
      <c r="B64" s="5">
        <v>3244101</v>
      </c>
      <c r="C64" s="27" t="s">
        <v>62</v>
      </c>
      <c r="D64" s="15">
        <v>20000</v>
      </c>
      <c r="E64" s="15">
        <v>0</v>
      </c>
      <c r="F64" s="12">
        <v>0</v>
      </c>
      <c r="G64" s="13">
        <f t="shared" ref="G64:G66" si="3">SUM(D64-F64)</f>
        <v>20000</v>
      </c>
    </row>
    <row r="65" spans="1:7" ht="16.5">
      <c r="A65" s="5"/>
      <c r="B65" s="5">
        <v>3244102</v>
      </c>
      <c r="C65" s="27" t="s">
        <v>63</v>
      </c>
      <c r="D65" s="15">
        <v>0</v>
      </c>
      <c r="E65" s="15">
        <v>0</v>
      </c>
      <c r="F65" s="12">
        <v>0</v>
      </c>
      <c r="G65" s="13">
        <f t="shared" si="3"/>
        <v>0</v>
      </c>
    </row>
    <row r="66" spans="1:7" ht="16.5">
      <c r="A66" s="86" t="s">
        <v>64</v>
      </c>
      <c r="B66" s="87"/>
      <c r="C66" s="88"/>
      <c r="D66" s="15">
        <v>20000</v>
      </c>
      <c r="E66" s="15">
        <v>0</v>
      </c>
      <c r="F66" s="12">
        <v>0</v>
      </c>
      <c r="G66" s="13">
        <f t="shared" si="3"/>
        <v>20000</v>
      </c>
    </row>
    <row r="67" spans="1:7" ht="16.5">
      <c r="A67" s="38"/>
      <c r="B67" s="4">
        <v>3255</v>
      </c>
      <c r="C67" s="103" t="s">
        <v>65</v>
      </c>
      <c r="D67" s="104"/>
      <c r="E67" s="104"/>
      <c r="F67" s="105"/>
      <c r="G67" s="18"/>
    </row>
    <row r="68" spans="1:7" ht="16.5">
      <c r="A68" s="38"/>
      <c r="B68" s="5">
        <v>3255101</v>
      </c>
      <c r="C68" s="27" t="s">
        <v>66</v>
      </c>
      <c r="D68" s="15">
        <v>60000</v>
      </c>
      <c r="E68" s="15">
        <v>0</v>
      </c>
      <c r="F68" s="12">
        <v>0</v>
      </c>
      <c r="G68" s="13">
        <f t="shared" ref="G68:G72" si="4">SUM(D68-F68)</f>
        <v>60000</v>
      </c>
    </row>
    <row r="69" spans="1:7" ht="16.5">
      <c r="A69" s="5"/>
      <c r="B69" s="5">
        <v>3255102</v>
      </c>
      <c r="C69" s="10" t="s">
        <v>67</v>
      </c>
      <c r="D69" s="15">
        <v>0</v>
      </c>
      <c r="E69" s="15">
        <v>0</v>
      </c>
      <c r="F69" s="12">
        <v>0</v>
      </c>
      <c r="G69" s="13">
        <f t="shared" si="4"/>
        <v>0</v>
      </c>
    </row>
    <row r="70" spans="1:7" ht="16.5">
      <c r="A70" s="5"/>
      <c r="B70" s="5">
        <v>3255104</v>
      </c>
      <c r="C70" s="10" t="s">
        <v>68</v>
      </c>
      <c r="D70" s="15">
        <v>5000</v>
      </c>
      <c r="E70" s="15">
        <v>0</v>
      </c>
      <c r="F70" s="12">
        <v>0</v>
      </c>
      <c r="G70" s="13">
        <f t="shared" si="4"/>
        <v>5000</v>
      </c>
    </row>
    <row r="71" spans="1:7" ht="16.5">
      <c r="A71" s="5"/>
      <c r="B71" s="5">
        <v>3255105</v>
      </c>
      <c r="C71" s="10" t="s">
        <v>69</v>
      </c>
      <c r="D71" s="15">
        <v>27000</v>
      </c>
      <c r="E71" s="15">
        <v>0</v>
      </c>
      <c r="F71" s="12">
        <v>0</v>
      </c>
      <c r="G71" s="13">
        <f t="shared" si="4"/>
        <v>27000</v>
      </c>
    </row>
    <row r="72" spans="1:7" ht="16.5">
      <c r="A72" s="106" t="s">
        <v>70</v>
      </c>
      <c r="B72" s="107"/>
      <c r="C72" s="108"/>
      <c r="D72" s="15">
        <f>D68+D70+D71</f>
        <v>92000</v>
      </c>
      <c r="E72" s="15">
        <v>0</v>
      </c>
      <c r="F72" s="12">
        <v>0</v>
      </c>
      <c r="G72" s="13">
        <f t="shared" si="4"/>
        <v>92000</v>
      </c>
    </row>
    <row r="73" spans="1:7" ht="32.25" customHeight="1">
      <c r="A73" s="39"/>
      <c r="B73" s="4">
        <v>3256</v>
      </c>
      <c r="C73" s="40" t="s">
        <v>71</v>
      </c>
      <c r="D73" s="41"/>
      <c r="E73" s="41"/>
      <c r="F73" s="28"/>
      <c r="G73" s="13"/>
    </row>
    <row r="74" spans="1:7" ht="18" customHeight="1">
      <c r="A74" s="4"/>
      <c r="B74" s="5">
        <v>3256101</v>
      </c>
      <c r="C74" s="10" t="s">
        <v>72</v>
      </c>
      <c r="D74" s="12">
        <v>0</v>
      </c>
      <c r="E74" s="12">
        <v>0</v>
      </c>
      <c r="F74" s="28">
        <v>0</v>
      </c>
      <c r="G74" s="13">
        <f>SUM(D74-F74)</f>
        <v>0</v>
      </c>
    </row>
    <row r="75" spans="1:7" ht="12.75" customHeight="1">
      <c r="A75" s="5"/>
      <c r="B75" s="5">
        <v>3256106</v>
      </c>
      <c r="C75" s="10" t="s">
        <v>73</v>
      </c>
      <c r="D75" s="12"/>
      <c r="E75" s="12"/>
      <c r="F75" s="28"/>
      <c r="G75" s="13"/>
    </row>
    <row r="76" spans="1:7" ht="16.5">
      <c r="A76" s="109" t="s">
        <v>74</v>
      </c>
      <c r="B76" s="110"/>
      <c r="C76" s="111"/>
      <c r="D76" s="29"/>
      <c r="E76" s="29"/>
      <c r="F76" s="29"/>
      <c r="G76" s="29"/>
    </row>
    <row r="77" spans="1:7" ht="28.5" customHeight="1">
      <c r="A77" s="5"/>
      <c r="B77" s="4">
        <v>3257</v>
      </c>
      <c r="C77" s="7" t="s">
        <v>75</v>
      </c>
      <c r="D77" s="42"/>
      <c r="E77" s="42"/>
      <c r="F77" s="28"/>
      <c r="G77" s="13"/>
    </row>
    <row r="78" spans="1:7" ht="18.75" customHeight="1">
      <c r="A78" s="5"/>
      <c r="B78" s="5">
        <v>3257101</v>
      </c>
      <c r="C78" s="10" t="s">
        <v>76</v>
      </c>
      <c r="D78" s="12">
        <v>0</v>
      </c>
      <c r="E78" s="12">
        <v>0</v>
      </c>
      <c r="F78" s="28">
        <v>0</v>
      </c>
      <c r="G78" s="13">
        <f>SUM(D78-F78)</f>
        <v>0</v>
      </c>
    </row>
    <row r="79" spans="1:7" ht="16.5">
      <c r="A79" s="5"/>
      <c r="B79" s="5">
        <v>3257105</v>
      </c>
      <c r="C79" s="10" t="s">
        <v>77</v>
      </c>
      <c r="D79" s="12"/>
      <c r="E79" s="12"/>
      <c r="F79" s="28"/>
      <c r="G79" s="13"/>
    </row>
    <row r="80" spans="1:7" ht="16.5">
      <c r="A80" s="5"/>
      <c r="B80" s="5">
        <v>3257106</v>
      </c>
      <c r="C80" s="10" t="s">
        <v>78</v>
      </c>
      <c r="D80" s="12"/>
      <c r="E80" s="12"/>
      <c r="F80" s="28"/>
      <c r="G80" s="13"/>
    </row>
    <row r="81" spans="1:7" ht="20.25" customHeight="1">
      <c r="A81" s="5"/>
      <c r="B81" s="5">
        <v>3257206</v>
      </c>
      <c r="C81" s="10" t="s">
        <v>79</v>
      </c>
      <c r="D81" s="12">
        <v>0</v>
      </c>
      <c r="E81" s="12">
        <v>0</v>
      </c>
      <c r="F81" s="28">
        <v>0</v>
      </c>
      <c r="G81" s="13">
        <f>SUM(D81-F81)</f>
        <v>0</v>
      </c>
    </row>
    <row r="82" spans="1:7" ht="16.5">
      <c r="A82" s="109" t="s">
        <v>80</v>
      </c>
      <c r="B82" s="110"/>
      <c r="C82" s="111"/>
      <c r="D82" s="29">
        <f>SUM(D78:D81)</f>
        <v>0</v>
      </c>
      <c r="E82" s="29">
        <f>SUM(E78:E81)</f>
        <v>0</v>
      </c>
      <c r="F82" s="29">
        <f>SUM(F78:F81)</f>
        <v>0</v>
      </c>
      <c r="G82" s="29">
        <f>SUM(G78:G81)</f>
        <v>0</v>
      </c>
    </row>
    <row r="83" spans="1:7" ht="16.5" customHeight="1">
      <c r="A83" s="14"/>
      <c r="B83" s="4">
        <v>3258</v>
      </c>
      <c r="C83" s="7" t="s">
        <v>81</v>
      </c>
      <c r="D83" s="42"/>
      <c r="E83" s="42"/>
      <c r="F83" s="28"/>
      <c r="G83" s="13"/>
    </row>
    <row r="84" spans="1:7" ht="16.5">
      <c r="A84" s="43"/>
      <c r="B84" s="5">
        <v>3258101</v>
      </c>
      <c r="C84" s="10" t="s">
        <v>82</v>
      </c>
      <c r="D84" s="15">
        <v>0</v>
      </c>
      <c r="E84" s="15">
        <v>0</v>
      </c>
      <c r="F84" s="12">
        <v>0</v>
      </c>
      <c r="G84" s="13">
        <f t="shared" ref="G84:G90" si="5">SUM(D84-F84)</f>
        <v>0</v>
      </c>
    </row>
    <row r="85" spans="1:7" ht="16.5">
      <c r="A85" s="5"/>
      <c r="B85" s="5">
        <v>3258102</v>
      </c>
      <c r="C85" s="10" t="s">
        <v>83</v>
      </c>
      <c r="D85" s="15">
        <v>12000</v>
      </c>
      <c r="E85" s="15">
        <v>0</v>
      </c>
      <c r="F85" s="12">
        <v>0</v>
      </c>
      <c r="G85" s="13">
        <f t="shared" si="5"/>
        <v>12000</v>
      </c>
    </row>
    <row r="86" spans="1:7" ht="16.5">
      <c r="A86" s="5"/>
      <c r="B86" s="5">
        <v>3258103</v>
      </c>
      <c r="C86" s="44" t="s">
        <v>84</v>
      </c>
      <c r="D86" s="15">
        <v>21000</v>
      </c>
      <c r="E86" s="15">
        <v>0</v>
      </c>
      <c r="F86" s="12">
        <v>0</v>
      </c>
      <c r="G86" s="13">
        <f t="shared" si="5"/>
        <v>21000</v>
      </c>
    </row>
    <row r="87" spans="1:7" ht="16.5">
      <c r="A87" s="5"/>
      <c r="B87" s="5">
        <v>3258104</v>
      </c>
      <c r="C87" s="10" t="s">
        <v>85</v>
      </c>
      <c r="D87" s="15">
        <v>6300</v>
      </c>
      <c r="E87" s="15">
        <v>0</v>
      </c>
      <c r="F87" s="12">
        <v>0</v>
      </c>
      <c r="G87" s="13">
        <f t="shared" si="5"/>
        <v>6300</v>
      </c>
    </row>
    <row r="88" spans="1:7" ht="25.5" customHeight="1">
      <c r="A88" s="5"/>
      <c r="B88" s="5">
        <v>3258140</v>
      </c>
      <c r="C88" s="10" t="s">
        <v>86</v>
      </c>
      <c r="D88" s="15">
        <v>0</v>
      </c>
      <c r="E88" s="15">
        <v>0</v>
      </c>
      <c r="F88" s="12">
        <v>0</v>
      </c>
      <c r="G88" s="13">
        <f t="shared" si="5"/>
        <v>0</v>
      </c>
    </row>
    <row r="89" spans="1:7" ht="16.5">
      <c r="A89" s="109" t="s">
        <v>87</v>
      </c>
      <c r="B89" s="110"/>
      <c r="C89" s="111"/>
      <c r="D89" s="15">
        <f>D85+D86+D87</f>
        <v>39300</v>
      </c>
      <c r="E89" s="15">
        <v>0</v>
      </c>
      <c r="F89" s="12">
        <v>0</v>
      </c>
      <c r="G89" s="13">
        <f t="shared" si="5"/>
        <v>39300</v>
      </c>
    </row>
    <row r="90" spans="1:7" ht="16.5">
      <c r="A90" s="109" t="s">
        <v>88</v>
      </c>
      <c r="B90" s="110"/>
      <c r="C90" s="111"/>
      <c r="D90" s="15">
        <f>D49+D55+D66+D72+D89</f>
        <v>335700</v>
      </c>
      <c r="E90" s="15">
        <v>0</v>
      </c>
      <c r="F90" s="12">
        <v>0</v>
      </c>
      <c r="G90" s="13">
        <f t="shared" si="5"/>
        <v>335700</v>
      </c>
    </row>
    <row r="91" spans="1:7" ht="16.5">
      <c r="A91" s="45">
        <v>4</v>
      </c>
      <c r="B91" s="89" t="s">
        <v>89</v>
      </c>
      <c r="C91" s="90"/>
      <c r="D91" s="90"/>
      <c r="E91" s="90"/>
      <c r="F91" s="91"/>
      <c r="G91" s="18"/>
    </row>
    <row r="92" spans="1:7" ht="16.5">
      <c r="A92" s="45">
        <v>41</v>
      </c>
      <c r="B92" s="89" t="s">
        <v>90</v>
      </c>
      <c r="C92" s="90"/>
      <c r="D92" s="90"/>
      <c r="E92" s="90"/>
      <c r="F92" s="91"/>
      <c r="G92" s="18"/>
    </row>
    <row r="93" spans="1:7" ht="25.5" customHeight="1">
      <c r="A93" s="14"/>
      <c r="B93" s="45">
        <v>4112</v>
      </c>
      <c r="C93" s="7" t="s">
        <v>91</v>
      </c>
      <c r="D93" s="42"/>
      <c r="E93" s="42"/>
      <c r="F93" s="28"/>
      <c r="G93" s="13"/>
    </row>
    <row r="94" spans="1:7" ht="16.5">
      <c r="A94" s="4"/>
      <c r="B94" s="5">
        <v>4112101</v>
      </c>
      <c r="C94" s="10" t="s">
        <v>82</v>
      </c>
      <c r="D94" s="12">
        <v>0</v>
      </c>
      <c r="E94" s="12">
        <v>0</v>
      </c>
      <c r="F94" s="28">
        <v>0</v>
      </c>
      <c r="G94" s="13">
        <f>SUM(D94-F94)</f>
        <v>0</v>
      </c>
    </row>
    <row r="95" spans="1:7" ht="28.5" customHeight="1">
      <c r="A95" s="5"/>
      <c r="B95" s="5">
        <v>4112202</v>
      </c>
      <c r="C95" s="10" t="s">
        <v>92</v>
      </c>
      <c r="D95" s="12">
        <v>0</v>
      </c>
      <c r="E95" s="12">
        <v>0</v>
      </c>
      <c r="F95" s="28">
        <v>0</v>
      </c>
      <c r="G95" s="13">
        <f>SUM(D95-F95)</f>
        <v>0</v>
      </c>
    </row>
    <row r="96" spans="1:7" ht="21" customHeight="1">
      <c r="A96" s="5"/>
      <c r="B96" s="5">
        <v>4112303</v>
      </c>
      <c r="C96" s="10" t="s">
        <v>93</v>
      </c>
      <c r="D96" s="12">
        <v>0</v>
      </c>
      <c r="E96" s="12">
        <v>0</v>
      </c>
      <c r="F96" s="28">
        <v>0</v>
      </c>
      <c r="G96" s="13">
        <f>SUM(D96-F96)</f>
        <v>0</v>
      </c>
    </row>
    <row r="97" spans="1:7" ht="18" customHeight="1">
      <c r="A97" s="5"/>
      <c r="B97" s="5">
        <v>4112310</v>
      </c>
      <c r="C97" s="26" t="s">
        <v>85</v>
      </c>
      <c r="D97" s="12">
        <v>0</v>
      </c>
      <c r="E97" s="12">
        <v>0</v>
      </c>
      <c r="F97" s="28">
        <v>0</v>
      </c>
      <c r="G97" s="13">
        <f>SUM(D97-F97)</f>
        <v>0</v>
      </c>
    </row>
    <row r="98" spans="1:7" ht="16.5">
      <c r="A98" s="5"/>
      <c r="B98" s="5">
        <v>4112314</v>
      </c>
      <c r="C98" s="46" t="s">
        <v>83</v>
      </c>
      <c r="D98" s="15">
        <v>0</v>
      </c>
      <c r="E98" s="15">
        <v>0</v>
      </c>
      <c r="F98" s="12">
        <v>0</v>
      </c>
      <c r="G98" s="13">
        <f t="shared" ref="G98" si="6">SUM(D98-F98)</f>
        <v>0</v>
      </c>
    </row>
    <row r="99" spans="1:7" ht="16.5">
      <c r="A99" s="86" t="s">
        <v>94</v>
      </c>
      <c r="B99" s="87"/>
      <c r="C99" s="88"/>
      <c r="D99" s="29"/>
      <c r="E99" s="29"/>
      <c r="F99" s="29"/>
      <c r="G99" s="29"/>
    </row>
    <row r="100" spans="1:7" ht="16.5">
      <c r="A100" s="112" t="s">
        <v>95</v>
      </c>
      <c r="B100" s="113"/>
      <c r="C100" s="114"/>
      <c r="D100" s="29"/>
      <c r="E100" s="29"/>
      <c r="F100" s="29"/>
      <c r="G100" s="29"/>
    </row>
    <row r="101" spans="1:7" ht="16.5">
      <c r="A101" s="115" t="s">
        <v>109</v>
      </c>
      <c r="B101" s="116"/>
      <c r="C101" s="117"/>
      <c r="D101" s="47">
        <v>2199400</v>
      </c>
      <c r="E101" s="56">
        <v>166711.47</v>
      </c>
      <c r="F101" s="56">
        <v>385873.47</v>
      </c>
      <c r="G101" s="54">
        <v>1813526.53</v>
      </c>
    </row>
    <row r="102" spans="1:7">
      <c r="A102" s="100" t="s">
        <v>110</v>
      </c>
      <c r="B102" s="101"/>
      <c r="C102" s="101"/>
      <c r="D102" s="101"/>
      <c r="E102" s="101"/>
      <c r="F102" s="101"/>
      <c r="G102" s="101"/>
    </row>
    <row r="103" spans="1:7">
      <c r="A103" s="102"/>
      <c r="B103" s="102"/>
      <c r="C103" s="102"/>
      <c r="D103" s="102"/>
      <c r="E103" s="102"/>
      <c r="F103" s="102"/>
      <c r="G103" s="102"/>
    </row>
    <row r="104" spans="1:7">
      <c r="A104" s="102"/>
      <c r="B104" s="102"/>
      <c r="C104" s="102"/>
      <c r="D104" s="102"/>
      <c r="E104" s="102"/>
      <c r="F104" s="102"/>
      <c r="G104" s="102"/>
    </row>
    <row r="105" spans="1:7">
      <c r="A105" s="102"/>
      <c r="B105" s="102"/>
      <c r="C105" s="102"/>
      <c r="D105" s="102"/>
      <c r="E105" s="102"/>
      <c r="F105" s="102"/>
      <c r="G105" s="102"/>
    </row>
    <row r="106" spans="1:7">
      <c r="A106" s="102"/>
      <c r="B106" s="102"/>
      <c r="C106" s="102"/>
      <c r="D106" s="102"/>
      <c r="E106" s="102"/>
      <c r="F106" s="102"/>
      <c r="G106" s="102"/>
    </row>
    <row r="107" spans="1:7">
      <c r="A107" s="102"/>
      <c r="B107" s="102"/>
      <c r="C107" s="102"/>
      <c r="D107" s="102"/>
      <c r="E107" s="102"/>
      <c r="F107" s="102"/>
      <c r="G107" s="102"/>
    </row>
    <row r="108" spans="1:7">
      <c r="A108" s="102"/>
      <c r="B108" s="102"/>
      <c r="C108" s="102"/>
      <c r="D108" s="102"/>
      <c r="E108" s="102"/>
      <c r="F108" s="102"/>
      <c r="G108" s="102"/>
    </row>
    <row r="109" spans="1:7">
      <c r="A109" s="102"/>
      <c r="B109" s="102"/>
      <c r="C109" s="102"/>
      <c r="D109" s="102"/>
      <c r="E109" s="102"/>
      <c r="F109" s="102"/>
      <c r="G109" s="102"/>
    </row>
    <row r="110" spans="1:7">
      <c r="A110" s="102"/>
      <c r="B110" s="102"/>
      <c r="C110" s="102"/>
      <c r="D110" s="102"/>
      <c r="E110" s="102"/>
      <c r="F110" s="102"/>
      <c r="G110" s="102"/>
    </row>
    <row r="111" spans="1:7">
      <c r="A111" s="102"/>
      <c r="B111" s="102"/>
      <c r="C111" s="102"/>
      <c r="D111" s="102"/>
      <c r="E111" s="102"/>
      <c r="F111" s="102"/>
      <c r="G111" s="102"/>
    </row>
    <row r="112" spans="1:7">
      <c r="A112" s="102"/>
      <c r="B112" s="102"/>
      <c r="C112" s="102"/>
      <c r="D112" s="102"/>
      <c r="E112" s="102"/>
      <c r="F112" s="102"/>
      <c r="G112" s="102"/>
    </row>
    <row r="113" spans="1:7">
      <c r="A113" s="102"/>
      <c r="B113" s="102"/>
      <c r="C113" s="102"/>
      <c r="D113" s="102"/>
      <c r="E113" s="102"/>
      <c r="F113" s="102"/>
      <c r="G113" s="102"/>
    </row>
  </sheetData>
  <mergeCells count="30">
    <mergeCell ref="C6:F6"/>
    <mergeCell ref="A1:G1"/>
    <mergeCell ref="A2:G2"/>
    <mergeCell ref="B3:C3"/>
    <mergeCell ref="B4:C4"/>
    <mergeCell ref="C5:G5"/>
    <mergeCell ref="A66:C66"/>
    <mergeCell ref="C7:F7"/>
    <mergeCell ref="A28:C28"/>
    <mergeCell ref="A29:C29"/>
    <mergeCell ref="B30:F30"/>
    <mergeCell ref="A49:C49"/>
    <mergeCell ref="A55:C55"/>
    <mergeCell ref="C56:F56"/>
    <mergeCell ref="A58:C58"/>
    <mergeCell ref="C59:F59"/>
    <mergeCell ref="A62:C62"/>
    <mergeCell ref="D63:F63"/>
    <mergeCell ref="A102:G113"/>
    <mergeCell ref="C67:F67"/>
    <mergeCell ref="A72:C72"/>
    <mergeCell ref="A76:C76"/>
    <mergeCell ref="A82:C82"/>
    <mergeCell ref="A89:C89"/>
    <mergeCell ref="A90:C90"/>
    <mergeCell ref="B91:F91"/>
    <mergeCell ref="B92:F92"/>
    <mergeCell ref="A99:C99"/>
    <mergeCell ref="A100:C100"/>
    <mergeCell ref="A101:C101"/>
  </mergeCells>
  <pageMargins left="0.7" right="0.7" top="0.75" bottom="0.75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3"/>
  <sheetViews>
    <sheetView topLeftCell="A34" workbookViewId="0">
      <selection activeCell="E37" sqref="E37"/>
    </sheetView>
  </sheetViews>
  <sheetFormatPr defaultRowHeight="15"/>
  <cols>
    <col min="3" max="3" width="17.42578125" customWidth="1"/>
    <col min="4" max="4" width="11.42578125" customWidth="1"/>
    <col min="5" max="5" width="12.7109375" customWidth="1"/>
    <col min="6" max="6" width="14.85546875" customWidth="1"/>
    <col min="7" max="7" width="12.28515625" customWidth="1"/>
  </cols>
  <sheetData>
    <row r="1" spans="1:7" ht="44.25" customHeight="1">
      <c r="A1" s="79" t="s">
        <v>112</v>
      </c>
      <c r="B1" s="80"/>
      <c r="C1" s="80"/>
      <c r="D1" s="80"/>
      <c r="E1" s="80"/>
      <c r="F1" s="80"/>
      <c r="G1" s="80"/>
    </row>
    <row r="2" spans="1:7" ht="16.5">
      <c r="A2" s="81" t="s">
        <v>0</v>
      </c>
      <c r="B2" s="81"/>
      <c r="C2" s="81"/>
      <c r="D2" s="81"/>
      <c r="E2" s="81"/>
      <c r="F2" s="81"/>
      <c r="G2" s="81"/>
    </row>
    <row r="3" spans="1:7" ht="49.5">
      <c r="A3" s="1" t="s">
        <v>1</v>
      </c>
      <c r="B3" s="82" t="s">
        <v>2</v>
      </c>
      <c r="C3" s="83"/>
      <c r="D3" s="2" t="s">
        <v>97</v>
      </c>
      <c r="E3" s="2" t="s">
        <v>113</v>
      </c>
      <c r="F3" s="1" t="s">
        <v>99</v>
      </c>
      <c r="G3" s="1" t="s">
        <v>3</v>
      </c>
    </row>
    <row r="4" spans="1:7" ht="16.5">
      <c r="A4" s="3">
        <v>1</v>
      </c>
      <c r="B4" s="84">
        <v>2</v>
      </c>
      <c r="C4" s="78"/>
      <c r="D4" s="3">
        <v>3</v>
      </c>
      <c r="E4" s="3">
        <v>4</v>
      </c>
      <c r="F4" s="3">
        <v>5</v>
      </c>
      <c r="G4" s="3">
        <v>6</v>
      </c>
    </row>
    <row r="5" spans="1:7" ht="16.5">
      <c r="A5" s="4"/>
      <c r="B5" s="5"/>
      <c r="C5" s="85" t="s">
        <v>4</v>
      </c>
      <c r="D5" s="77"/>
      <c r="E5" s="77"/>
      <c r="F5" s="77"/>
      <c r="G5" s="78"/>
    </row>
    <row r="6" spans="1:7" ht="16.5">
      <c r="A6" s="4">
        <v>3</v>
      </c>
      <c r="B6" s="5"/>
      <c r="C6" s="76" t="s">
        <v>5</v>
      </c>
      <c r="D6" s="77"/>
      <c r="E6" s="77"/>
      <c r="F6" s="78"/>
      <c r="G6" s="6"/>
    </row>
    <row r="7" spans="1:7" ht="16.5">
      <c r="A7" s="4">
        <v>31</v>
      </c>
      <c r="B7" s="5"/>
      <c r="C7" s="89" t="s">
        <v>6</v>
      </c>
      <c r="D7" s="90"/>
      <c r="E7" s="90"/>
      <c r="F7" s="91"/>
      <c r="G7" s="6"/>
    </row>
    <row r="8" spans="1:7" ht="28.5" customHeight="1">
      <c r="A8" s="4"/>
      <c r="B8" s="4">
        <v>3111</v>
      </c>
      <c r="C8" s="7" t="s">
        <v>7</v>
      </c>
      <c r="D8" s="7"/>
      <c r="E8" s="7"/>
      <c r="F8" s="8"/>
      <c r="G8" s="9"/>
    </row>
    <row r="9" spans="1:7" ht="22.5" customHeight="1">
      <c r="A9" s="5"/>
      <c r="B9" s="5">
        <v>3111101</v>
      </c>
      <c r="C9" s="10" t="s">
        <v>8</v>
      </c>
      <c r="D9" s="11">
        <v>719300</v>
      </c>
      <c r="E9" s="11">
        <v>57950</v>
      </c>
      <c r="F9" s="12">
        <v>272090</v>
      </c>
      <c r="G9" s="13">
        <f>SUM(D9-F9)</f>
        <v>447210</v>
      </c>
    </row>
    <row r="10" spans="1:7" ht="23.25" customHeight="1">
      <c r="A10" s="5"/>
      <c r="B10" s="5">
        <v>3111201</v>
      </c>
      <c r="C10" s="10" t="s">
        <v>9</v>
      </c>
      <c r="D10" s="11">
        <v>363300</v>
      </c>
      <c r="E10" s="11">
        <v>16760</v>
      </c>
      <c r="F10" s="12">
        <v>66240</v>
      </c>
      <c r="G10" s="13">
        <f t="shared" ref="G10:G26" si="0">SUM(D10-F10)</f>
        <v>297060</v>
      </c>
    </row>
    <row r="11" spans="1:7" ht="21.75" customHeight="1">
      <c r="A11" s="14"/>
      <c r="B11" s="5">
        <v>3111301</v>
      </c>
      <c r="C11" s="10" t="s">
        <v>10</v>
      </c>
      <c r="D11" s="11">
        <v>0</v>
      </c>
      <c r="E11" s="11">
        <v>0</v>
      </c>
      <c r="F11" s="12">
        <v>0</v>
      </c>
      <c r="G11" s="13">
        <f t="shared" si="0"/>
        <v>0</v>
      </c>
    </row>
    <row r="12" spans="1:7" ht="18.75" customHeight="1">
      <c r="A12" s="14"/>
      <c r="B12" s="5">
        <v>3111302</v>
      </c>
      <c r="C12" s="10" t="s">
        <v>11</v>
      </c>
      <c r="D12" s="11">
        <v>0</v>
      </c>
      <c r="E12" s="11">
        <v>0</v>
      </c>
      <c r="F12" s="12">
        <v>0</v>
      </c>
      <c r="G12" s="13">
        <f t="shared" si="0"/>
        <v>0</v>
      </c>
    </row>
    <row r="13" spans="1:7" ht="22.5" customHeight="1">
      <c r="A13" s="4"/>
      <c r="B13" s="5">
        <v>3111306</v>
      </c>
      <c r="C13" s="10" t="s">
        <v>12</v>
      </c>
      <c r="D13" s="11">
        <v>25200</v>
      </c>
      <c r="E13" s="11">
        <v>1500</v>
      </c>
      <c r="F13" s="12">
        <v>6500</v>
      </c>
      <c r="G13" s="13">
        <f t="shared" si="0"/>
        <v>18700</v>
      </c>
    </row>
    <row r="14" spans="1:7" ht="15.75" customHeight="1">
      <c r="A14" s="5"/>
      <c r="B14" s="5">
        <v>3111309</v>
      </c>
      <c r="C14" s="10" t="s">
        <v>13</v>
      </c>
      <c r="D14" s="11">
        <v>0</v>
      </c>
      <c r="E14" s="15">
        <v>0</v>
      </c>
      <c r="F14" s="12">
        <v>0</v>
      </c>
      <c r="G14" s="13">
        <f t="shared" si="0"/>
        <v>0</v>
      </c>
    </row>
    <row r="15" spans="1:7" ht="17.25" customHeight="1">
      <c r="A15" s="5"/>
      <c r="B15" s="5">
        <v>3111310</v>
      </c>
      <c r="C15" s="10" t="s">
        <v>14</v>
      </c>
      <c r="D15" s="11">
        <v>426300</v>
      </c>
      <c r="E15" s="57">
        <v>28976</v>
      </c>
      <c r="F15" s="57">
        <v>130629</v>
      </c>
      <c r="G15" s="54">
        <f t="shared" si="0"/>
        <v>295671</v>
      </c>
    </row>
    <row r="16" spans="1:7" ht="13.5" customHeight="1">
      <c r="A16" s="5"/>
      <c r="B16" s="5">
        <v>3111311</v>
      </c>
      <c r="C16" s="10" t="s">
        <v>15</v>
      </c>
      <c r="D16" s="11">
        <v>75600</v>
      </c>
      <c r="E16" s="11">
        <v>4500</v>
      </c>
      <c r="F16" s="12">
        <v>19500</v>
      </c>
      <c r="G16" s="13">
        <f t="shared" si="0"/>
        <v>56100</v>
      </c>
    </row>
    <row r="17" spans="1:7" ht="22.5" customHeight="1">
      <c r="A17" s="5"/>
      <c r="B17" s="5">
        <v>3111312</v>
      </c>
      <c r="C17" s="10" t="s">
        <v>16</v>
      </c>
      <c r="D17" s="11">
        <v>0</v>
      </c>
      <c r="E17" s="11">
        <v>0</v>
      </c>
      <c r="F17" s="12">
        <v>0</v>
      </c>
      <c r="G17" s="13">
        <f t="shared" si="0"/>
        <v>0</v>
      </c>
    </row>
    <row r="18" spans="1:7" ht="15.75" customHeight="1">
      <c r="A18" s="5"/>
      <c r="B18" s="5">
        <v>3111314</v>
      </c>
      <c r="C18" s="10" t="s">
        <v>17</v>
      </c>
      <c r="D18" s="11">
        <v>4800</v>
      </c>
      <c r="E18" s="11">
        <v>200</v>
      </c>
      <c r="F18" s="12">
        <v>800</v>
      </c>
      <c r="G18" s="13">
        <f t="shared" si="0"/>
        <v>4000</v>
      </c>
    </row>
    <row r="19" spans="1:7" ht="15.75" customHeight="1">
      <c r="A19" s="5"/>
      <c r="B19" s="5">
        <v>3111316</v>
      </c>
      <c r="C19" s="10" t="s">
        <v>18</v>
      </c>
      <c r="D19" s="11">
        <v>1200</v>
      </c>
      <c r="E19" s="11">
        <v>0</v>
      </c>
      <c r="F19" s="12">
        <v>0</v>
      </c>
      <c r="G19" s="13">
        <f>D19-F19</f>
        <v>1200</v>
      </c>
    </row>
    <row r="20" spans="1:7" ht="15.75" customHeight="1">
      <c r="A20" s="5"/>
      <c r="B20" s="5">
        <v>3111325</v>
      </c>
      <c r="C20" s="10" t="s">
        <v>19</v>
      </c>
      <c r="D20" s="11">
        <v>180600</v>
      </c>
      <c r="E20" s="11">
        <v>0</v>
      </c>
      <c r="F20" s="12">
        <v>0</v>
      </c>
      <c r="G20" s="13">
        <f>D20-F20</f>
        <v>180600</v>
      </c>
    </row>
    <row r="21" spans="1:7" ht="20.25" customHeight="1">
      <c r="A21" s="5"/>
      <c r="B21" s="5">
        <v>3111327</v>
      </c>
      <c r="C21" s="10" t="s">
        <v>20</v>
      </c>
      <c r="D21" s="11">
        <v>9600</v>
      </c>
      <c r="E21" s="11">
        <v>0</v>
      </c>
      <c r="F21" s="12">
        <v>0</v>
      </c>
      <c r="G21" s="13">
        <f t="shared" si="0"/>
        <v>9600</v>
      </c>
    </row>
    <row r="22" spans="1:7" ht="22.5" customHeight="1">
      <c r="A22" s="5"/>
      <c r="B22" s="5">
        <v>3111328</v>
      </c>
      <c r="C22" s="10" t="s">
        <v>21</v>
      </c>
      <c r="D22" s="11">
        <v>39400</v>
      </c>
      <c r="E22" s="15">
        <v>0</v>
      </c>
      <c r="F22" s="12">
        <v>0</v>
      </c>
      <c r="G22" s="13">
        <f t="shared" si="0"/>
        <v>39400</v>
      </c>
    </row>
    <row r="23" spans="1:7" ht="18.75" customHeight="1">
      <c r="A23" s="5"/>
      <c r="B23" s="5">
        <v>3111329</v>
      </c>
      <c r="C23" s="10" t="s">
        <v>22</v>
      </c>
      <c r="D23" s="11">
        <v>0</v>
      </c>
      <c r="E23" s="11">
        <v>0</v>
      </c>
      <c r="F23" s="12">
        <v>0</v>
      </c>
      <c r="G23" s="13">
        <f t="shared" si="0"/>
        <v>0</v>
      </c>
    </row>
    <row r="24" spans="1:7" ht="17.25" customHeight="1">
      <c r="A24" s="5"/>
      <c r="B24" s="5">
        <v>3111331</v>
      </c>
      <c r="C24" s="10" t="s">
        <v>23</v>
      </c>
      <c r="D24" s="11">
        <v>0</v>
      </c>
      <c r="E24" s="15">
        <v>0</v>
      </c>
      <c r="F24" s="12">
        <v>0</v>
      </c>
      <c r="G24" s="13">
        <f t="shared" si="0"/>
        <v>0</v>
      </c>
    </row>
    <row r="25" spans="1:7" ht="18" customHeight="1">
      <c r="A25" s="5"/>
      <c r="B25" s="5">
        <v>3111332</v>
      </c>
      <c r="C25" s="10" t="s">
        <v>24</v>
      </c>
      <c r="D25" s="11">
        <v>0</v>
      </c>
      <c r="E25" s="15">
        <v>0</v>
      </c>
      <c r="F25" s="12">
        <v>0</v>
      </c>
      <c r="G25" s="13">
        <f t="shared" si="0"/>
        <v>0</v>
      </c>
    </row>
    <row r="26" spans="1:7" ht="15" customHeight="1">
      <c r="A26" s="5"/>
      <c r="B26" s="5">
        <v>3111335</v>
      </c>
      <c r="C26" s="10" t="s">
        <v>25</v>
      </c>
      <c r="D26" s="11">
        <v>18400</v>
      </c>
      <c r="E26" s="11">
        <v>0</v>
      </c>
      <c r="F26" s="12">
        <v>0</v>
      </c>
      <c r="G26" s="13">
        <f t="shared" si="0"/>
        <v>18400</v>
      </c>
    </row>
    <row r="27" spans="1:7" ht="21" customHeight="1">
      <c r="A27" s="5"/>
      <c r="B27" s="5">
        <v>3111338</v>
      </c>
      <c r="C27" s="10" t="s">
        <v>26</v>
      </c>
      <c r="D27" s="15">
        <v>0</v>
      </c>
      <c r="E27" s="15">
        <v>0</v>
      </c>
      <c r="F27" s="12">
        <v>0</v>
      </c>
      <c r="G27">
        <v>0</v>
      </c>
    </row>
    <row r="28" spans="1:7" ht="16.5">
      <c r="A28" s="86" t="s">
        <v>27</v>
      </c>
      <c r="B28" s="87"/>
      <c r="C28" s="88"/>
      <c r="D28" s="47">
        <f>D9+D10+D11+D12+D13+D14+D15+D16+D17+D18+D19+D20+D21+D22+D23+D24+D25+D26+D27</f>
        <v>1863700</v>
      </c>
      <c r="E28" s="55" t="s">
        <v>111</v>
      </c>
      <c r="F28" s="56" t="s">
        <v>115</v>
      </c>
      <c r="G28" s="54" t="s">
        <v>116</v>
      </c>
    </row>
    <row r="29" spans="1:7" ht="16.5">
      <c r="A29" s="92" t="s">
        <v>28</v>
      </c>
      <c r="B29" s="93"/>
      <c r="C29" s="94"/>
      <c r="D29" s="47">
        <f>D28</f>
        <v>1863700</v>
      </c>
      <c r="E29" s="55" t="s">
        <v>111</v>
      </c>
      <c r="F29" s="56" t="s">
        <v>115</v>
      </c>
      <c r="G29" s="54" t="s">
        <v>116</v>
      </c>
    </row>
    <row r="30" spans="1:7" ht="16.5">
      <c r="A30" s="4">
        <v>32</v>
      </c>
      <c r="B30" s="95" t="s">
        <v>29</v>
      </c>
      <c r="C30" s="96"/>
      <c r="D30" s="96"/>
      <c r="E30" s="96"/>
      <c r="F30" s="97"/>
      <c r="G30" s="18"/>
    </row>
    <row r="31" spans="1:7" ht="19.5" customHeight="1">
      <c r="A31" s="19"/>
      <c r="B31" s="4">
        <v>3211</v>
      </c>
      <c r="C31" s="20" t="s">
        <v>30</v>
      </c>
      <c r="D31" s="51"/>
      <c r="E31" s="51"/>
      <c r="F31" s="52"/>
      <c r="G31" s="9"/>
    </row>
    <row r="32" spans="1:7" ht="29.25" customHeight="1">
      <c r="A32" s="23"/>
      <c r="B32" s="5">
        <v>3211102</v>
      </c>
      <c r="C32" s="24" t="s">
        <v>31</v>
      </c>
      <c r="D32" s="15">
        <v>15800</v>
      </c>
      <c r="E32" s="15">
        <v>10185</v>
      </c>
      <c r="F32" s="12">
        <v>10185</v>
      </c>
      <c r="G32" s="13">
        <f t="shared" ref="G32:G49" si="1">SUM(D32-F32)</f>
        <v>5615</v>
      </c>
    </row>
    <row r="33" spans="1:7" ht="20.25" customHeight="1">
      <c r="A33" s="5"/>
      <c r="B33" s="5">
        <v>3211104</v>
      </c>
      <c r="C33" s="25" t="s">
        <v>32</v>
      </c>
      <c r="D33" s="15">
        <v>0</v>
      </c>
      <c r="E33" s="15">
        <v>0</v>
      </c>
      <c r="F33" s="12">
        <v>0</v>
      </c>
      <c r="G33" s="13">
        <f t="shared" si="1"/>
        <v>0</v>
      </c>
    </row>
    <row r="34" spans="1:7" ht="15" customHeight="1">
      <c r="A34" s="5"/>
      <c r="B34" s="5">
        <v>3211106</v>
      </c>
      <c r="C34" s="26" t="s">
        <v>33</v>
      </c>
      <c r="D34" s="15">
        <v>0</v>
      </c>
      <c r="E34" s="15">
        <v>0</v>
      </c>
      <c r="F34" s="12">
        <v>0</v>
      </c>
      <c r="G34" s="13">
        <f t="shared" si="1"/>
        <v>0</v>
      </c>
    </row>
    <row r="35" spans="1:7" ht="18.75" customHeight="1">
      <c r="A35" s="5"/>
      <c r="B35" s="5">
        <v>3211107</v>
      </c>
      <c r="C35" s="26" t="s">
        <v>34</v>
      </c>
      <c r="D35" s="15">
        <v>0</v>
      </c>
      <c r="E35" s="15">
        <v>0</v>
      </c>
      <c r="F35" s="12">
        <v>0</v>
      </c>
      <c r="G35" s="13">
        <f t="shared" si="1"/>
        <v>0</v>
      </c>
    </row>
    <row r="36" spans="1:7" ht="18.75" customHeight="1">
      <c r="A36" s="14"/>
      <c r="B36" s="5">
        <v>3211111</v>
      </c>
      <c r="C36" s="26" t="s">
        <v>35</v>
      </c>
      <c r="D36" s="15">
        <v>0</v>
      </c>
      <c r="E36" s="15">
        <v>0</v>
      </c>
      <c r="F36" s="12">
        <v>0</v>
      </c>
      <c r="G36" s="13">
        <f t="shared" si="1"/>
        <v>0</v>
      </c>
    </row>
    <row r="37" spans="1:7" ht="16.5">
      <c r="A37" s="4"/>
      <c r="B37" s="5">
        <v>3211113</v>
      </c>
      <c r="C37" s="10" t="s">
        <v>36</v>
      </c>
      <c r="D37" s="15">
        <v>12000</v>
      </c>
      <c r="E37" s="15">
        <v>3440</v>
      </c>
      <c r="F37" s="12">
        <v>3440</v>
      </c>
      <c r="G37" s="13">
        <v>8560</v>
      </c>
    </row>
    <row r="38" spans="1:7" ht="16.5">
      <c r="A38" s="4"/>
      <c r="B38" s="5">
        <v>3211115</v>
      </c>
      <c r="C38" s="10" t="s">
        <v>37</v>
      </c>
      <c r="D38" s="15">
        <v>3000</v>
      </c>
      <c r="E38" s="15">
        <v>608</v>
      </c>
      <c r="F38" s="12">
        <v>608</v>
      </c>
      <c r="G38" s="13">
        <f t="shared" si="1"/>
        <v>2392</v>
      </c>
    </row>
    <row r="39" spans="1:7" ht="15.75" customHeight="1">
      <c r="A39" s="4"/>
      <c r="B39" s="5">
        <v>3211117</v>
      </c>
      <c r="C39" s="10" t="s">
        <v>38</v>
      </c>
      <c r="D39" s="15">
        <v>13000</v>
      </c>
      <c r="E39" s="15">
        <v>0</v>
      </c>
      <c r="F39" s="12">
        <v>0</v>
      </c>
      <c r="G39" s="13">
        <f t="shared" si="1"/>
        <v>13000</v>
      </c>
    </row>
    <row r="40" spans="1:7" ht="16.5">
      <c r="A40" s="5"/>
      <c r="B40" s="5">
        <v>3211119</v>
      </c>
      <c r="C40" s="10" t="s">
        <v>39</v>
      </c>
      <c r="D40" s="15">
        <v>5000</v>
      </c>
      <c r="E40" s="15">
        <v>5000</v>
      </c>
      <c r="F40" s="12">
        <v>5000</v>
      </c>
      <c r="G40" s="13">
        <f t="shared" si="1"/>
        <v>0</v>
      </c>
    </row>
    <row r="41" spans="1:7" ht="16.5">
      <c r="A41" s="5"/>
      <c r="B41" s="5">
        <v>3211120</v>
      </c>
      <c r="C41" s="10" t="s">
        <v>40</v>
      </c>
      <c r="D41" s="15">
        <v>8000</v>
      </c>
      <c r="E41" s="15">
        <v>2172</v>
      </c>
      <c r="F41" s="12">
        <v>2172</v>
      </c>
      <c r="G41" s="13">
        <f t="shared" si="1"/>
        <v>5828</v>
      </c>
    </row>
    <row r="42" spans="1:7" ht="18" customHeight="1">
      <c r="A42" s="5"/>
      <c r="B42" s="5">
        <v>3211125</v>
      </c>
      <c r="C42" s="10" t="s">
        <v>41</v>
      </c>
      <c r="D42" s="15">
        <v>0</v>
      </c>
      <c r="E42" s="15">
        <v>0</v>
      </c>
      <c r="F42" s="12">
        <v>0</v>
      </c>
      <c r="G42" s="13">
        <f t="shared" si="1"/>
        <v>0</v>
      </c>
    </row>
    <row r="43" spans="1:7" ht="15" customHeight="1">
      <c r="A43" s="5"/>
      <c r="B43" s="5">
        <v>3211127</v>
      </c>
      <c r="C43" s="10" t="s">
        <v>42</v>
      </c>
      <c r="D43" s="15">
        <v>5000</v>
      </c>
      <c r="E43" s="15">
        <v>0</v>
      </c>
      <c r="F43" s="12">
        <v>0</v>
      </c>
      <c r="G43" s="13">
        <f t="shared" si="1"/>
        <v>5000</v>
      </c>
    </row>
    <row r="44" spans="1:7" ht="16.5">
      <c r="A44" s="5"/>
      <c r="B44" s="5">
        <v>3211128</v>
      </c>
      <c r="C44" s="27" t="s">
        <v>43</v>
      </c>
      <c r="D44" s="15">
        <v>0</v>
      </c>
      <c r="E44" s="15">
        <v>0</v>
      </c>
      <c r="F44" s="12">
        <v>0</v>
      </c>
      <c r="G44" s="13">
        <f t="shared" si="1"/>
        <v>0</v>
      </c>
    </row>
    <row r="45" spans="1:7" ht="19.5" customHeight="1">
      <c r="A45" s="5"/>
      <c r="B45" s="5">
        <v>3211129</v>
      </c>
      <c r="C45" s="27" t="s">
        <v>44</v>
      </c>
      <c r="D45" s="15">
        <v>96600</v>
      </c>
      <c r="E45" s="15">
        <v>24150</v>
      </c>
      <c r="F45" s="12">
        <v>24150</v>
      </c>
      <c r="G45" s="13">
        <f t="shared" si="1"/>
        <v>72450</v>
      </c>
    </row>
    <row r="46" spans="1:7" ht="15.75" customHeight="1">
      <c r="A46" s="5"/>
      <c r="B46" s="5">
        <v>3211130</v>
      </c>
      <c r="C46" s="27" t="s">
        <v>45</v>
      </c>
      <c r="D46" s="15">
        <v>4000</v>
      </c>
      <c r="E46" s="15">
        <v>1800</v>
      </c>
      <c r="F46" s="12">
        <v>1800</v>
      </c>
      <c r="G46" s="13">
        <f t="shared" si="1"/>
        <v>2200</v>
      </c>
    </row>
    <row r="47" spans="1:7" ht="29.25" customHeight="1">
      <c r="A47" s="5"/>
      <c r="B47" s="5">
        <v>3211134</v>
      </c>
      <c r="C47" s="27" t="s">
        <v>46</v>
      </c>
      <c r="D47" s="15">
        <v>12000</v>
      </c>
      <c r="E47" s="15">
        <v>1000</v>
      </c>
      <c r="F47" s="12">
        <v>3000</v>
      </c>
      <c r="G47" s="13">
        <f t="shared" si="1"/>
        <v>9000</v>
      </c>
    </row>
    <row r="48" spans="1:7" ht="19.5" customHeight="1">
      <c r="A48" s="5"/>
      <c r="B48" s="5">
        <v>3211135</v>
      </c>
      <c r="C48" s="27" t="s">
        <v>47</v>
      </c>
      <c r="D48" s="15">
        <v>0</v>
      </c>
      <c r="E48" s="15">
        <v>0</v>
      </c>
      <c r="F48" s="12">
        <v>0</v>
      </c>
      <c r="G48" s="13">
        <f t="shared" si="1"/>
        <v>0</v>
      </c>
    </row>
    <row r="49" spans="1:7" ht="16.5">
      <c r="A49" s="86" t="s">
        <v>48</v>
      </c>
      <c r="B49" s="87"/>
      <c r="C49" s="88"/>
      <c r="D49" s="15">
        <f>D32+D37+D38+D39+D40+D41+D43+D45+D46+D47</f>
        <v>174400</v>
      </c>
      <c r="E49" s="15">
        <f>E47+E46+E45+E41+E40+E32+E37+E38</f>
        <v>48355</v>
      </c>
      <c r="F49" s="12">
        <f>F32+F37+F38+F40+F41+F45+F46+F47</f>
        <v>50355</v>
      </c>
      <c r="G49" s="13">
        <f t="shared" si="1"/>
        <v>124045</v>
      </c>
    </row>
    <row r="50" spans="1:7" ht="22.5" customHeight="1">
      <c r="A50" s="5"/>
      <c r="B50" s="4">
        <v>3221</v>
      </c>
      <c r="C50" s="30" t="s">
        <v>49</v>
      </c>
      <c r="D50" s="31"/>
      <c r="E50" s="31"/>
      <c r="F50" s="28"/>
      <c r="G50" s="13"/>
    </row>
    <row r="51" spans="1:7" ht="16.5">
      <c r="A51" s="5"/>
      <c r="B51" s="5">
        <v>3221104</v>
      </c>
      <c r="C51" s="27" t="s">
        <v>50</v>
      </c>
      <c r="D51" s="15">
        <v>0</v>
      </c>
      <c r="E51" s="15">
        <v>0</v>
      </c>
      <c r="F51" s="12">
        <v>0</v>
      </c>
      <c r="G51" s="13">
        <f t="shared" ref="G51:G55" si="2">SUM(D51-F51)</f>
        <v>0</v>
      </c>
    </row>
    <row r="52" spans="1:7" ht="36" customHeight="1">
      <c r="A52" s="5"/>
      <c r="B52" s="5">
        <v>3221106</v>
      </c>
      <c r="C52" s="10" t="s">
        <v>51</v>
      </c>
      <c r="D52" s="15">
        <v>10000</v>
      </c>
      <c r="E52" s="15">
        <v>0</v>
      </c>
      <c r="F52" s="12">
        <v>0</v>
      </c>
      <c r="G52" s="13">
        <f t="shared" si="2"/>
        <v>10000</v>
      </c>
    </row>
    <row r="53" spans="1:7" ht="17.25" customHeight="1">
      <c r="A53" s="5"/>
      <c r="B53" s="5">
        <v>3221109</v>
      </c>
      <c r="C53" s="10" t="s">
        <v>52</v>
      </c>
      <c r="D53" s="15">
        <v>0</v>
      </c>
      <c r="E53" s="15">
        <v>0</v>
      </c>
      <c r="F53" s="12">
        <v>0</v>
      </c>
      <c r="G53" s="13">
        <f t="shared" si="2"/>
        <v>0</v>
      </c>
    </row>
    <row r="54" spans="1:7" ht="16.5">
      <c r="A54" s="5"/>
      <c r="B54" s="5">
        <v>3221110</v>
      </c>
      <c r="C54" s="10" t="s">
        <v>53</v>
      </c>
      <c r="D54" s="15">
        <v>0</v>
      </c>
      <c r="E54" s="15">
        <v>0</v>
      </c>
      <c r="F54" s="12">
        <v>0</v>
      </c>
      <c r="G54" s="13">
        <f t="shared" si="2"/>
        <v>0</v>
      </c>
    </row>
    <row r="55" spans="1:7" ht="16.5">
      <c r="A55" s="86" t="s">
        <v>54</v>
      </c>
      <c r="B55" s="87"/>
      <c r="C55" s="88"/>
      <c r="D55" s="15">
        <v>10000</v>
      </c>
      <c r="E55" s="15">
        <v>0</v>
      </c>
      <c r="F55" s="12">
        <v>0</v>
      </c>
      <c r="G55" s="13">
        <f t="shared" si="2"/>
        <v>10000</v>
      </c>
    </row>
    <row r="56" spans="1:7" ht="16.5">
      <c r="A56" s="5"/>
      <c r="B56" s="4">
        <v>3231</v>
      </c>
      <c r="C56" s="89" t="s">
        <v>55</v>
      </c>
      <c r="D56" s="90"/>
      <c r="E56" s="90"/>
      <c r="F56" s="91"/>
      <c r="G56" s="18"/>
    </row>
    <row r="57" spans="1:7" ht="25.5" customHeight="1">
      <c r="A57" s="5"/>
      <c r="B57" s="5">
        <v>3231301</v>
      </c>
      <c r="C57" s="32" t="s">
        <v>56</v>
      </c>
      <c r="D57" s="33">
        <v>0</v>
      </c>
      <c r="E57" s="33">
        <v>0</v>
      </c>
      <c r="F57" s="28">
        <v>0</v>
      </c>
      <c r="G57" s="13">
        <f>SUM(D57-F57)</f>
        <v>0</v>
      </c>
    </row>
    <row r="58" spans="1:7" ht="16.5">
      <c r="A58" s="86" t="s">
        <v>57</v>
      </c>
      <c r="B58" s="87"/>
      <c r="C58" s="88"/>
      <c r="D58" s="29">
        <f>SUM(D57)</f>
        <v>0</v>
      </c>
      <c r="E58" s="29">
        <f>SUM(E57)</f>
        <v>0</v>
      </c>
      <c r="F58" s="29">
        <f>SUM(F57)</f>
        <v>0</v>
      </c>
      <c r="G58" s="29">
        <f>SUM(G57)</f>
        <v>0</v>
      </c>
    </row>
    <row r="59" spans="1:7" ht="16.5">
      <c r="A59" s="34"/>
      <c r="B59" s="4">
        <v>3243</v>
      </c>
      <c r="C59" s="95" t="s">
        <v>58</v>
      </c>
      <c r="D59" s="77"/>
      <c r="E59" s="77"/>
      <c r="F59" s="78"/>
      <c r="G59" s="18"/>
    </row>
    <row r="60" spans="1:7" ht="30.75" customHeight="1">
      <c r="A60" s="34"/>
      <c r="B60" s="5">
        <v>3243101</v>
      </c>
      <c r="C60" s="26" t="s">
        <v>58</v>
      </c>
      <c r="D60" s="12">
        <v>0</v>
      </c>
      <c r="E60" s="12">
        <v>0</v>
      </c>
      <c r="F60" s="12">
        <v>0</v>
      </c>
      <c r="G60" s="13">
        <f>SUM(D60-F60)</f>
        <v>0</v>
      </c>
    </row>
    <row r="61" spans="1:7" ht="21" customHeight="1">
      <c r="A61" s="34"/>
      <c r="B61" s="5">
        <v>3243102</v>
      </c>
      <c r="C61" s="26" t="s">
        <v>59</v>
      </c>
      <c r="D61" s="12">
        <v>0</v>
      </c>
      <c r="E61" s="12">
        <v>0</v>
      </c>
      <c r="F61" s="12">
        <v>0</v>
      </c>
      <c r="G61" s="13">
        <f>SUM(D61-F61)</f>
        <v>0</v>
      </c>
    </row>
    <row r="62" spans="1:7" ht="16.5">
      <c r="A62" s="86" t="s">
        <v>60</v>
      </c>
      <c r="B62" s="87"/>
      <c r="C62" s="87"/>
      <c r="D62" s="35">
        <f>SUM(D60:D61)</f>
        <v>0</v>
      </c>
      <c r="E62" s="35">
        <f>SUM(E60:E61)</f>
        <v>0</v>
      </c>
      <c r="F62" s="35">
        <f>SUM(F60:F61)</f>
        <v>0</v>
      </c>
      <c r="G62" s="35">
        <f>SUM(G60:G61)</f>
        <v>0</v>
      </c>
    </row>
    <row r="63" spans="1:7" ht="33.75" customHeight="1">
      <c r="A63" s="36"/>
      <c r="B63" s="4">
        <v>3244</v>
      </c>
      <c r="C63" s="37" t="s">
        <v>61</v>
      </c>
      <c r="D63" s="98"/>
      <c r="E63" s="99"/>
      <c r="F63" s="99"/>
      <c r="G63" s="9"/>
    </row>
    <row r="64" spans="1:7" ht="16.5">
      <c r="A64" s="36"/>
      <c r="B64" s="5">
        <v>3244101</v>
      </c>
      <c r="C64" s="27" t="s">
        <v>62</v>
      </c>
      <c r="D64" s="15">
        <v>20000</v>
      </c>
      <c r="E64" s="15">
        <v>0</v>
      </c>
      <c r="F64" s="12">
        <v>0</v>
      </c>
      <c r="G64" s="13">
        <f t="shared" ref="G64:G66" si="3">SUM(D64-F64)</f>
        <v>20000</v>
      </c>
    </row>
    <row r="65" spans="1:7" ht="16.5">
      <c r="A65" s="5"/>
      <c r="B65" s="5">
        <v>3244102</v>
      </c>
      <c r="C65" s="27" t="s">
        <v>63</v>
      </c>
      <c r="D65" s="15">
        <v>0</v>
      </c>
      <c r="E65" s="15">
        <v>0</v>
      </c>
      <c r="F65" s="12">
        <v>0</v>
      </c>
      <c r="G65" s="13">
        <f t="shared" si="3"/>
        <v>0</v>
      </c>
    </row>
    <row r="66" spans="1:7" ht="16.5">
      <c r="A66" s="86" t="s">
        <v>64</v>
      </c>
      <c r="B66" s="87"/>
      <c r="C66" s="88"/>
      <c r="D66" s="15">
        <v>20000</v>
      </c>
      <c r="E66" s="15">
        <v>0</v>
      </c>
      <c r="F66" s="12">
        <v>0</v>
      </c>
      <c r="G66" s="13">
        <f t="shared" si="3"/>
        <v>20000</v>
      </c>
    </row>
    <row r="67" spans="1:7" ht="16.5">
      <c r="A67" s="38"/>
      <c r="B67" s="4">
        <v>3255</v>
      </c>
      <c r="C67" s="103" t="s">
        <v>65</v>
      </c>
      <c r="D67" s="104"/>
      <c r="E67" s="104"/>
      <c r="F67" s="105"/>
      <c r="G67" s="18"/>
    </row>
    <row r="68" spans="1:7" ht="23.25" customHeight="1">
      <c r="A68" s="38"/>
      <c r="B68" s="5">
        <v>3255101</v>
      </c>
      <c r="C68" s="27" t="s">
        <v>66</v>
      </c>
      <c r="D68" s="15">
        <v>60000</v>
      </c>
      <c r="E68" s="15">
        <v>17800</v>
      </c>
      <c r="F68" s="12">
        <v>17800</v>
      </c>
      <c r="G68" s="13">
        <f t="shared" ref="G68:G72" si="4">SUM(D68-F68)</f>
        <v>42200</v>
      </c>
    </row>
    <row r="69" spans="1:7" ht="18" customHeight="1">
      <c r="A69" s="5"/>
      <c r="B69" s="5">
        <v>3255102</v>
      </c>
      <c r="C69" s="10" t="s">
        <v>67</v>
      </c>
      <c r="D69" s="15">
        <v>0</v>
      </c>
      <c r="E69" s="15">
        <v>0</v>
      </c>
      <c r="F69" s="12">
        <v>0</v>
      </c>
      <c r="G69" s="13">
        <f t="shared" si="4"/>
        <v>0</v>
      </c>
    </row>
    <row r="70" spans="1:7" ht="22.5" customHeight="1">
      <c r="A70" s="5"/>
      <c r="B70" s="5">
        <v>3255104</v>
      </c>
      <c r="C70" s="10" t="s">
        <v>68</v>
      </c>
      <c r="D70" s="15">
        <v>5000</v>
      </c>
      <c r="E70" s="15">
        <v>2500</v>
      </c>
      <c r="F70" s="12">
        <v>2500</v>
      </c>
      <c r="G70" s="13">
        <f t="shared" si="4"/>
        <v>2500</v>
      </c>
    </row>
    <row r="71" spans="1:7" ht="23.25" customHeight="1">
      <c r="A71" s="5"/>
      <c r="B71" s="5">
        <v>3255105</v>
      </c>
      <c r="C71" s="10" t="s">
        <v>69</v>
      </c>
      <c r="D71" s="15">
        <v>27000</v>
      </c>
      <c r="E71" s="15">
        <v>14475</v>
      </c>
      <c r="F71" s="12">
        <v>14475</v>
      </c>
      <c r="G71" s="13">
        <f t="shared" si="4"/>
        <v>12525</v>
      </c>
    </row>
    <row r="72" spans="1:7" ht="16.5">
      <c r="A72" s="106" t="s">
        <v>70</v>
      </c>
      <c r="B72" s="107"/>
      <c r="C72" s="108"/>
      <c r="D72" s="15">
        <f>D68+D70+D71</f>
        <v>92000</v>
      </c>
      <c r="E72" s="15">
        <f>E68+E70+E71</f>
        <v>34775</v>
      </c>
      <c r="F72" s="12">
        <f>F68+F70+F71</f>
        <v>34775</v>
      </c>
      <c r="G72" s="13">
        <f t="shared" si="4"/>
        <v>57225</v>
      </c>
    </row>
    <row r="73" spans="1:7" ht="36.75" customHeight="1">
      <c r="A73" s="39"/>
      <c r="B73" s="4">
        <v>3256</v>
      </c>
      <c r="C73" s="40" t="s">
        <v>71</v>
      </c>
      <c r="D73" s="41"/>
      <c r="E73" s="41"/>
      <c r="F73" s="28"/>
      <c r="G73" s="13"/>
    </row>
    <row r="74" spans="1:7" ht="17.25" customHeight="1">
      <c r="A74" s="4"/>
      <c r="B74" s="5">
        <v>3256101</v>
      </c>
      <c r="C74" s="10" t="s">
        <v>72</v>
      </c>
      <c r="D74" s="12">
        <v>0</v>
      </c>
      <c r="E74" s="12">
        <v>0</v>
      </c>
      <c r="F74" s="28">
        <v>0</v>
      </c>
      <c r="G74" s="13">
        <f>SUM(D74-F74)</f>
        <v>0</v>
      </c>
    </row>
    <row r="75" spans="1:7" ht="18" customHeight="1">
      <c r="A75" s="5"/>
      <c r="B75" s="5">
        <v>3256106</v>
      </c>
      <c r="C75" s="10" t="s">
        <v>73</v>
      </c>
      <c r="D75" s="12"/>
      <c r="E75" s="12"/>
      <c r="F75" s="28"/>
      <c r="G75" s="13"/>
    </row>
    <row r="76" spans="1:7" ht="16.5">
      <c r="A76" s="109" t="s">
        <v>74</v>
      </c>
      <c r="B76" s="110"/>
      <c r="C76" s="111"/>
      <c r="D76" s="29"/>
      <c r="E76" s="29"/>
      <c r="F76" s="29"/>
      <c r="G76" s="29"/>
    </row>
    <row r="77" spans="1:7" ht="51.75" customHeight="1">
      <c r="A77" s="5"/>
      <c r="B77" s="4">
        <v>3257</v>
      </c>
      <c r="C77" s="7" t="s">
        <v>75</v>
      </c>
      <c r="D77" s="42"/>
      <c r="E77" s="42"/>
      <c r="F77" s="28"/>
      <c r="G77" s="13"/>
    </row>
    <row r="78" spans="1:7" ht="20.25" customHeight="1">
      <c r="A78" s="5"/>
      <c r="B78" s="5">
        <v>3257101</v>
      </c>
      <c r="C78" s="10" t="s">
        <v>76</v>
      </c>
      <c r="D78" s="12">
        <v>0</v>
      </c>
      <c r="E78" s="12">
        <v>0</v>
      </c>
      <c r="F78" s="28">
        <v>0</v>
      </c>
      <c r="G78" s="13">
        <f>SUM(D78-F78)</f>
        <v>0</v>
      </c>
    </row>
    <row r="79" spans="1:7" ht="16.5">
      <c r="A79" s="5"/>
      <c r="B79" s="5">
        <v>3257105</v>
      </c>
      <c r="C79" s="10" t="s">
        <v>77</v>
      </c>
      <c r="D79" s="12"/>
      <c r="E79" s="12"/>
      <c r="F79" s="28"/>
      <c r="G79" s="13"/>
    </row>
    <row r="80" spans="1:7" ht="16.5">
      <c r="A80" s="5"/>
      <c r="B80" s="5">
        <v>3257106</v>
      </c>
      <c r="C80" s="10" t="s">
        <v>78</v>
      </c>
      <c r="D80" s="12"/>
      <c r="E80" s="12"/>
      <c r="F80" s="28"/>
      <c r="G80" s="13"/>
    </row>
    <row r="81" spans="1:7" ht="21" customHeight="1">
      <c r="A81" s="5"/>
      <c r="B81" s="5">
        <v>3257206</v>
      </c>
      <c r="C81" s="10" t="s">
        <v>79</v>
      </c>
      <c r="D81" s="12">
        <v>0</v>
      </c>
      <c r="E81" s="12">
        <v>0</v>
      </c>
      <c r="F81" s="28">
        <v>0</v>
      </c>
      <c r="G81" s="13">
        <f>SUM(D81-F81)</f>
        <v>0</v>
      </c>
    </row>
    <row r="82" spans="1:7" ht="16.5">
      <c r="A82" s="109" t="s">
        <v>80</v>
      </c>
      <c r="B82" s="110"/>
      <c r="C82" s="111"/>
      <c r="D82" s="29">
        <f>SUM(D78:D81)</f>
        <v>0</v>
      </c>
      <c r="E82" s="29">
        <f>SUM(E78:E81)</f>
        <v>0</v>
      </c>
      <c r="F82" s="29">
        <f>SUM(F78:F81)</f>
        <v>0</v>
      </c>
      <c r="G82" s="29">
        <f>SUM(G78:G81)</f>
        <v>0</v>
      </c>
    </row>
    <row r="83" spans="1:7" ht="21" customHeight="1">
      <c r="A83" s="14"/>
      <c r="B83" s="4">
        <v>3258</v>
      </c>
      <c r="C83" s="7" t="s">
        <v>81</v>
      </c>
      <c r="D83" s="42"/>
      <c r="E83" s="42"/>
      <c r="F83" s="28"/>
      <c r="G83" s="13"/>
    </row>
    <row r="84" spans="1:7" ht="16.5">
      <c r="A84" s="43"/>
      <c r="B84" s="5">
        <v>3258101</v>
      </c>
      <c r="C84" s="10" t="s">
        <v>82</v>
      </c>
      <c r="D84" s="15">
        <v>0</v>
      </c>
      <c r="E84" s="15">
        <v>0</v>
      </c>
      <c r="F84" s="12">
        <v>0</v>
      </c>
      <c r="G84" s="13">
        <f t="shared" ref="G84:G89" si="5">SUM(D84-F84)</f>
        <v>0</v>
      </c>
    </row>
    <row r="85" spans="1:7" ht="16.5">
      <c r="A85" s="5"/>
      <c r="B85" s="5">
        <v>3258102</v>
      </c>
      <c r="C85" s="10" t="s">
        <v>83</v>
      </c>
      <c r="D85" s="15">
        <v>12000</v>
      </c>
      <c r="E85" s="15">
        <v>0</v>
      </c>
      <c r="F85" s="12">
        <v>0</v>
      </c>
      <c r="G85" s="13">
        <f t="shared" si="5"/>
        <v>12000</v>
      </c>
    </row>
    <row r="86" spans="1:7" ht="16.5">
      <c r="A86" s="5"/>
      <c r="B86" s="5">
        <v>3258103</v>
      </c>
      <c r="C86" s="44" t="s">
        <v>84</v>
      </c>
      <c r="D86" s="15">
        <v>21000</v>
      </c>
      <c r="E86" s="15">
        <v>0</v>
      </c>
      <c r="F86" s="12">
        <v>0</v>
      </c>
      <c r="G86" s="13">
        <f t="shared" si="5"/>
        <v>21000</v>
      </c>
    </row>
    <row r="87" spans="1:7" ht="15.75" customHeight="1">
      <c r="A87" s="5"/>
      <c r="B87" s="5">
        <v>3258104</v>
      </c>
      <c r="C87" s="10" t="s">
        <v>85</v>
      </c>
      <c r="D87" s="15">
        <v>6300</v>
      </c>
      <c r="E87" s="15">
        <v>0</v>
      </c>
      <c r="F87" s="12">
        <v>0</v>
      </c>
      <c r="G87" s="13">
        <f t="shared" si="5"/>
        <v>6300</v>
      </c>
    </row>
    <row r="88" spans="1:7" ht="30.75" customHeight="1">
      <c r="A88" s="5"/>
      <c r="B88" s="5">
        <v>3258140</v>
      </c>
      <c r="C88" s="10" t="s">
        <v>86</v>
      </c>
      <c r="D88" s="15">
        <v>0</v>
      </c>
      <c r="E88" s="15">
        <v>0</v>
      </c>
      <c r="F88" s="12">
        <v>0</v>
      </c>
      <c r="G88" s="13">
        <f t="shared" si="5"/>
        <v>0</v>
      </c>
    </row>
    <row r="89" spans="1:7" ht="16.5">
      <c r="A89" s="109" t="s">
        <v>87</v>
      </c>
      <c r="B89" s="110"/>
      <c r="C89" s="111"/>
      <c r="D89" s="15">
        <f>D85+D86+D87</f>
        <v>39300</v>
      </c>
      <c r="E89" s="15">
        <v>0</v>
      </c>
      <c r="F89" s="12">
        <v>0</v>
      </c>
      <c r="G89" s="13">
        <f t="shared" si="5"/>
        <v>39300</v>
      </c>
    </row>
    <row r="90" spans="1:7" ht="16.5">
      <c r="A90" s="109" t="s">
        <v>88</v>
      </c>
      <c r="B90" s="110"/>
      <c r="C90" s="111"/>
      <c r="D90" s="15">
        <f>D49+D55+D66+D72+D89</f>
        <v>335700</v>
      </c>
      <c r="E90" s="15">
        <v>83130</v>
      </c>
      <c r="F90" s="12">
        <v>85130</v>
      </c>
      <c r="G90" s="13">
        <v>250570</v>
      </c>
    </row>
    <row r="91" spans="1:7" ht="16.5">
      <c r="A91" s="45">
        <v>4</v>
      </c>
      <c r="B91" s="89" t="s">
        <v>89</v>
      </c>
      <c r="C91" s="90"/>
      <c r="D91" s="90"/>
      <c r="E91" s="90"/>
      <c r="F91" s="91"/>
      <c r="G91" s="18"/>
    </row>
    <row r="92" spans="1:7" ht="16.5">
      <c r="A92" s="45">
        <v>41</v>
      </c>
      <c r="B92" s="89" t="s">
        <v>90</v>
      </c>
      <c r="C92" s="90"/>
      <c r="D92" s="90"/>
      <c r="E92" s="90"/>
      <c r="F92" s="91"/>
      <c r="G92" s="18"/>
    </row>
    <row r="93" spans="1:7" ht="34.5" customHeight="1">
      <c r="A93" s="14"/>
      <c r="B93" s="45">
        <v>4112</v>
      </c>
      <c r="C93" s="7" t="s">
        <v>91</v>
      </c>
      <c r="D93" s="42"/>
      <c r="E93" s="42"/>
      <c r="F93" s="28"/>
      <c r="G93" s="13"/>
    </row>
    <row r="94" spans="1:7" ht="16.5">
      <c r="A94" s="4"/>
      <c r="B94" s="5">
        <v>4112101</v>
      </c>
      <c r="C94" s="10" t="s">
        <v>82</v>
      </c>
      <c r="D94" s="12">
        <v>0</v>
      </c>
      <c r="E94" s="12">
        <v>0</v>
      </c>
      <c r="F94" s="28">
        <v>0</v>
      </c>
      <c r="G94" s="13">
        <f>SUM(D94-F94)</f>
        <v>0</v>
      </c>
    </row>
    <row r="95" spans="1:7" ht="36.75" customHeight="1">
      <c r="A95" s="5"/>
      <c r="B95" s="5">
        <v>4112202</v>
      </c>
      <c r="C95" s="10" t="s">
        <v>92</v>
      </c>
      <c r="D95" s="12">
        <v>0</v>
      </c>
      <c r="E95" s="12">
        <v>0</v>
      </c>
      <c r="F95" s="28">
        <v>0</v>
      </c>
      <c r="G95" s="13">
        <f>SUM(D95-F95)</f>
        <v>0</v>
      </c>
    </row>
    <row r="96" spans="1:7" ht="23.25" customHeight="1">
      <c r="A96" s="5"/>
      <c r="B96" s="5">
        <v>4112303</v>
      </c>
      <c r="C96" s="10" t="s">
        <v>93</v>
      </c>
      <c r="D96" s="12">
        <v>0</v>
      </c>
      <c r="E96" s="12">
        <v>0</v>
      </c>
      <c r="F96" s="28">
        <v>0</v>
      </c>
      <c r="G96" s="13">
        <f>SUM(D96-F96)</f>
        <v>0</v>
      </c>
    </row>
    <row r="97" spans="1:7" ht="21.75" customHeight="1">
      <c r="A97" s="5"/>
      <c r="B97" s="5">
        <v>4112310</v>
      </c>
      <c r="C97" s="26" t="s">
        <v>85</v>
      </c>
      <c r="D97" s="12">
        <v>25000</v>
      </c>
      <c r="E97" s="12">
        <v>25000</v>
      </c>
      <c r="F97" s="28">
        <v>25000</v>
      </c>
      <c r="G97" s="13">
        <f>SUM(D97-F97)</f>
        <v>0</v>
      </c>
    </row>
    <row r="98" spans="1:7" ht="16.5">
      <c r="A98" s="5"/>
      <c r="B98" s="5">
        <v>4112314</v>
      </c>
      <c r="C98" s="46" t="s">
        <v>83</v>
      </c>
      <c r="D98" s="15">
        <v>0</v>
      </c>
      <c r="E98" s="15">
        <v>0</v>
      </c>
      <c r="F98" s="12">
        <v>0</v>
      </c>
      <c r="G98" s="13">
        <f t="shared" ref="G98:G100" si="6">SUM(D98-F98)</f>
        <v>0</v>
      </c>
    </row>
    <row r="99" spans="1:7" ht="16.5">
      <c r="A99" s="86" t="s">
        <v>94</v>
      </c>
      <c r="B99" s="87"/>
      <c r="C99" s="88"/>
      <c r="D99" s="29">
        <v>25000</v>
      </c>
      <c r="E99" s="29">
        <v>25000</v>
      </c>
      <c r="F99" s="29">
        <v>25000</v>
      </c>
      <c r="G99" s="29">
        <f t="shared" si="6"/>
        <v>0</v>
      </c>
    </row>
    <row r="100" spans="1:7" ht="16.5">
      <c r="A100" s="112" t="s">
        <v>95</v>
      </c>
      <c r="B100" s="113"/>
      <c r="C100" s="114"/>
      <c r="D100" s="29">
        <v>25000</v>
      </c>
      <c r="E100" s="29">
        <v>25000</v>
      </c>
      <c r="F100" s="29">
        <v>25000</v>
      </c>
      <c r="G100" s="29">
        <f t="shared" si="6"/>
        <v>0</v>
      </c>
    </row>
    <row r="101" spans="1:7" ht="33" customHeight="1">
      <c r="A101" s="115" t="s">
        <v>119</v>
      </c>
      <c r="B101" s="116"/>
      <c r="C101" s="117"/>
      <c r="D101" s="47">
        <v>2224400</v>
      </c>
      <c r="E101" s="56" t="s">
        <v>114</v>
      </c>
      <c r="F101" s="56" t="s">
        <v>118</v>
      </c>
      <c r="G101" s="54" t="s">
        <v>117</v>
      </c>
    </row>
    <row r="102" spans="1:7">
      <c r="A102" s="100" t="s">
        <v>120</v>
      </c>
      <c r="B102" s="101"/>
      <c r="C102" s="101"/>
      <c r="D102" s="101"/>
      <c r="E102" s="101"/>
      <c r="F102" s="101"/>
      <c r="G102" s="101"/>
    </row>
    <row r="103" spans="1:7">
      <c r="A103" s="102"/>
      <c r="B103" s="102"/>
      <c r="C103" s="102"/>
      <c r="D103" s="102"/>
      <c r="E103" s="102"/>
      <c r="F103" s="102"/>
      <c r="G103" s="102"/>
    </row>
    <row r="104" spans="1:7">
      <c r="A104" s="102"/>
      <c r="B104" s="102"/>
      <c r="C104" s="102"/>
      <c r="D104" s="102"/>
      <c r="E104" s="102"/>
      <c r="F104" s="102"/>
      <c r="G104" s="102"/>
    </row>
    <row r="105" spans="1:7">
      <c r="A105" s="102"/>
      <c r="B105" s="102"/>
      <c r="C105" s="102"/>
      <c r="D105" s="102"/>
      <c r="E105" s="102"/>
      <c r="F105" s="102"/>
      <c r="G105" s="102"/>
    </row>
    <row r="106" spans="1:7">
      <c r="A106" s="102"/>
      <c r="B106" s="102"/>
      <c r="C106" s="102"/>
      <c r="D106" s="102"/>
      <c r="E106" s="102"/>
      <c r="F106" s="102"/>
      <c r="G106" s="102"/>
    </row>
    <row r="107" spans="1:7">
      <c r="A107" s="102"/>
      <c r="B107" s="102"/>
      <c r="C107" s="102"/>
      <c r="D107" s="102"/>
      <c r="E107" s="102"/>
      <c r="F107" s="102"/>
      <c r="G107" s="102"/>
    </row>
    <row r="108" spans="1:7">
      <c r="A108" s="102"/>
      <c r="B108" s="102"/>
      <c r="C108" s="102"/>
      <c r="D108" s="102"/>
      <c r="E108" s="102"/>
      <c r="F108" s="102"/>
      <c r="G108" s="102"/>
    </row>
    <row r="109" spans="1:7">
      <c r="A109" s="102"/>
      <c r="B109" s="102"/>
      <c r="C109" s="102"/>
      <c r="D109" s="102"/>
      <c r="E109" s="102"/>
      <c r="F109" s="102"/>
      <c r="G109" s="102"/>
    </row>
    <row r="110" spans="1:7">
      <c r="A110" s="102"/>
      <c r="B110" s="102"/>
      <c r="C110" s="102"/>
      <c r="D110" s="102"/>
      <c r="E110" s="102"/>
      <c r="F110" s="102"/>
      <c r="G110" s="102"/>
    </row>
    <row r="111" spans="1:7">
      <c r="A111" s="102"/>
      <c r="B111" s="102"/>
      <c r="C111" s="102"/>
      <c r="D111" s="102"/>
      <c r="E111" s="102"/>
      <c r="F111" s="102"/>
      <c r="G111" s="102"/>
    </row>
    <row r="112" spans="1:7">
      <c r="A112" s="102"/>
      <c r="B112" s="102"/>
      <c r="C112" s="102"/>
      <c r="D112" s="102"/>
      <c r="E112" s="102"/>
      <c r="F112" s="102"/>
      <c r="G112" s="102"/>
    </row>
    <row r="113" spans="1:7">
      <c r="A113" s="102"/>
      <c r="B113" s="102"/>
      <c r="C113" s="102"/>
      <c r="D113" s="102"/>
      <c r="E113" s="102"/>
      <c r="F113" s="102"/>
      <c r="G113" s="102"/>
    </row>
  </sheetData>
  <mergeCells count="30">
    <mergeCell ref="A102:G113"/>
    <mergeCell ref="C67:F67"/>
    <mergeCell ref="A72:C72"/>
    <mergeCell ref="A76:C76"/>
    <mergeCell ref="A82:C82"/>
    <mergeCell ref="A89:C89"/>
    <mergeCell ref="A90:C90"/>
    <mergeCell ref="B91:F91"/>
    <mergeCell ref="B92:F92"/>
    <mergeCell ref="A99:C99"/>
    <mergeCell ref="A100:C100"/>
    <mergeCell ref="A101:C101"/>
    <mergeCell ref="A66:C66"/>
    <mergeCell ref="C7:F7"/>
    <mergeCell ref="A28:C28"/>
    <mergeCell ref="A29:C29"/>
    <mergeCell ref="B30:F30"/>
    <mergeCell ref="A49:C49"/>
    <mergeCell ref="A55:C55"/>
    <mergeCell ref="C56:F56"/>
    <mergeCell ref="A58:C58"/>
    <mergeCell ref="C59:F59"/>
    <mergeCell ref="A62:C62"/>
    <mergeCell ref="D63:F63"/>
    <mergeCell ref="C6:F6"/>
    <mergeCell ref="A1:G1"/>
    <mergeCell ref="A2:G2"/>
    <mergeCell ref="B3:C3"/>
    <mergeCell ref="B4:C4"/>
    <mergeCell ref="C5:G5"/>
  </mergeCells>
  <pageMargins left="0.7" right="0.7" top="0.75" bottom="0.75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13"/>
  <sheetViews>
    <sheetView topLeftCell="A31" workbookViewId="0">
      <selection activeCell="L47" sqref="L47"/>
    </sheetView>
  </sheetViews>
  <sheetFormatPr defaultRowHeight="15"/>
  <cols>
    <col min="1" max="1" width="8.42578125" customWidth="1"/>
    <col min="2" max="2" width="10.140625" customWidth="1"/>
    <col min="3" max="3" width="16.5703125" customWidth="1"/>
    <col min="4" max="4" width="12.42578125" customWidth="1"/>
    <col min="5" max="5" width="12.85546875" customWidth="1"/>
    <col min="6" max="6" width="12.28515625" customWidth="1"/>
    <col min="7" max="7" width="14.140625" customWidth="1"/>
    <col min="11" max="11" width="9.85546875" bestFit="1" customWidth="1"/>
  </cols>
  <sheetData>
    <row r="1" spans="1:11" ht="39.75" customHeight="1">
      <c r="A1" s="79" t="s">
        <v>127</v>
      </c>
      <c r="B1" s="80"/>
      <c r="C1" s="80"/>
      <c r="D1" s="80"/>
      <c r="E1" s="80"/>
      <c r="F1" s="80"/>
      <c r="G1" s="80"/>
    </row>
    <row r="2" spans="1:11" ht="16.5">
      <c r="A2" s="81" t="s">
        <v>0</v>
      </c>
      <c r="B2" s="81"/>
      <c r="C2" s="81"/>
      <c r="D2" s="81"/>
      <c r="E2" s="81"/>
      <c r="F2" s="81"/>
      <c r="G2" s="81"/>
    </row>
    <row r="3" spans="1:11" ht="66" customHeight="1">
      <c r="A3" s="1" t="s">
        <v>1</v>
      </c>
      <c r="B3" s="82" t="s">
        <v>2</v>
      </c>
      <c r="C3" s="83"/>
      <c r="D3" s="2" t="s">
        <v>97</v>
      </c>
      <c r="E3" s="2" t="s">
        <v>128</v>
      </c>
      <c r="F3" s="1" t="s">
        <v>99</v>
      </c>
      <c r="G3" s="1" t="s">
        <v>3</v>
      </c>
    </row>
    <row r="4" spans="1:11" ht="16.5">
      <c r="A4" s="3">
        <v>1</v>
      </c>
      <c r="B4" s="84">
        <v>2</v>
      </c>
      <c r="C4" s="78"/>
      <c r="D4" s="3">
        <v>3</v>
      </c>
      <c r="E4" s="3">
        <v>4</v>
      </c>
      <c r="F4" s="3">
        <v>5</v>
      </c>
      <c r="G4" s="3">
        <v>6</v>
      </c>
    </row>
    <row r="5" spans="1:11" ht="16.5">
      <c r="A5" s="4"/>
      <c r="B5" s="5"/>
      <c r="C5" s="85" t="s">
        <v>4</v>
      </c>
      <c r="D5" s="77"/>
      <c r="E5" s="77"/>
      <c r="F5" s="77"/>
      <c r="G5" s="78"/>
    </row>
    <row r="6" spans="1:11" ht="16.5">
      <c r="A6" s="4">
        <v>3</v>
      </c>
      <c r="B6" s="5"/>
      <c r="C6" s="76" t="s">
        <v>5</v>
      </c>
      <c r="D6" s="77"/>
      <c r="E6" s="77"/>
      <c r="F6" s="78"/>
      <c r="G6" s="6"/>
    </row>
    <row r="7" spans="1:11" ht="16.5">
      <c r="A7" s="4">
        <v>31</v>
      </c>
      <c r="B7" s="5"/>
      <c r="C7" s="89" t="s">
        <v>6</v>
      </c>
      <c r="D7" s="90"/>
      <c r="E7" s="90"/>
      <c r="F7" s="91"/>
      <c r="G7" s="6"/>
    </row>
    <row r="8" spans="1:11" ht="25.5" customHeight="1">
      <c r="A8" s="4"/>
      <c r="B8" s="4">
        <v>3111</v>
      </c>
      <c r="C8" s="7" t="s">
        <v>7</v>
      </c>
      <c r="D8" s="7"/>
      <c r="E8" s="7"/>
      <c r="F8" s="8"/>
      <c r="G8" s="9"/>
    </row>
    <row r="9" spans="1:11" ht="19.5" customHeight="1">
      <c r="A9" s="5"/>
      <c r="B9" s="5">
        <v>3111101</v>
      </c>
      <c r="C9" s="10" t="s">
        <v>8</v>
      </c>
      <c r="D9" s="11">
        <v>719300</v>
      </c>
      <c r="E9" s="11">
        <v>57950</v>
      </c>
      <c r="F9" s="12">
        <v>330040</v>
      </c>
      <c r="G9" s="13">
        <f>SUM(D9-F9)</f>
        <v>389260</v>
      </c>
      <c r="K9" s="62"/>
    </row>
    <row r="10" spans="1:11" ht="20.25" customHeight="1">
      <c r="A10" s="5"/>
      <c r="B10" s="5">
        <v>3111201</v>
      </c>
      <c r="C10" s="10" t="s">
        <v>9</v>
      </c>
      <c r="D10" s="11">
        <v>363300</v>
      </c>
      <c r="E10" s="11">
        <v>16760</v>
      </c>
      <c r="F10" s="12">
        <v>83000</v>
      </c>
      <c r="G10" s="13">
        <f t="shared" ref="G10:G26" si="0">SUM(D10-F10)</f>
        <v>280300</v>
      </c>
      <c r="K10" s="63"/>
    </row>
    <row r="11" spans="1:11" ht="16.5">
      <c r="A11" s="14"/>
      <c r="B11" s="5">
        <v>3111301</v>
      </c>
      <c r="C11" s="10" t="s">
        <v>10</v>
      </c>
      <c r="D11" s="11">
        <v>0</v>
      </c>
      <c r="E11" s="11">
        <v>0</v>
      </c>
      <c r="F11" s="12">
        <v>0</v>
      </c>
      <c r="G11" s="13">
        <f t="shared" si="0"/>
        <v>0</v>
      </c>
    </row>
    <row r="12" spans="1:11" ht="16.5">
      <c r="A12" s="14"/>
      <c r="B12" s="5">
        <v>3111302</v>
      </c>
      <c r="C12" s="10" t="s">
        <v>11</v>
      </c>
      <c r="D12" s="11">
        <v>0</v>
      </c>
      <c r="E12" s="11">
        <v>0</v>
      </c>
      <c r="F12" s="12">
        <v>0</v>
      </c>
      <c r="G12" s="13">
        <f t="shared" si="0"/>
        <v>0</v>
      </c>
    </row>
    <row r="13" spans="1:11" ht="16.5">
      <c r="A13" s="4"/>
      <c r="B13" s="5">
        <v>3111306</v>
      </c>
      <c r="C13" s="10" t="s">
        <v>12</v>
      </c>
      <c r="D13" s="11">
        <v>25200</v>
      </c>
      <c r="E13" s="11">
        <v>1500</v>
      </c>
      <c r="F13" s="12">
        <v>8000</v>
      </c>
      <c r="G13" s="13">
        <f t="shared" si="0"/>
        <v>17200</v>
      </c>
    </row>
    <row r="14" spans="1:11" ht="16.5">
      <c r="A14" s="5"/>
      <c r="B14" s="5">
        <v>3111309</v>
      </c>
      <c r="C14" s="10" t="s">
        <v>13</v>
      </c>
      <c r="D14" s="11">
        <v>0</v>
      </c>
      <c r="E14" s="15">
        <v>0</v>
      </c>
      <c r="F14" s="12">
        <v>0</v>
      </c>
      <c r="G14" s="13">
        <f t="shared" si="0"/>
        <v>0</v>
      </c>
    </row>
    <row r="15" spans="1:11" ht="16.5" customHeight="1">
      <c r="A15" s="5"/>
      <c r="B15" s="5">
        <v>3111310</v>
      </c>
      <c r="C15" s="10" t="s">
        <v>14</v>
      </c>
      <c r="D15" s="11">
        <v>426300</v>
      </c>
      <c r="E15" s="57">
        <v>28976</v>
      </c>
      <c r="F15" s="57">
        <v>159605</v>
      </c>
      <c r="G15" s="54">
        <f t="shared" si="0"/>
        <v>266695</v>
      </c>
    </row>
    <row r="16" spans="1:11" ht="16.5">
      <c r="A16" s="5"/>
      <c r="B16" s="5">
        <v>3111311</v>
      </c>
      <c r="C16" s="10" t="s">
        <v>15</v>
      </c>
      <c r="D16" s="11">
        <v>75600</v>
      </c>
      <c r="E16" s="11">
        <v>4500</v>
      </c>
      <c r="F16" s="12">
        <v>24000</v>
      </c>
      <c r="G16" s="13">
        <f t="shared" si="0"/>
        <v>51600</v>
      </c>
    </row>
    <row r="17" spans="1:11" ht="16.5">
      <c r="A17" s="5"/>
      <c r="B17" s="5">
        <v>3111312</v>
      </c>
      <c r="C17" s="10" t="s">
        <v>125</v>
      </c>
      <c r="D17" s="11">
        <v>0</v>
      </c>
      <c r="E17" s="11">
        <v>0</v>
      </c>
      <c r="F17" s="12">
        <v>0</v>
      </c>
      <c r="G17" s="13">
        <f t="shared" si="0"/>
        <v>0</v>
      </c>
    </row>
    <row r="18" spans="1:11" ht="16.5">
      <c r="A18" s="5"/>
      <c r="B18" s="5">
        <v>3111314</v>
      </c>
      <c r="C18" s="10" t="s">
        <v>17</v>
      </c>
      <c r="D18" s="11">
        <v>4800</v>
      </c>
      <c r="E18" s="11">
        <v>200</v>
      </c>
      <c r="F18" s="12">
        <v>1000</v>
      </c>
      <c r="G18" s="13">
        <f t="shared" si="0"/>
        <v>3800</v>
      </c>
    </row>
    <row r="19" spans="1:11" ht="16.5">
      <c r="A19" s="5"/>
      <c r="B19" s="5">
        <v>3111316</v>
      </c>
      <c r="C19" s="10" t="s">
        <v>18</v>
      </c>
      <c r="D19" s="11">
        <v>1200</v>
      </c>
      <c r="E19" s="11">
        <v>0</v>
      </c>
      <c r="F19" s="12">
        <v>0</v>
      </c>
      <c r="G19" s="13">
        <f>D19-F19</f>
        <v>1200</v>
      </c>
    </row>
    <row r="20" spans="1:11" ht="16.5">
      <c r="A20" s="5"/>
      <c r="B20" s="5">
        <v>3111325</v>
      </c>
      <c r="C20" s="10" t="s">
        <v>19</v>
      </c>
      <c r="D20" s="11">
        <v>180600</v>
      </c>
      <c r="E20" s="11">
        <v>0</v>
      </c>
      <c r="F20" s="12">
        <v>0</v>
      </c>
      <c r="G20" s="13">
        <f>D20-F20</f>
        <v>180600</v>
      </c>
    </row>
    <row r="21" spans="1:11" ht="16.5">
      <c r="A21" s="5"/>
      <c r="B21" s="5">
        <v>3111327</v>
      </c>
      <c r="C21" s="10" t="s">
        <v>20</v>
      </c>
      <c r="D21" s="11">
        <v>9600</v>
      </c>
      <c r="E21" s="11">
        <v>0</v>
      </c>
      <c r="F21" s="12">
        <v>0</v>
      </c>
      <c r="G21" s="13">
        <f t="shared" si="0"/>
        <v>9600</v>
      </c>
    </row>
    <row r="22" spans="1:11" ht="16.5">
      <c r="A22" s="5"/>
      <c r="B22" s="5">
        <v>3111328</v>
      </c>
      <c r="C22" s="10" t="s">
        <v>21</v>
      </c>
      <c r="D22" s="11">
        <v>39400</v>
      </c>
      <c r="E22" s="15">
        <v>0</v>
      </c>
      <c r="F22" s="12">
        <v>0</v>
      </c>
      <c r="G22" s="13">
        <f t="shared" si="0"/>
        <v>39400</v>
      </c>
    </row>
    <row r="23" spans="1:11" ht="16.5">
      <c r="A23" s="5"/>
      <c r="B23" s="5">
        <v>3111329</v>
      </c>
      <c r="C23" s="10" t="s">
        <v>22</v>
      </c>
      <c r="D23" s="11">
        <v>0</v>
      </c>
      <c r="E23" s="11">
        <v>0</v>
      </c>
      <c r="F23" s="12">
        <v>0</v>
      </c>
      <c r="G23" s="13">
        <f t="shared" si="0"/>
        <v>0</v>
      </c>
    </row>
    <row r="24" spans="1:11" ht="16.5">
      <c r="A24" s="5"/>
      <c r="B24" s="5">
        <v>3111331</v>
      </c>
      <c r="C24" s="10" t="s">
        <v>23</v>
      </c>
      <c r="D24" s="11">
        <v>0</v>
      </c>
      <c r="E24" s="15">
        <v>0</v>
      </c>
      <c r="F24" s="12">
        <v>0</v>
      </c>
      <c r="G24" s="13">
        <f t="shared" si="0"/>
        <v>0</v>
      </c>
    </row>
    <row r="25" spans="1:11" ht="16.5">
      <c r="A25" s="5"/>
      <c r="B25" s="5">
        <v>3111332</v>
      </c>
      <c r="C25" s="10" t="s">
        <v>24</v>
      </c>
      <c r="D25" s="11">
        <v>0</v>
      </c>
      <c r="E25" s="15">
        <v>0</v>
      </c>
      <c r="F25" s="12">
        <v>0</v>
      </c>
      <c r="G25" s="13">
        <f t="shared" si="0"/>
        <v>0</v>
      </c>
    </row>
    <row r="26" spans="1:11" ht="16.5">
      <c r="A26" s="5"/>
      <c r="B26" s="5">
        <v>3111335</v>
      </c>
      <c r="C26" s="10" t="s">
        <v>25</v>
      </c>
      <c r="D26" s="11">
        <v>18400</v>
      </c>
      <c r="E26" s="11">
        <v>0</v>
      </c>
      <c r="F26" s="12">
        <v>0</v>
      </c>
      <c r="G26" s="13">
        <f t="shared" si="0"/>
        <v>18400</v>
      </c>
      <c r="K26" s="64"/>
    </row>
    <row r="27" spans="1:11" ht="16.5">
      <c r="A27" s="5"/>
      <c r="B27" s="5">
        <v>3111338</v>
      </c>
      <c r="C27" s="10" t="s">
        <v>26</v>
      </c>
      <c r="D27" s="15">
        <v>0</v>
      </c>
      <c r="E27" s="15">
        <v>0</v>
      </c>
      <c r="F27" s="12">
        <v>0</v>
      </c>
      <c r="G27">
        <v>0</v>
      </c>
      <c r="I27" s="64"/>
    </row>
    <row r="28" spans="1:11" ht="16.5">
      <c r="A28" s="86" t="s">
        <v>27</v>
      </c>
      <c r="B28" s="87"/>
      <c r="C28" s="88"/>
      <c r="D28" s="47">
        <f>D9+D10+D11+D12+D13+D14+D15+D16+D17+D18+D19+D20+D21+D22+D23+D24+D25+D26+D27</f>
        <v>1863700</v>
      </c>
      <c r="E28" s="55" t="s">
        <v>111</v>
      </c>
      <c r="F28" s="56" t="s">
        <v>121</v>
      </c>
      <c r="G28" s="54" t="s">
        <v>122</v>
      </c>
      <c r="I28" s="64"/>
    </row>
    <row r="29" spans="1:11" ht="16.5">
      <c r="A29" s="92" t="s">
        <v>28</v>
      </c>
      <c r="B29" s="93"/>
      <c r="C29" s="94"/>
      <c r="D29" s="47">
        <f>D28</f>
        <v>1863700</v>
      </c>
      <c r="E29" s="55" t="s">
        <v>111</v>
      </c>
      <c r="F29" s="56" t="s">
        <v>121</v>
      </c>
      <c r="G29" s="54" t="s">
        <v>122</v>
      </c>
    </row>
    <row r="30" spans="1:11" ht="16.5">
      <c r="A30" s="4">
        <v>32</v>
      </c>
      <c r="B30" s="95" t="s">
        <v>29</v>
      </c>
      <c r="C30" s="96"/>
      <c r="D30" s="96"/>
      <c r="E30" s="96"/>
      <c r="F30" s="97"/>
      <c r="G30" s="18"/>
    </row>
    <row r="31" spans="1:11" ht="16.5">
      <c r="A31" s="19"/>
      <c r="B31" s="4">
        <v>3211</v>
      </c>
      <c r="C31" s="20" t="s">
        <v>30</v>
      </c>
      <c r="D31" s="58"/>
      <c r="E31" s="58"/>
      <c r="F31" s="59"/>
      <c r="G31" s="9"/>
    </row>
    <row r="32" spans="1:11" ht="33">
      <c r="A32" s="23"/>
      <c r="B32" s="5">
        <v>3211102</v>
      </c>
      <c r="C32" s="24" t="s">
        <v>31</v>
      </c>
      <c r="D32" s="15">
        <v>15800</v>
      </c>
      <c r="E32" s="15">
        <v>0</v>
      </c>
      <c r="F32" s="12">
        <v>10185</v>
      </c>
      <c r="G32" s="13">
        <f t="shared" ref="G32:G49" si="1">SUM(D32-F32)</f>
        <v>5615</v>
      </c>
    </row>
    <row r="33" spans="1:9" ht="16.5">
      <c r="A33" s="5"/>
      <c r="B33" s="5">
        <v>3211104</v>
      </c>
      <c r="C33" s="25" t="s">
        <v>32</v>
      </c>
      <c r="D33" s="15">
        <v>0</v>
      </c>
      <c r="E33" s="15">
        <v>0</v>
      </c>
      <c r="F33" s="12">
        <v>0</v>
      </c>
      <c r="G33" s="13">
        <f t="shared" si="1"/>
        <v>0</v>
      </c>
    </row>
    <row r="34" spans="1:9" ht="16.5">
      <c r="A34" s="5"/>
      <c r="B34" s="5">
        <v>3211106</v>
      </c>
      <c r="C34" s="26" t="s">
        <v>33</v>
      </c>
      <c r="D34" s="15">
        <v>0</v>
      </c>
      <c r="E34" s="15">
        <v>0</v>
      </c>
      <c r="F34" s="12">
        <v>0</v>
      </c>
      <c r="G34" s="13">
        <f t="shared" si="1"/>
        <v>0</v>
      </c>
    </row>
    <row r="35" spans="1:9" ht="16.5">
      <c r="A35" s="5"/>
      <c r="B35" s="5">
        <v>3211107</v>
      </c>
      <c r="C35" s="26" t="s">
        <v>34</v>
      </c>
      <c r="D35" s="15">
        <v>0</v>
      </c>
      <c r="E35" s="15">
        <v>0</v>
      </c>
      <c r="F35" s="12">
        <v>0</v>
      </c>
      <c r="G35" s="13">
        <f t="shared" si="1"/>
        <v>0</v>
      </c>
    </row>
    <row r="36" spans="1:9" ht="16.5">
      <c r="A36" s="14"/>
      <c r="B36" s="5">
        <v>3211111</v>
      </c>
      <c r="C36" s="26" t="s">
        <v>35</v>
      </c>
      <c r="D36" s="15">
        <v>0</v>
      </c>
      <c r="E36" s="15">
        <v>0</v>
      </c>
      <c r="F36" s="12">
        <v>0</v>
      </c>
      <c r="G36" s="13">
        <f t="shared" si="1"/>
        <v>0</v>
      </c>
    </row>
    <row r="37" spans="1:9" ht="16.5">
      <c r="A37" s="4"/>
      <c r="B37" s="5">
        <v>3211113</v>
      </c>
      <c r="C37" s="10" t="s">
        <v>36</v>
      </c>
      <c r="D37" s="15">
        <v>12000</v>
      </c>
      <c r="E37" s="15">
        <v>974</v>
      </c>
      <c r="F37" s="12">
        <v>4414</v>
      </c>
      <c r="G37" s="13">
        <v>7586</v>
      </c>
    </row>
    <row r="38" spans="1:9" ht="16.5">
      <c r="A38" s="4"/>
      <c r="B38" s="5">
        <v>3211114</v>
      </c>
      <c r="C38" s="10" t="s">
        <v>37</v>
      </c>
      <c r="D38" s="15">
        <v>3000</v>
      </c>
      <c r="E38" s="15">
        <v>0</v>
      </c>
      <c r="F38" s="12">
        <v>608</v>
      </c>
      <c r="G38" s="13">
        <f t="shared" si="1"/>
        <v>2392</v>
      </c>
    </row>
    <row r="39" spans="1:9" ht="16.5">
      <c r="A39" s="4"/>
      <c r="B39" s="5">
        <v>3211117</v>
      </c>
      <c r="C39" s="10" t="s">
        <v>38</v>
      </c>
      <c r="D39" s="15">
        <v>13000</v>
      </c>
      <c r="E39" s="15">
        <v>3196</v>
      </c>
      <c r="F39" s="12">
        <v>3196</v>
      </c>
      <c r="G39" s="13">
        <f t="shared" si="1"/>
        <v>9804</v>
      </c>
    </row>
    <row r="40" spans="1:9" ht="16.5">
      <c r="A40" s="5"/>
      <c r="B40" s="5">
        <v>3211119</v>
      </c>
      <c r="C40" s="10" t="s">
        <v>39</v>
      </c>
      <c r="D40" s="15">
        <v>5000</v>
      </c>
      <c r="E40" s="15">
        <v>0</v>
      </c>
      <c r="F40" s="12">
        <v>5000</v>
      </c>
      <c r="G40" s="13">
        <f t="shared" si="1"/>
        <v>0</v>
      </c>
    </row>
    <row r="41" spans="1:9" ht="16.5">
      <c r="A41" s="5"/>
      <c r="B41" s="5">
        <v>3211120</v>
      </c>
      <c r="C41" s="10" t="s">
        <v>40</v>
      </c>
      <c r="D41" s="15">
        <v>8000</v>
      </c>
      <c r="E41" s="15">
        <v>1038</v>
      </c>
      <c r="F41" s="12">
        <v>3210</v>
      </c>
      <c r="G41" s="13">
        <f t="shared" si="1"/>
        <v>4790</v>
      </c>
    </row>
    <row r="42" spans="1:9" ht="16.5">
      <c r="A42" s="5"/>
      <c r="B42" s="5">
        <v>3211125</v>
      </c>
      <c r="C42" s="10" t="s">
        <v>41</v>
      </c>
      <c r="D42" s="15">
        <v>0</v>
      </c>
      <c r="E42" s="15">
        <v>0</v>
      </c>
      <c r="F42" s="12">
        <v>0</v>
      </c>
      <c r="G42" s="13">
        <f t="shared" si="1"/>
        <v>0</v>
      </c>
    </row>
    <row r="43" spans="1:9" ht="16.5">
      <c r="A43" s="5"/>
      <c r="B43" s="5">
        <v>3211127</v>
      </c>
      <c r="C43" s="10" t="s">
        <v>42</v>
      </c>
      <c r="D43" s="15">
        <v>5000</v>
      </c>
      <c r="E43" s="15">
        <v>0</v>
      </c>
      <c r="F43" s="12">
        <v>0</v>
      </c>
      <c r="G43" s="13">
        <f t="shared" si="1"/>
        <v>5000</v>
      </c>
    </row>
    <row r="44" spans="1:9" ht="16.5">
      <c r="A44" s="5"/>
      <c r="B44" s="5">
        <v>3211128</v>
      </c>
      <c r="C44" s="27" t="s">
        <v>43</v>
      </c>
      <c r="D44" s="15">
        <v>0</v>
      </c>
      <c r="E44" s="15">
        <v>0</v>
      </c>
      <c r="F44" s="12">
        <v>0</v>
      </c>
      <c r="G44" s="13">
        <f t="shared" si="1"/>
        <v>0</v>
      </c>
    </row>
    <row r="45" spans="1:9" ht="16.5">
      <c r="A45" s="5"/>
      <c r="B45" s="5">
        <v>3211129</v>
      </c>
      <c r="C45" s="27" t="s">
        <v>44</v>
      </c>
      <c r="D45" s="15">
        <v>96600</v>
      </c>
      <c r="E45" s="15">
        <v>8050</v>
      </c>
      <c r="F45" s="12">
        <v>32200</v>
      </c>
      <c r="G45" s="13">
        <f t="shared" si="1"/>
        <v>64400</v>
      </c>
    </row>
    <row r="46" spans="1:9" ht="16.5">
      <c r="A46" s="5"/>
      <c r="B46" s="5">
        <v>3211130</v>
      </c>
      <c r="C46" s="27" t="s">
        <v>45</v>
      </c>
      <c r="D46" s="15">
        <v>4000</v>
      </c>
      <c r="E46" s="15">
        <v>0</v>
      </c>
      <c r="F46" s="12">
        <v>1800</v>
      </c>
      <c r="G46" s="13">
        <f t="shared" si="1"/>
        <v>2200</v>
      </c>
    </row>
    <row r="47" spans="1:9" ht="33">
      <c r="A47" s="5"/>
      <c r="B47" s="5">
        <v>3211134</v>
      </c>
      <c r="C47" s="27" t="s">
        <v>46</v>
      </c>
      <c r="D47" s="15">
        <v>12000</v>
      </c>
      <c r="E47" s="15">
        <v>1000</v>
      </c>
      <c r="F47" s="12">
        <v>4000</v>
      </c>
      <c r="G47" s="13">
        <f t="shared" si="1"/>
        <v>8000</v>
      </c>
    </row>
    <row r="48" spans="1:9" ht="16.5">
      <c r="A48" s="5"/>
      <c r="B48" s="5">
        <v>3211135</v>
      </c>
      <c r="C48" s="27" t="s">
        <v>47</v>
      </c>
      <c r="D48" s="15">
        <v>0</v>
      </c>
      <c r="E48" s="15">
        <v>0</v>
      </c>
      <c r="F48" s="12">
        <v>0</v>
      </c>
      <c r="G48" s="13">
        <f t="shared" si="1"/>
        <v>0</v>
      </c>
      <c r="I48" s="63"/>
    </row>
    <row r="49" spans="1:9" ht="16.5">
      <c r="A49" s="86" t="s">
        <v>48</v>
      </c>
      <c r="B49" s="87"/>
      <c r="C49" s="88"/>
      <c r="D49" s="15">
        <f>D32+D37+D38+D39+D40+D41+D43+D45+D46+D47</f>
        <v>174400</v>
      </c>
      <c r="E49" s="15">
        <f>E37+E38+E39+E41+E45+E47</f>
        <v>14258</v>
      </c>
      <c r="F49" s="12">
        <f>F32+F37+F38+F39+F40+F41+F45+F46+F47</f>
        <v>64613</v>
      </c>
      <c r="G49" s="13">
        <f t="shared" si="1"/>
        <v>109787</v>
      </c>
      <c r="I49" s="63"/>
    </row>
    <row r="50" spans="1:9" ht="28.5" customHeight="1">
      <c r="A50" s="5"/>
      <c r="B50" s="4">
        <v>3221</v>
      </c>
      <c r="C50" s="30" t="s">
        <v>49</v>
      </c>
      <c r="D50" s="31"/>
      <c r="E50" s="31"/>
      <c r="F50" s="28"/>
      <c r="G50" s="13"/>
    </row>
    <row r="51" spans="1:9" ht="16.5">
      <c r="A51" s="5"/>
      <c r="B51" s="5">
        <v>3221104</v>
      </c>
      <c r="C51" s="27" t="s">
        <v>50</v>
      </c>
      <c r="D51" s="15">
        <v>0</v>
      </c>
      <c r="E51" s="15">
        <v>0</v>
      </c>
      <c r="F51" s="12">
        <v>0</v>
      </c>
      <c r="G51" s="13">
        <f t="shared" ref="G51:G55" si="2">SUM(D51-F51)</f>
        <v>0</v>
      </c>
    </row>
    <row r="52" spans="1:9" ht="33">
      <c r="A52" s="5"/>
      <c r="B52" s="5">
        <v>3221106</v>
      </c>
      <c r="C52" s="10" t="s">
        <v>51</v>
      </c>
      <c r="D52" s="15">
        <v>10000</v>
      </c>
      <c r="E52" s="15">
        <v>1100</v>
      </c>
      <c r="F52" s="12">
        <v>1100</v>
      </c>
      <c r="G52" s="13">
        <f t="shared" si="2"/>
        <v>8900</v>
      </c>
    </row>
    <row r="53" spans="1:9" ht="16.5">
      <c r="A53" s="5"/>
      <c r="B53" s="5">
        <v>3221109</v>
      </c>
      <c r="C53" s="10" t="s">
        <v>52</v>
      </c>
      <c r="D53" s="15">
        <v>0</v>
      </c>
      <c r="E53" s="15">
        <v>0</v>
      </c>
      <c r="F53" s="12">
        <v>0</v>
      </c>
      <c r="G53" s="13">
        <f t="shared" si="2"/>
        <v>0</v>
      </c>
    </row>
    <row r="54" spans="1:9" ht="16.5">
      <c r="A54" s="5"/>
      <c r="B54" s="5">
        <v>3221110</v>
      </c>
      <c r="C54" s="10" t="s">
        <v>53</v>
      </c>
      <c r="D54" s="15">
        <v>0</v>
      </c>
      <c r="E54" s="15">
        <v>0</v>
      </c>
      <c r="F54" s="12">
        <v>0</v>
      </c>
      <c r="G54" s="13">
        <f t="shared" si="2"/>
        <v>0</v>
      </c>
    </row>
    <row r="55" spans="1:9" ht="16.5">
      <c r="A55" s="86" t="s">
        <v>54</v>
      </c>
      <c r="B55" s="87"/>
      <c r="C55" s="88"/>
      <c r="D55" s="15">
        <v>10000</v>
      </c>
      <c r="E55" s="15">
        <v>1100</v>
      </c>
      <c r="F55" s="12">
        <v>1100</v>
      </c>
      <c r="G55" s="13">
        <f t="shared" si="2"/>
        <v>8900</v>
      </c>
    </row>
    <row r="56" spans="1:9" ht="16.5">
      <c r="A56" s="5"/>
      <c r="B56" s="4">
        <v>3231</v>
      </c>
      <c r="C56" s="89" t="s">
        <v>55</v>
      </c>
      <c r="D56" s="90"/>
      <c r="E56" s="90"/>
      <c r="F56" s="91"/>
      <c r="G56" s="18"/>
    </row>
    <row r="57" spans="1:9" ht="33">
      <c r="A57" s="5"/>
      <c r="B57" s="5">
        <v>3231301</v>
      </c>
      <c r="C57" s="32" t="s">
        <v>56</v>
      </c>
      <c r="D57" s="33">
        <v>0</v>
      </c>
      <c r="E57" s="33">
        <v>0</v>
      </c>
      <c r="F57" s="28">
        <v>0</v>
      </c>
      <c r="G57" s="13">
        <f>SUM(D57-F57)</f>
        <v>0</v>
      </c>
    </row>
    <row r="58" spans="1:9" ht="16.5">
      <c r="A58" s="86" t="s">
        <v>57</v>
      </c>
      <c r="B58" s="87"/>
      <c r="C58" s="88"/>
      <c r="D58" s="29">
        <f>SUM(D57)</f>
        <v>0</v>
      </c>
      <c r="E58" s="29">
        <f>SUM(E57)</f>
        <v>0</v>
      </c>
      <c r="F58" s="29">
        <v>0</v>
      </c>
      <c r="G58" s="29">
        <f>SUM(G57)</f>
        <v>0</v>
      </c>
    </row>
    <row r="59" spans="1:9" ht="16.5">
      <c r="A59" s="34"/>
      <c r="B59" s="4">
        <v>3243</v>
      </c>
      <c r="C59" s="95" t="s">
        <v>58</v>
      </c>
      <c r="D59" s="77"/>
      <c r="E59" s="77"/>
      <c r="F59" s="78"/>
      <c r="G59" s="18"/>
    </row>
    <row r="60" spans="1:9" ht="33">
      <c r="A60" s="34"/>
      <c r="B60" s="5">
        <v>3243101</v>
      </c>
      <c r="C60" s="26" t="s">
        <v>58</v>
      </c>
      <c r="D60" s="12">
        <v>0</v>
      </c>
      <c r="E60" s="12">
        <v>0</v>
      </c>
      <c r="F60" s="12">
        <v>0</v>
      </c>
      <c r="G60" s="13">
        <f>SUM(D60-F60)</f>
        <v>0</v>
      </c>
    </row>
    <row r="61" spans="1:9" ht="16.5">
      <c r="A61" s="34"/>
      <c r="B61" s="5">
        <v>3243102</v>
      </c>
      <c r="C61" s="26" t="s">
        <v>59</v>
      </c>
      <c r="D61" s="12">
        <v>0</v>
      </c>
      <c r="E61" s="12">
        <v>0</v>
      </c>
      <c r="F61" s="12">
        <v>0</v>
      </c>
      <c r="G61" s="13">
        <f>SUM(D61-F61)</f>
        <v>0</v>
      </c>
    </row>
    <row r="62" spans="1:9" ht="16.5">
      <c r="A62" s="86" t="s">
        <v>60</v>
      </c>
      <c r="B62" s="87"/>
      <c r="C62" s="87"/>
      <c r="D62" s="35">
        <f>SUM(D60:D61)</f>
        <v>0</v>
      </c>
      <c r="E62" s="35">
        <f>SUM(E60:E61)</f>
        <v>0</v>
      </c>
      <c r="F62" s="35">
        <f>SUM(F60:F61)</f>
        <v>0</v>
      </c>
      <c r="G62" s="35">
        <f>SUM(G60:G61)</f>
        <v>0</v>
      </c>
    </row>
    <row r="63" spans="1:9" ht="33" customHeight="1">
      <c r="A63" s="36"/>
      <c r="B63" s="4">
        <v>3244</v>
      </c>
      <c r="C63" s="37" t="s">
        <v>61</v>
      </c>
      <c r="D63" s="98"/>
      <c r="E63" s="99"/>
      <c r="F63" s="99"/>
      <c r="G63" s="9"/>
    </row>
    <row r="64" spans="1:9" ht="16.5">
      <c r="A64" s="36"/>
      <c r="B64" s="5">
        <v>3244101</v>
      </c>
      <c r="C64" s="27" t="s">
        <v>62</v>
      </c>
      <c r="D64" s="15">
        <v>20000</v>
      </c>
      <c r="E64" s="60">
        <v>19843.5</v>
      </c>
      <c r="F64" s="60">
        <v>19843.5</v>
      </c>
      <c r="G64" s="61">
        <f t="shared" ref="G64:G66" si="3">SUM(D64-F64)</f>
        <v>156.5</v>
      </c>
    </row>
    <row r="65" spans="1:7" ht="16.5">
      <c r="A65" s="5"/>
      <c r="B65" s="5">
        <v>3244102</v>
      </c>
      <c r="C65" s="27" t="s">
        <v>63</v>
      </c>
      <c r="D65" s="15">
        <v>0</v>
      </c>
      <c r="E65" s="15">
        <v>0</v>
      </c>
      <c r="F65" s="12">
        <v>0</v>
      </c>
      <c r="G65" s="13">
        <f t="shared" si="3"/>
        <v>0</v>
      </c>
    </row>
    <row r="66" spans="1:7" ht="16.5">
      <c r="A66" s="86" t="s">
        <v>64</v>
      </c>
      <c r="B66" s="87"/>
      <c r="C66" s="88"/>
      <c r="D66" s="15">
        <v>20000</v>
      </c>
      <c r="E66" s="15">
        <v>19843.5</v>
      </c>
      <c r="F66" s="60">
        <v>19843.5</v>
      </c>
      <c r="G66" s="61">
        <f t="shared" si="3"/>
        <v>156.5</v>
      </c>
    </row>
    <row r="67" spans="1:7" ht="16.5">
      <c r="A67" s="38"/>
      <c r="B67" s="4">
        <v>3255</v>
      </c>
      <c r="C67" s="103" t="s">
        <v>65</v>
      </c>
      <c r="D67" s="104"/>
      <c r="E67" s="104"/>
      <c r="F67" s="105"/>
      <c r="G67" s="18"/>
    </row>
    <row r="68" spans="1:7" ht="16.5">
      <c r="A68" s="38"/>
      <c r="B68" s="5">
        <v>3255101</v>
      </c>
      <c r="C68" s="27" t="s">
        <v>66</v>
      </c>
      <c r="D68" s="15">
        <v>60000</v>
      </c>
      <c r="E68" s="15">
        <v>12000</v>
      </c>
      <c r="F68" s="12">
        <v>29800</v>
      </c>
      <c r="G68" s="13">
        <f t="shared" ref="G68:G72" si="4">SUM(D68-F68)</f>
        <v>30200</v>
      </c>
    </row>
    <row r="69" spans="1:7" ht="16.5">
      <c r="A69" s="5"/>
      <c r="B69" s="5">
        <v>3255102</v>
      </c>
      <c r="C69" s="10" t="s">
        <v>67</v>
      </c>
      <c r="D69" s="15">
        <v>0</v>
      </c>
      <c r="E69" s="15">
        <v>0</v>
      </c>
      <c r="F69" s="12">
        <v>0</v>
      </c>
      <c r="G69" s="13">
        <f t="shared" si="4"/>
        <v>0</v>
      </c>
    </row>
    <row r="70" spans="1:7" ht="16.5">
      <c r="A70" s="5"/>
      <c r="B70" s="5">
        <v>3255104</v>
      </c>
      <c r="C70" s="10" t="s">
        <v>68</v>
      </c>
      <c r="D70" s="15">
        <v>5000</v>
      </c>
      <c r="E70" s="15">
        <v>0</v>
      </c>
      <c r="F70" s="12">
        <v>2500</v>
      </c>
      <c r="G70" s="13">
        <f t="shared" si="4"/>
        <v>2500</v>
      </c>
    </row>
    <row r="71" spans="1:7" ht="16.5">
      <c r="A71" s="5"/>
      <c r="B71" s="5">
        <v>3255105</v>
      </c>
      <c r="C71" s="10" t="s">
        <v>69</v>
      </c>
      <c r="D71" s="15">
        <v>27000</v>
      </c>
      <c r="E71" s="15">
        <v>0</v>
      </c>
      <c r="F71" s="12">
        <v>14475</v>
      </c>
      <c r="G71" s="13">
        <f t="shared" si="4"/>
        <v>12525</v>
      </c>
    </row>
    <row r="72" spans="1:7" ht="16.5">
      <c r="A72" s="106" t="s">
        <v>70</v>
      </c>
      <c r="B72" s="107"/>
      <c r="C72" s="108"/>
      <c r="D72" s="15">
        <f>D68+D70+D71</f>
        <v>92000</v>
      </c>
      <c r="E72" s="15">
        <f>E68+E70+E71</f>
        <v>12000</v>
      </c>
      <c r="F72" s="12">
        <f>F68+F70+F71</f>
        <v>46775</v>
      </c>
      <c r="G72" s="13">
        <f t="shared" si="4"/>
        <v>45225</v>
      </c>
    </row>
    <row r="73" spans="1:7" ht="48" customHeight="1">
      <c r="A73" s="39"/>
      <c r="B73" s="4">
        <v>3256</v>
      </c>
      <c r="C73" s="40" t="s">
        <v>71</v>
      </c>
      <c r="D73" s="41"/>
      <c r="E73" s="41"/>
      <c r="F73" s="28"/>
      <c r="G73" s="13"/>
    </row>
    <row r="74" spans="1:7" ht="16.5">
      <c r="A74" s="4"/>
      <c r="B74" s="5">
        <v>3256101</v>
      </c>
      <c r="C74" s="10" t="s">
        <v>72</v>
      </c>
      <c r="D74" s="12">
        <v>0</v>
      </c>
      <c r="E74" s="12">
        <v>0</v>
      </c>
      <c r="F74" s="28">
        <v>0</v>
      </c>
      <c r="G74" s="13">
        <f>SUM(D74-F74)</f>
        <v>0</v>
      </c>
    </row>
    <row r="75" spans="1:7" ht="16.5">
      <c r="A75" s="5"/>
      <c r="B75" s="5">
        <v>3256106</v>
      </c>
      <c r="C75" s="10" t="s">
        <v>73</v>
      </c>
      <c r="D75" s="12"/>
      <c r="E75" s="12"/>
      <c r="F75" s="28">
        <v>0</v>
      </c>
      <c r="G75" s="13"/>
    </row>
    <row r="76" spans="1:7" ht="16.5">
      <c r="A76" s="109" t="s">
        <v>74</v>
      </c>
      <c r="B76" s="110"/>
      <c r="C76" s="111"/>
      <c r="D76" s="29"/>
      <c r="E76" s="29"/>
      <c r="F76" s="29"/>
      <c r="G76" s="29"/>
    </row>
    <row r="77" spans="1:7" ht="54.75" customHeight="1">
      <c r="A77" s="5"/>
      <c r="B77" s="4">
        <v>3257</v>
      </c>
      <c r="C77" s="7" t="s">
        <v>75</v>
      </c>
      <c r="D77" s="42"/>
      <c r="E77" s="42"/>
      <c r="F77" s="28"/>
      <c r="G77" s="13"/>
    </row>
    <row r="78" spans="1:7" ht="16.5">
      <c r="A78" s="5"/>
      <c r="B78" s="5">
        <v>3257101</v>
      </c>
      <c r="C78" s="10" t="s">
        <v>76</v>
      </c>
      <c r="D78" s="12">
        <v>0</v>
      </c>
      <c r="E78" s="12">
        <v>0</v>
      </c>
      <c r="F78" s="28">
        <v>0</v>
      </c>
      <c r="G78" s="13">
        <f>SUM(D78-F78)</f>
        <v>0</v>
      </c>
    </row>
    <row r="79" spans="1:7" ht="16.5">
      <c r="A79" s="5"/>
      <c r="B79" s="5">
        <v>3257105</v>
      </c>
      <c r="C79" s="10" t="s">
        <v>77</v>
      </c>
      <c r="D79" s="12"/>
      <c r="E79" s="12"/>
      <c r="F79" s="28"/>
      <c r="G79" s="13"/>
    </row>
    <row r="80" spans="1:7" ht="16.5">
      <c r="A80" s="5"/>
      <c r="B80" s="5">
        <v>3257106</v>
      </c>
      <c r="C80" s="10" t="s">
        <v>78</v>
      </c>
      <c r="D80" s="12"/>
      <c r="E80" s="12"/>
      <c r="F80" s="28"/>
      <c r="G80" s="13"/>
    </row>
    <row r="81" spans="1:7" ht="16.5">
      <c r="A81" s="5"/>
      <c r="B81" s="5">
        <v>3257206</v>
      </c>
      <c r="C81" s="10" t="s">
        <v>79</v>
      </c>
      <c r="D81" s="12">
        <v>0</v>
      </c>
      <c r="E81" s="12">
        <v>0</v>
      </c>
      <c r="F81" s="28">
        <v>0</v>
      </c>
      <c r="G81" s="13">
        <f>SUM(D81-F81)</f>
        <v>0</v>
      </c>
    </row>
    <row r="82" spans="1:7" ht="16.5">
      <c r="A82" s="109" t="s">
        <v>80</v>
      </c>
      <c r="B82" s="110"/>
      <c r="C82" s="111"/>
      <c r="D82" s="29">
        <f>SUM(D78:D81)</f>
        <v>0</v>
      </c>
      <c r="E82" s="29">
        <f>SUM(E78:E81)</f>
        <v>0</v>
      </c>
      <c r="F82" s="29">
        <f>SUM(F78:F81)</f>
        <v>0</v>
      </c>
      <c r="G82" s="29">
        <f>SUM(G78:G81)</f>
        <v>0</v>
      </c>
    </row>
    <row r="83" spans="1:7" ht="32.25" customHeight="1">
      <c r="A83" s="14"/>
      <c r="B83" s="4">
        <v>3258</v>
      </c>
      <c r="C83" s="7" t="s">
        <v>81</v>
      </c>
      <c r="D83" s="42"/>
      <c r="E83" s="42"/>
      <c r="F83" s="28"/>
      <c r="G83" s="13"/>
    </row>
    <row r="84" spans="1:7" ht="16.5">
      <c r="A84" s="43"/>
      <c r="B84" s="5">
        <v>3258101</v>
      </c>
      <c r="C84" s="10" t="s">
        <v>82</v>
      </c>
      <c r="D84" s="15">
        <v>0</v>
      </c>
      <c r="E84" s="15">
        <v>0</v>
      </c>
      <c r="F84" s="12">
        <v>0</v>
      </c>
      <c r="G84" s="13">
        <f t="shared" ref="G84:G89" si="5">SUM(D84-F84)</f>
        <v>0</v>
      </c>
    </row>
    <row r="85" spans="1:7" ht="16.5">
      <c r="A85" s="5"/>
      <c r="B85" s="5">
        <v>3258102</v>
      </c>
      <c r="C85" s="10" t="s">
        <v>83</v>
      </c>
      <c r="D85" s="15">
        <v>12000</v>
      </c>
      <c r="E85" s="15">
        <v>12000</v>
      </c>
      <c r="F85" s="12">
        <v>12000</v>
      </c>
      <c r="G85" s="13">
        <f t="shared" si="5"/>
        <v>0</v>
      </c>
    </row>
    <row r="86" spans="1:7" ht="16.5">
      <c r="A86" s="5"/>
      <c r="B86" s="5">
        <v>3258103</v>
      </c>
      <c r="C86" s="44" t="s">
        <v>84</v>
      </c>
      <c r="D86" s="15">
        <v>21000</v>
      </c>
      <c r="E86" s="15">
        <v>17000</v>
      </c>
      <c r="F86" s="12">
        <v>17000</v>
      </c>
      <c r="G86" s="13">
        <f t="shared" si="5"/>
        <v>4000</v>
      </c>
    </row>
    <row r="87" spans="1:7" ht="16.5">
      <c r="A87" s="5"/>
      <c r="B87" s="5">
        <v>3258104</v>
      </c>
      <c r="C87" s="10" t="s">
        <v>85</v>
      </c>
      <c r="D87" s="15">
        <v>6300</v>
      </c>
      <c r="E87" s="15">
        <v>6300</v>
      </c>
      <c r="F87" s="12">
        <v>6300</v>
      </c>
      <c r="G87" s="13">
        <f t="shared" si="5"/>
        <v>0</v>
      </c>
    </row>
    <row r="88" spans="1:7" ht="33">
      <c r="A88" s="5"/>
      <c r="B88" s="5">
        <v>3258140</v>
      </c>
      <c r="C88" s="10" t="s">
        <v>86</v>
      </c>
      <c r="D88" s="15">
        <v>0</v>
      </c>
      <c r="E88" s="15">
        <v>0</v>
      </c>
      <c r="F88" s="12">
        <v>0</v>
      </c>
      <c r="G88" s="13">
        <f t="shared" si="5"/>
        <v>0</v>
      </c>
    </row>
    <row r="89" spans="1:7" ht="16.5">
      <c r="A89" s="109" t="s">
        <v>87</v>
      </c>
      <c r="B89" s="110"/>
      <c r="C89" s="111"/>
      <c r="D89" s="15">
        <f>D85+D86+D87</f>
        <v>39300</v>
      </c>
      <c r="E89" s="15">
        <v>35300</v>
      </c>
      <c r="F89" s="12">
        <f>F85+F86+F87</f>
        <v>35300</v>
      </c>
      <c r="G89" s="13">
        <f t="shared" si="5"/>
        <v>4000</v>
      </c>
    </row>
    <row r="90" spans="1:7" ht="16.5">
      <c r="A90" s="109" t="s">
        <v>88</v>
      </c>
      <c r="B90" s="110"/>
      <c r="C90" s="111"/>
      <c r="D90" s="15">
        <f>D49+D55+D66+D72+D89</f>
        <v>335700</v>
      </c>
      <c r="E90" s="60">
        <f>E89+E72+E66+E55+E49</f>
        <v>82501.5</v>
      </c>
      <c r="F90" s="60">
        <f>F89+F72+F66+F55+F49</f>
        <v>167631.5</v>
      </c>
      <c r="G90" s="61">
        <v>250570</v>
      </c>
    </row>
    <row r="91" spans="1:7" ht="16.5">
      <c r="A91" s="45">
        <v>4</v>
      </c>
      <c r="B91" s="89" t="s">
        <v>89</v>
      </c>
      <c r="C91" s="90"/>
      <c r="D91" s="90"/>
      <c r="E91" s="90"/>
      <c r="F91" s="91"/>
      <c r="G91" s="18"/>
    </row>
    <row r="92" spans="1:7" ht="16.5">
      <c r="A92" s="45">
        <v>41</v>
      </c>
      <c r="B92" s="89" t="s">
        <v>90</v>
      </c>
      <c r="C92" s="90"/>
      <c r="D92" s="90"/>
      <c r="E92" s="90"/>
      <c r="F92" s="91"/>
      <c r="G92" s="18"/>
    </row>
    <row r="93" spans="1:7" ht="33">
      <c r="A93" s="14"/>
      <c r="B93" s="45">
        <v>4112</v>
      </c>
      <c r="C93" s="7" t="s">
        <v>91</v>
      </c>
      <c r="D93" s="42"/>
      <c r="E93" s="42"/>
      <c r="F93" s="28"/>
      <c r="G93" s="13"/>
    </row>
    <row r="94" spans="1:7" ht="16.5">
      <c r="A94" s="4"/>
      <c r="B94" s="5">
        <v>4112101</v>
      </c>
      <c r="C94" s="10" t="s">
        <v>82</v>
      </c>
      <c r="D94" s="12">
        <v>0</v>
      </c>
      <c r="E94" s="12">
        <v>0</v>
      </c>
      <c r="F94" s="28">
        <v>0</v>
      </c>
      <c r="G94" s="13">
        <f>SUM(D94-F94)</f>
        <v>0</v>
      </c>
    </row>
    <row r="95" spans="1:7" ht="33">
      <c r="A95" s="5"/>
      <c r="B95" s="5">
        <v>4112202</v>
      </c>
      <c r="C95" s="10" t="s">
        <v>92</v>
      </c>
      <c r="D95" s="12">
        <v>0</v>
      </c>
      <c r="E95" s="12">
        <v>0</v>
      </c>
      <c r="F95" s="28">
        <v>0</v>
      </c>
      <c r="G95" s="13">
        <f>SUM(D95-F95)</f>
        <v>0</v>
      </c>
    </row>
    <row r="96" spans="1:7" ht="16.5">
      <c r="A96" s="5"/>
      <c r="B96" s="5">
        <v>4112303</v>
      </c>
      <c r="C96" s="10" t="s">
        <v>93</v>
      </c>
      <c r="D96" s="12">
        <v>0</v>
      </c>
      <c r="E96" s="12">
        <v>0</v>
      </c>
      <c r="F96" s="28">
        <v>0</v>
      </c>
      <c r="G96" s="13">
        <f>SUM(D96-F96)</f>
        <v>0</v>
      </c>
    </row>
    <row r="97" spans="1:11" ht="16.5">
      <c r="A97" s="5"/>
      <c r="B97" s="5">
        <v>4112310</v>
      </c>
      <c r="C97" s="26" t="s">
        <v>85</v>
      </c>
      <c r="D97" s="12">
        <v>25000</v>
      </c>
      <c r="E97" s="12">
        <v>0</v>
      </c>
      <c r="F97" s="28">
        <v>25000</v>
      </c>
      <c r="G97" s="13">
        <f>SUM(D97-F97)</f>
        <v>0</v>
      </c>
    </row>
    <row r="98" spans="1:11" ht="16.5">
      <c r="A98" s="5"/>
      <c r="B98" s="5">
        <v>4112314</v>
      </c>
      <c r="C98" s="46" t="s">
        <v>83</v>
      </c>
      <c r="D98" s="15">
        <v>0</v>
      </c>
      <c r="E98" s="15">
        <v>0</v>
      </c>
      <c r="F98" s="12">
        <v>0</v>
      </c>
      <c r="G98" s="13">
        <f t="shared" ref="G98:G100" si="6">SUM(D98-F98)</f>
        <v>0</v>
      </c>
    </row>
    <row r="99" spans="1:11" ht="16.5">
      <c r="A99" s="86" t="s">
        <v>94</v>
      </c>
      <c r="B99" s="87"/>
      <c r="C99" s="88"/>
      <c r="D99" s="29">
        <v>25000</v>
      </c>
      <c r="E99" s="29">
        <v>0</v>
      </c>
      <c r="F99" s="29">
        <v>25000</v>
      </c>
      <c r="G99" s="29">
        <f t="shared" si="6"/>
        <v>0</v>
      </c>
    </row>
    <row r="100" spans="1:11" ht="16.5">
      <c r="A100" s="112" t="s">
        <v>95</v>
      </c>
      <c r="B100" s="113"/>
      <c r="C100" s="114"/>
      <c r="D100" s="29">
        <v>25000</v>
      </c>
      <c r="E100" s="29">
        <v>0</v>
      </c>
      <c r="F100" s="29">
        <v>25000</v>
      </c>
      <c r="G100" s="29">
        <f t="shared" si="6"/>
        <v>0</v>
      </c>
      <c r="K100" s="64"/>
    </row>
    <row r="101" spans="1:11" ht="36" customHeight="1">
      <c r="A101" s="115" t="s">
        <v>126</v>
      </c>
      <c r="B101" s="116"/>
      <c r="C101" s="117"/>
      <c r="D101" s="47">
        <v>2224400</v>
      </c>
      <c r="E101" s="56" t="s">
        <v>123</v>
      </c>
      <c r="F101" s="65" t="s">
        <v>124</v>
      </c>
      <c r="G101" s="61" t="s">
        <v>117</v>
      </c>
    </row>
    <row r="102" spans="1:11">
      <c r="A102" s="100" t="s">
        <v>120</v>
      </c>
      <c r="B102" s="101"/>
      <c r="C102" s="101"/>
      <c r="D102" s="101"/>
      <c r="E102" s="101"/>
      <c r="F102" s="101"/>
      <c r="G102" s="101"/>
    </row>
    <row r="103" spans="1:11">
      <c r="A103" s="102"/>
      <c r="B103" s="102"/>
      <c r="C103" s="102"/>
      <c r="D103" s="102"/>
      <c r="E103" s="102"/>
      <c r="F103" s="102"/>
      <c r="G103" s="102"/>
    </row>
    <row r="104" spans="1:11">
      <c r="A104" s="102"/>
      <c r="B104" s="102"/>
      <c r="C104" s="102"/>
      <c r="D104" s="102"/>
      <c r="E104" s="102"/>
      <c r="F104" s="102"/>
      <c r="G104" s="102"/>
    </row>
    <row r="105" spans="1:11">
      <c r="A105" s="102"/>
      <c r="B105" s="102"/>
      <c r="C105" s="102"/>
      <c r="D105" s="102"/>
      <c r="E105" s="102"/>
      <c r="F105" s="102"/>
      <c r="G105" s="102"/>
    </row>
    <row r="106" spans="1:11">
      <c r="A106" s="102"/>
      <c r="B106" s="102"/>
      <c r="C106" s="102"/>
      <c r="D106" s="102"/>
      <c r="E106" s="102"/>
      <c r="F106" s="102"/>
      <c r="G106" s="102"/>
    </row>
    <row r="107" spans="1:11">
      <c r="A107" s="102"/>
      <c r="B107" s="102"/>
      <c r="C107" s="102"/>
      <c r="D107" s="102"/>
      <c r="E107" s="102"/>
      <c r="F107" s="102"/>
      <c r="G107" s="102"/>
    </row>
    <row r="108" spans="1:11">
      <c r="A108" s="102"/>
      <c r="B108" s="102"/>
      <c r="C108" s="102"/>
      <c r="D108" s="102"/>
      <c r="E108" s="102"/>
      <c r="F108" s="102"/>
      <c r="G108" s="102"/>
    </row>
    <row r="109" spans="1:11">
      <c r="A109" s="102"/>
      <c r="B109" s="102"/>
      <c r="C109" s="102"/>
      <c r="D109" s="102"/>
      <c r="E109" s="102"/>
      <c r="F109" s="102"/>
      <c r="G109" s="102"/>
    </row>
    <row r="110" spans="1:11">
      <c r="A110" s="102"/>
      <c r="B110" s="102"/>
      <c r="C110" s="102"/>
      <c r="D110" s="102"/>
      <c r="E110" s="102"/>
      <c r="F110" s="102"/>
      <c r="G110" s="102"/>
    </row>
    <row r="111" spans="1:11">
      <c r="A111" s="102"/>
      <c r="B111" s="102"/>
      <c r="C111" s="102"/>
      <c r="D111" s="102"/>
      <c r="E111" s="102"/>
      <c r="F111" s="102"/>
      <c r="G111" s="102"/>
    </row>
    <row r="112" spans="1:11">
      <c r="A112" s="102"/>
      <c r="B112" s="102"/>
      <c r="C112" s="102"/>
      <c r="D112" s="102"/>
      <c r="E112" s="102"/>
      <c r="F112" s="102"/>
      <c r="G112" s="102"/>
    </row>
    <row r="113" spans="1:7">
      <c r="A113" s="102"/>
      <c r="B113" s="102"/>
      <c r="C113" s="102"/>
      <c r="D113" s="102"/>
      <c r="E113" s="102"/>
      <c r="F113" s="102"/>
      <c r="G113" s="102"/>
    </row>
  </sheetData>
  <mergeCells count="30">
    <mergeCell ref="C6:F6"/>
    <mergeCell ref="A1:G1"/>
    <mergeCell ref="A2:G2"/>
    <mergeCell ref="B3:C3"/>
    <mergeCell ref="B4:C4"/>
    <mergeCell ref="C5:G5"/>
    <mergeCell ref="A66:C66"/>
    <mergeCell ref="C7:F7"/>
    <mergeCell ref="A28:C28"/>
    <mergeCell ref="A29:C29"/>
    <mergeCell ref="B30:F30"/>
    <mergeCell ref="A49:C49"/>
    <mergeCell ref="A55:C55"/>
    <mergeCell ref="C56:F56"/>
    <mergeCell ref="A58:C58"/>
    <mergeCell ref="C59:F59"/>
    <mergeCell ref="A62:C62"/>
    <mergeCell ref="D63:F63"/>
    <mergeCell ref="A102:G113"/>
    <mergeCell ref="C67:F67"/>
    <mergeCell ref="A72:C72"/>
    <mergeCell ref="A76:C76"/>
    <mergeCell ref="A82:C82"/>
    <mergeCell ref="A89:C89"/>
    <mergeCell ref="A90:C90"/>
    <mergeCell ref="B91:F91"/>
    <mergeCell ref="B92:F92"/>
    <mergeCell ref="A99:C99"/>
    <mergeCell ref="A100:C100"/>
    <mergeCell ref="A101:C101"/>
  </mergeCells>
  <pageMargins left="0.7" right="0.7" top="0.75" bottom="0.75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13"/>
  <sheetViews>
    <sheetView topLeftCell="A55" workbookViewId="0">
      <selection activeCell="I49" sqref="I49"/>
    </sheetView>
  </sheetViews>
  <sheetFormatPr defaultRowHeight="15"/>
  <cols>
    <col min="2" max="2" width="9.28515625" bestFit="1" customWidth="1"/>
    <col min="3" max="3" width="17.140625" customWidth="1"/>
    <col min="4" max="4" width="12.28515625" customWidth="1"/>
    <col min="5" max="5" width="12.5703125" customWidth="1"/>
    <col min="6" max="6" width="13.85546875" customWidth="1"/>
    <col min="7" max="7" width="12.85546875" customWidth="1"/>
    <col min="8" max="8" width="22" customWidth="1"/>
  </cols>
  <sheetData>
    <row r="1" spans="1:7" ht="46.5" customHeight="1">
      <c r="A1" s="79" t="s">
        <v>129</v>
      </c>
      <c r="B1" s="80"/>
      <c r="C1" s="80"/>
      <c r="D1" s="80"/>
      <c r="E1" s="80"/>
      <c r="F1" s="80"/>
      <c r="G1" s="80"/>
    </row>
    <row r="2" spans="1:7" ht="16.5">
      <c r="A2" s="81" t="s">
        <v>0</v>
      </c>
      <c r="B2" s="81"/>
      <c r="C2" s="81"/>
      <c r="D2" s="81"/>
      <c r="E2" s="81"/>
      <c r="F2" s="81"/>
      <c r="G2" s="81"/>
    </row>
    <row r="3" spans="1:7" ht="66">
      <c r="A3" s="1" t="s">
        <v>1</v>
      </c>
      <c r="B3" s="82" t="s">
        <v>2</v>
      </c>
      <c r="C3" s="83"/>
      <c r="D3" s="2" t="s">
        <v>97</v>
      </c>
      <c r="E3" s="2" t="s">
        <v>130</v>
      </c>
      <c r="F3" s="1" t="s">
        <v>99</v>
      </c>
      <c r="G3" s="1" t="s">
        <v>3</v>
      </c>
    </row>
    <row r="4" spans="1:7" ht="16.5">
      <c r="A4" s="3">
        <v>1</v>
      </c>
      <c r="B4" s="84">
        <v>2</v>
      </c>
      <c r="C4" s="78"/>
      <c r="D4" s="3">
        <v>3</v>
      </c>
      <c r="E4" s="3">
        <v>4</v>
      </c>
      <c r="F4" s="3">
        <v>5</v>
      </c>
      <c r="G4" s="3">
        <v>6</v>
      </c>
    </row>
    <row r="5" spans="1:7" ht="16.5">
      <c r="A5" s="4"/>
      <c r="B5" s="5"/>
      <c r="C5" s="85" t="s">
        <v>4</v>
      </c>
      <c r="D5" s="77"/>
      <c r="E5" s="77"/>
      <c r="F5" s="77"/>
      <c r="G5" s="78"/>
    </row>
    <row r="6" spans="1:7" ht="16.5">
      <c r="A6" s="4">
        <v>3</v>
      </c>
      <c r="B6" s="5"/>
      <c r="C6" s="76" t="s">
        <v>5</v>
      </c>
      <c r="D6" s="77"/>
      <c r="E6" s="77"/>
      <c r="F6" s="78"/>
      <c r="G6" s="6"/>
    </row>
    <row r="7" spans="1:7" ht="16.5">
      <c r="A7" s="4">
        <v>31</v>
      </c>
      <c r="B7" s="5"/>
      <c r="C7" s="89" t="s">
        <v>6</v>
      </c>
      <c r="D7" s="90"/>
      <c r="E7" s="90"/>
      <c r="F7" s="91"/>
      <c r="G7" s="6"/>
    </row>
    <row r="8" spans="1:7" ht="33">
      <c r="A8" s="4"/>
      <c r="B8" s="4">
        <v>3111</v>
      </c>
      <c r="C8" s="7" t="s">
        <v>7</v>
      </c>
      <c r="D8" s="7"/>
      <c r="E8" s="7"/>
      <c r="F8" s="8"/>
      <c r="G8" s="9"/>
    </row>
    <row r="9" spans="1:7" ht="16.5">
      <c r="A9" s="5"/>
      <c r="B9" s="5">
        <v>3111101</v>
      </c>
      <c r="C9" s="10" t="s">
        <v>8</v>
      </c>
      <c r="D9" s="11">
        <v>719300</v>
      </c>
      <c r="E9" s="11">
        <v>57950</v>
      </c>
      <c r="F9" s="12">
        <v>387990</v>
      </c>
      <c r="G9" s="13">
        <v>331310</v>
      </c>
    </row>
    <row r="10" spans="1:7" ht="16.5">
      <c r="A10" s="5"/>
      <c r="B10" s="5">
        <v>3111201</v>
      </c>
      <c r="C10" s="10" t="s">
        <v>9</v>
      </c>
      <c r="D10" s="11">
        <v>363300</v>
      </c>
      <c r="E10" s="11">
        <v>16760</v>
      </c>
      <c r="F10" s="12">
        <v>99760</v>
      </c>
      <c r="G10" s="13">
        <f t="shared" ref="G10:G26" si="0">SUM(D10-F10)</f>
        <v>263540</v>
      </c>
    </row>
    <row r="11" spans="1:7" ht="16.5">
      <c r="A11" s="14"/>
      <c r="B11" s="5">
        <v>3111301</v>
      </c>
      <c r="C11" s="10" t="s">
        <v>10</v>
      </c>
      <c r="D11" s="11">
        <v>0</v>
      </c>
      <c r="E11" s="11">
        <v>0</v>
      </c>
      <c r="F11" s="12">
        <v>0</v>
      </c>
      <c r="G11" s="13">
        <f t="shared" si="0"/>
        <v>0</v>
      </c>
    </row>
    <row r="12" spans="1:7" ht="16.5">
      <c r="A12" s="14"/>
      <c r="B12" s="5">
        <v>3111302</v>
      </c>
      <c r="C12" s="10" t="s">
        <v>11</v>
      </c>
      <c r="D12" s="11">
        <v>0</v>
      </c>
      <c r="E12" s="11">
        <v>0</v>
      </c>
      <c r="F12" s="12">
        <v>0</v>
      </c>
      <c r="G12" s="13">
        <f t="shared" si="0"/>
        <v>0</v>
      </c>
    </row>
    <row r="13" spans="1:7" ht="16.5">
      <c r="A13" s="4"/>
      <c r="B13" s="5">
        <v>3111306</v>
      </c>
      <c r="C13" s="10" t="s">
        <v>12</v>
      </c>
      <c r="D13" s="11">
        <v>25200</v>
      </c>
      <c r="E13" s="11">
        <v>1500</v>
      </c>
      <c r="F13" s="12">
        <v>9500</v>
      </c>
      <c r="G13" s="13">
        <f t="shared" si="0"/>
        <v>15700</v>
      </c>
    </row>
    <row r="14" spans="1:7" ht="16.5">
      <c r="A14" s="5"/>
      <c r="B14" s="5">
        <v>3111309</v>
      </c>
      <c r="C14" s="10" t="s">
        <v>13</v>
      </c>
      <c r="D14" s="11">
        <v>0</v>
      </c>
      <c r="E14" s="15">
        <v>0</v>
      </c>
      <c r="F14" s="12">
        <v>0</v>
      </c>
      <c r="G14" s="13">
        <f t="shared" si="0"/>
        <v>0</v>
      </c>
    </row>
    <row r="15" spans="1:7" ht="16.5">
      <c r="A15" s="5"/>
      <c r="B15" s="5">
        <v>3111310</v>
      </c>
      <c r="C15" s="10" t="s">
        <v>14</v>
      </c>
      <c r="D15" s="11">
        <v>426300</v>
      </c>
      <c r="E15" s="57">
        <v>28976</v>
      </c>
      <c r="F15" s="57">
        <v>188581</v>
      </c>
      <c r="G15" s="54">
        <f t="shared" si="0"/>
        <v>237719</v>
      </c>
    </row>
    <row r="16" spans="1:7" ht="16.5">
      <c r="A16" s="5"/>
      <c r="B16" s="5">
        <v>3111311</v>
      </c>
      <c r="C16" s="10" t="s">
        <v>15</v>
      </c>
      <c r="D16" s="11">
        <v>75600</v>
      </c>
      <c r="E16" s="11">
        <v>4500</v>
      </c>
      <c r="F16" s="12">
        <v>28500</v>
      </c>
      <c r="G16" s="13">
        <f t="shared" si="0"/>
        <v>47100</v>
      </c>
    </row>
    <row r="17" spans="1:9" ht="16.5">
      <c r="A17" s="5"/>
      <c r="B17" s="5">
        <v>3111312</v>
      </c>
      <c r="C17" s="10" t="s">
        <v>125</v>
      </c>
      <c r="D17" s="11">
        <v>0</v>
      </c>
      <c r="E17" s="11">
        <v>0</v>
      </c>
      <c r="F17" s="12">
        <v>0</v>
      </c>
      <c r="G17" s="13">
        <f t="shared" si="0"/>
        <v>0</v>
      </c>
    </row>
    <row r="18" spans="1:9" ht="16.5">
      <c r="A18" s="5"/>
      <c r="B18" s="5">
        <v>3111314</v>
      </c>
      <c r="C18" s="10" t="s">
        <v>17</v>
      </c>
      <c r="D18" s="11">
        <v>4800</v>
      </c>
      <c r="E18" s="11">
        <v>200</v>
      </c>
      <c r="F18" s="12">
        <v>1200</v>
      </c>
      <c r="G18" s="13">
        <f t="shared" si="0"/>
        <v>3600</v>
      </c>
    </row>
    <row r="19" spans="1:9" ht="16.5">
      <c r="A19" s="5"/>
      <c r="B19" s="5">
        <v>3111316</v>
      </c>
      <c r="C19" s="10" t="s">
        <v>18</v>
      </c>
      <c r="D19" s="11">
        <v>1200</v>
      </c>
      <c r="E19" s="11">
        <v>0</v>
      </c>
      <c r="F19" s="12">
        <v>0</v>
      </c>
      <c r="G19" s="13">
        <f>D19-F19</f>
        <v>1200</v>
      </c>
    </row>
    <row r="20" spans="1:9" ht="16.5">
      <c r="A20" s="5"/>
      <c r="B20" s="5">
        <v>3111325</v>
      </c>
      <c r="C20" s="10" t="s">
        <v>19</v>
      </c>
      <c r="D20" s="11">
        <v>180600</v>
      </c>
      <c r="E20" s="11">
        <v>0</v>
      </c>
      <c r="F20" s="12">
        <v>0</v>
      </c>
      <c r="G20" s="13">
        <f>D20-F20</f>
        <v>180600</v>
      </c>
    </row>
    <row r="21" spans="1:9" ht="16.5">
      <c r="A21" s="5"/>
      <c r="B21" s="5">
        <v>3111327</v>
      </c>
      <c r="C21" s="10" t="s">
        <v>20</v>
      </c>
      <c r="D21" s="11">
        <v>9600</v>
      </c>
      <c r="E21" s="11">
        <v>0</v>
      </c>
      <c r="F21" s="12">
        <v>0</v>
      </c>
      <c r="G21" s="13">
        <f t="shared" si="0"/>
        <v>9600</v>
      </c>
    </row>
    <row r="22" spans="1:9" ht="16.5">
      <c r="A22" s="5"/>
      <c r="B22" s="5">
        <v>3111328</v>
      </c>
      <c r="C22" s="10" t="s">
        <v>21</v>
      </c>
      <c r="D22" s="11">
        <v>39400</v>
      </c>
      <c r="E22" s="15">
        <v>0</v>
      </c>
      <c r="F22" s="12">
        <v>0</v>
      </c>
      <c r="G22" s="13">
        <f t="shared" si="0"/>
        <v>39400</v>
      </c>
    </row>
    <row r="23" spans="1:9" ht="16.5">
      <c r="A23" s="5"/>
      <c r="B23" s="5">
        <v>3111329</v>
      </c>
      <c r="C23" s="10" t="s">
        <v>22</v>
      </c>
      <c r="D23" s="11">
        <v>0</v>
      </c>
      <c r="E23" s="11">
        <v>0</v>
      </c>
      <c r="F23" s="12">
        <v>0</v>
      </c>
      <c r="G23" s="13">
        <f t="shared" si="0"/>
        <v>0</v>
      </c>
    </row>
    <row r="24" spans="1:9" ht="16.5">
      <c r="A24" s="5"/>
      <c r="B24" s="5">
        <v>3111331</v>
      </c>
      <c r="C24" s="10" t="s">
        <v>23</v>
      </c>
      <c r="D24" s="11">
        <v>0</v>
      </c>
      <c r="E24" s="15">
        <v>0</v>
      </c>
      <c r="F24" s="12">
        <v>0</v>
      </c>
      <c r="G24" s="13">
        <f t="shared" si="0"/>
        <v>0</v>
      </c>
    </row>
    <row r="25" spans="1:9" ht="16.5">
      <c r="A25" s="5"/>
      <c r="B25" s="5">
        <v>3111332</v>
      </c>
      <c r="C25" s="10" t="s">
        <v>24</v>
      </c>
      <c r="D25" s="11">
        <v>0</v>
      </c>
      <c r="E25" s="15">
        <v>0</v>
      </c>
      <c r="F25" s="12">
        <v>0</v>
      </c>
      <c r="G25" s="13">
        <f t="shared" si="0"/>
        <v>0</v>
      </c>
    </row>
    <row r="26" spans="1:9" ht="16.5">
      <c r="A26" s="5"/>
      <c r="B26" s="5">
        <v>3111335</v>
      </c>
      <c r="C26" s="10" t="s">
        <v>25</v>
      </c>
      <c r="D26" s="11">
        <v>18400</v>
      </c>
      <c r="E26" s="11">
        <v>0</v>
      </c>
      <c r="F26" s="12">
        <v>0</v>
      </c>
      <c r="G26" s="13">
        <f t="shared" si="0"/>
        <v>18400</v>
      </c>
    </row>
    <row r="27" spans="1:9" ht="16.5">
      <c r="A27" s="5"/>
      <c r="B27" s="5">
        <v>3111338</v>
      </c>
      <c r="C27" s="10" t="s">
        <v>26</v>
      </c>
      <c r="D27" s="15">
        <v>0</v>
      </c>
      <c r="E27" s="15">
        <v>0</v>
      </c>
      <c r="F27" s="12">
        <v>0</v>
      </c>
      <c r="G27">
        <v>0</v>
      </c>
    </row>
    <row r="28" spans="1:9" ht="16.5">
      <c r="A28" s="86" t="s">
        <v>27</v>
      </c>
      <c r="B28" s="87"/>
      <c r="C28" s="88"/>
      <c r="D28" s="47">
        <f>D9+D10+D11+D12+D13+D14+D15+D16+D17+D18+D19+D20+D21+D22+D23+D24+D25+D26+D27</f>
        <v>1863700</v>
      </c>
      <c r="E28" s="55" t="s">
        <v>111</v>
      </c>
      <c r="F28" s="56" t="s">
        <v>134</v>
      </c>
      <c r="G28" s="54" t="s">
        <v>133</v>
      </c>
      <c r="H28" s="64"/>
      <c r="I28" s="64">
        <f>G9+G10+G13+G15+G16+G18+G19+G20+G21+G22+G26</f>
        <v>1148169</v>
      </c>
    </row>
    <row r="29" spans="1:9" ht="16.5">
      <c r="A29" s="92" t="s">
        <v>28</v>
      </c>
      <c r="B29" s="93"/>
      <c r="C29" s="94"/>
      <c r="D29" s="47">
        <f>D28</f>
        <v>1863700</v>
      </c>
      <c r="E29" s="55" t="s">
        <v>111</v>
      </c>
      <c r="F29" s="56" t="s">
        <v>134</v>
      </c>
      <c r="G29" s="54" t="s">
        <v>133</v>
      </c>
    </row>
    <row r="30" spans="1:9" ht="16.5">
      <c r="A30" s="4">
        <v>32</v>
      </c>
      <c r="B30" s="95" t="s">
        <v>29</v>
      </c>
      <c r="C30" s="96"/>
      <c r="D30" s="96"/>
      <c r="E30" s="96"/>
      <c r="F30" s="97"/>
      <c r="G30" s="18"/>
      <c r="H30" s="63"/>
    </row>
    <row r="31" spans="1:9" ht="16.5">
      <c r="A31" s="19"/>
      <c r="B31" s="4">
        <v>3211</v>
      </c>
      <c r="C31" s="20" t="s">
        <v>30</v>
      </c>
      <c r="D31" s="66"/>
      <c r="E31" s="66"/>
      <c r="F31" s="67"/>
      <c r="G31" s="9"/>
    </row>
    <row r="32" spans="1:9" ht="33">
      <c r="A32" s="23"/>
      <c r="B32" s="5">
        <v>3211102</v>
      </c>
      <c r="C32" s="24" t="s">
        <v>31</v>
      </c>
      <c r="D32" s="15">
        <v>15800</v>
      </c>
      <c r="E32" s="15">
        <v>0</v>
      </c>
      <c r="F32" s="12">
        <v>10185</v>
      </c>
      <c r="G32" s="13">
        <f t="shared" ref="G32:G49" si="1">SUM(D32-F32)</f>
        <v>5615</v>
      </c>
    </row>
    <row r="33" spans="1:7" ht="16.5">
      <c r="A33" s="5"/>
      <c r="B33" s="5">
        <v>3211104</v>
      </c>
      <c r="C33" s="25" t="s">
        <v>32</v>
      </c>
      <c r="D33" s="15">
        <v>0</v>
      </c>
      <c r="E33" s="15">
        <v>0</v>
      </c>
      <c r="F33" s="12">
        <v>0</v>
      </c>
      <c r="G33" s="13">
        <f t="shared" si="1"/>
        <v>0</v>
      </c>
    </row>
    <row r="34" spans="1:7" ht="16.5">
      <c r="A34" s="5"/>
      <c r="B34" s="5">
        <v>3211106</v>
      </c>
      <c r="C34" s="26" t="s">
        <v>33</v>
      </c>
      <c r="D34" s="15">
        <v>0</v>
      </c>
      <c r="E34" s="15">
        <v>0</v>
      </c>
      <c r="F34" s="12">
        <v>0</v>
      </c>
      <c r="G34" s="13">
        <f t="shared" si="1"/>
        <v>0</v>
      </c>
    </row>
    <row r="35" spans="1:7" ht="16.5">
      <c r="A35" s="5"/>
      <c r="B35" s="5">
        <v>3211107</v>
      </c>
      <c r="C35" s="26" t="s">
        <v>34</v>
      </c>
      <c r="D35" s="15">
        <v>0</v>
      </c>
      <c r="E35" s="15">
        <v>0</v>
      </c>
      <c r="F35" s="12">
        <v>0</v>
      </c>
      <c r="G35" s="13">
        <f t="shared" si="1"/>
        <v>0</v>
      </c>
    </row>
    <row r="36" spans="1:7" ht="16.5">
      <c r="A36" s="14"/>
      <c r="B36" s="5">
        <v>3211111</v>
      </c>
      <c r="C36" s="26" t="s">
        <v>35</v>
      </c>
      <c r="D36" s="15">
        <v>0</v>
      </c>
      <c r="E36" s="15">
        <v>0</v>
      </c>
      <c r="F36" s="12">
        <v>0</v>
      </c>
      <c r="G36" s="13">
        <f t="shared" si="1"/>
        <v>0</v>
      </c>
    </row>
    <row r="37" spans="1:7" ht="16.5">
      <c r="A37" s="4"/>
      <c r="B37" s="5">
        <v>3211113</v>
      </c>
      <c r="C37" s="10" t="s">
        <v>36</v>
      </c>
      <c r="D37" s="15">
        <v>12000</v>
      </c>
      <c r="E37" s="15">
        <v>0</v>
      </c>
      <c r="F37" s="12">
        <v>4414</v>
      </c>
      <c r="G37" s="13">
        <v>7586</v>
      </c>
    </row>
    <row r="38" spans="1:7" ht="16.5">
      <c r="A38" s="4"/>
      <c r="B38" s="5">
        <v>3211115</v>
      </c>
      <c r="C38" s="10" t="s">
        <v>37</v>
      </c>
      <c r="D38" s="15">
        <v>3000</v>
      </c>
      <c r="E38" s="15">
        <v>200</v>
      </c>
      <c r="F38" s="12">
        <v>808</v>
      </c>
      <c r="G38" s="13">
        <f t="shared" si="1"/>
        <v>2192</v>
      </c>
    </row>
    <row r="39" spans="1:7" ht="16.5">
      <c r="A39" s="4"/>
      <c r="B39" s="5">
        <v>3211117</v>
      </c>
      <c r="C39" s="10" t="s">
        <v>38</v>
      </c>
      <c r="D39" s="15">
        <v>13000</v>
      </c>
      <c r="E39" s="15">
        <v>799</v>
      </c>
      <c r="F39" s="12">
        <v>3995</v>
      </c>
      <c r="G39" s="13">
        <f t="shared" si="1"/>
        <v>9005</v>
      </c>
    </row>
    <row r="40" spans="1:7" ht="16.5">
      <c r="A40" s="5"/>
      <c r="B40" s="5">
        <v>3211119</v>
      </c>
      <c r="C40" s="10" t="s">
        <v>39</v>
      </c>
      <c r="D40" s="15">
        <v>5000</v>
      </c>
      <c r="E40" s="15">
        <v>0</v>
      </c>
      <c r="F40" s="12">
        <v>5000</v>
      </c>
      <c r="G40" s="13">
        <f t="shared" si="1"/>
        <v>0</v>
      </c>
    </row>
    <row r="41" spans="1:7" ht="16.5">
      <c r="A41" s="5"/>
      <c r="B41" s="5">
        <v>3211120</v>
      </c>
      <c r="C41" s="10" t="s">
        <v>40</v>
      </c>
      <c r="D41" s="15">
        <v>8000</v>
      </c>
      <c r="E41" s="15">
        <v>0</v>
      </c>
      <c r="F41" s="12">
        <v>3210</v>
      </c>
      <c r="G41" s="13">
        <f t="shared" si="1"/>
        <v>4790</v>
      </c>
    </row>
    <row r="42" spans="1:7" ht="16.5">
      <c r="A42" s="5"/>
      <c r="B42" s="5">
        <v>3211125</v>
      </c>
      <c r="C42" s="10" t="s">
        <v>41</v>
      </c>
      <c r="D42" s="15">
        <v>0</v>
      </c>
      <c r="E42" s="15">
        <v>0</v>
      </c>
      <c r="F42" s="12">
        <v>0</v>
      </c>
      <c r="G42" s="13">
        <f t="shared" si="1"/>
        <v>0</v>
      </c>
    </row>
    <row r="43" spans="1:7" ht="16.5">
      <c r="A43" s="5"/>
      <c r="B43" s="5">
        <v>3211127</v>
      </c>
      <c r="C43" s="10" t="s">
        <v>42</v>
      </c>
      <c r="D43" s="15">
        <v>5000</v>
      </c>
      <c r="E43" s="15">
        <v>0</v>
      </c>
      <c r="F43" s="12">
        <v>0</v>
      </c>
      <c r="G43" s="13">
        <f t="shared" si="1"/>
        <v>5000</v>
      </c>
    </row>
    <row r="44" spans="1:7" ht="16.5">
      <c r="A44" s="5"/>
      <c r="B44" s="5">
        <v>3211128</v>
      </c>
      <c r="C44" s="27" t="s">
        <v>43</v>
      </c>
      <c r="D44" s="15">
        <v>0</v>
      </c>
      <c r="E44" s="15">
        <v>0</v>
      </c>
      <c r="F44" s="12">
        <v>0</v>
      </c>
      <c r="G44" s="13">
        <f t="shared" si="1"/>
        <v>0</v>
      </c>
    </row>
    <row r="45" spans="1:7" ht="16.5">
      <c r="A45" s="5"/>
      <c r="B45" s="5">
        <v>3211129</v>
      </c>
      <c r="C45" s="27" t="s">
        <v>44</v>
      </c>
      <c r="D45" s="15">
        <v>96600</v>
      </c>
      <c r="E45" s="15">
        <v>8050</v>
      </c>
      <c r="F45" s="12">
        <v>40250</v>
      </c>
      <c r="G45" s="13">
        <f t="shared" si="1"/>
        <v>56350</v>
      </c>
    </row>
    <row r="46" spans="1:7" ht="16.5">
      <c r="A46" s="5"/>
      <c r="B46" s="5">
        <v>3211130</v>
      </c>
      <c r="C46" s="27" t="s">
        <v>45</v>
      </c>
      <c r="D46" s="15">
        <v>4000</v>
      </c>
      <c r="E46" s="15">
        <v>0</v>
      </c>
      <c r="F46" s="12">
        <v>1800</v>
      </c>
      <c r="G46" s="13">
        <f t="shared" si="1"/>
        <v>2200</v>
      </c>
    </row>
    <row r="47" spans="1:7" ht="33">
      <c r="A47" s="5"/>
      <c r="B47" s="5">
        <v>3211134</v>
      </c>
      <c r="C47" s="27" t="s">
        <v>46</v>
      </c>
      <c r="D47" s="15">
        <v>12000</v>
      </c>
      <c r="E47" s="15">
        <v>1000</v>
      </c>
      <c r="F47" s="12">
        <v>5000</v>
      </c>
      <c r="G47" s="13">
        <f t="shared" si="1"/>
        <v>7000</v>
      </c>
    </row>
    <row r="48" spans="1:7" ht="16.5">
      <c r="A48" s="5"/>
      <c r="B48" s="5">
        <v>3211135</v>
      </c>
      <c r="C48" s="27" t="s">
        <v>47</v>
      </c>
      <c r="D48" s="15">
        <v>0</v>
      </c>
      <c r="E48" s="15">
        <v>0</v>
      </c>
      <c r="F48" s="12">
        <v>0</v>
      </c>
      <c r="G48" s="13">
        <f t="shared" si="1"/>
        <v>0</v>
      </c>
    </row>
    <row r="49" spans="1:9" ht="16.5">
      <c r="A49" s="86" t="s">
        <v>48</v>
      </c>
      <c r="B49" s="87"/>
      <c r="C49" s="88"/>
      <c r="D49" s="15">
        <f>D32+D37+D38+D39+D40+D41+D43+D45+D46+D47</f>
        <v>174400</v>
      </c>
      <c r="E49" s="15">
        <f>E38+E39+E45+E47</f>
        <v>10049</v>
      </c>
      <c r="F49" s="12">
        <f>F32+F37+F38+F39+F40+F41+F45+F46+F47</f>
        <v>74662</v>
      </c>
      <c r="G49" s="13">
        <f t="shared" si="1"/>
        <v>99738</v>
      </c>
      <c r="I49" s="63"/>
    </row>
    <row r="50" spans="1:9" ht="33">
      <c r="A50" s="5"/>
      <c r="B50" s="4">
        <v>3221</v>
      </c>
      <c r="C50" s="30" t="s">
        <v>49</v>
      </c>
      <c r="D50" s="31"/>
      <c r="E50" s="31"/>
      <c r="F50" s="28"/>
      <c r="G50" s="13"/>
    </row>
    <row r="51" spans="1:9" ht="16.5">
      <c r="A51" s="5"/>
      <c r="B51" s="5">
        <v>3221104</v>
      </c>
      <c r="C51" s="27" t="s">
        <v>50</v>
      </c>
      <c r="D51" s="15">
        <v>0</v>
      </c>
      <c r="E51" s="15">
        <v>0</v>
      </c>
      <c r="F51" s="12">
        <v>0</v>
      </c>
      <c r="G51" s="13">
        <f t="shared" ref="G51:G55" si="2">SUM(D51-F51)</f>
        <v>0</v>
      </c>
    </row>
    <row r="52" spans="1:9" ht="33">
      <c r="A52" s="5"/>
      <c r="B52" s="5">
        <v>3221106</v>
      </c>
      <c r="C52" s="10" t="s">
        <v>51</v>
      </c>
      <c r="D52" s="15">
        <v>10000</v>
      </c>
      <c r="E52" s="15">
        <v>0</v>
      </c>
      <c r="F52" s="12">
        <v>1100</v>
      </c>
      <c r="G52" s="13">
        <f t="shared" si="2"/>
        <v>8900</v>
      </c>
    </row>
    <row r="53" spans="1:9" ht="16.5">
      <c r="A53" s="5"/>
      <c r="B53" s="5">
        <v>3221109</v>
      </c>
      <c r="C53" s="10" t="s">
        <v>52</v>
      </c>
      <c r="D53" s="15">
        <v>0</v>
      </c>
      <c r="E53" s="15">
        <v>0</v>
      </c>
      <c r="F53" s="12">
        <v>0</v>
      </c>
      <c r="G53" s="13">
        <f t="shared" si="2"/>
        <v>0</v>
      </c>
    </row>
    <row r="54" spans="1:9" ht="16.5">
      <c r="A54" s="5"/>
      <c r="B54" s="5">
        <v>3221110</v>
      </c>
      <c r="C54" s="10" t="s">
        <v>53</v>
      </c>
      <c r="D54" s="15">
        <v>0</v>
      </c>
      <c r="E54" s="15">
        <v>0</v>
      </c>
      <c r="F54" s="12">
        <v>0</v>
      </c>
      <c r="G54" s="13">
        <f t="shared" si="2"/>
        <v>0</v>
      </c>
    </row>
    <row r="55" spans="1:9" ht="16.5">
      <c r="A55" s="86" t="s">
        <v>54</v>
      </c>
      <c r="B55" s="87"/>
      <c r="C55" s="88"/>
      <c r="D55" s="15">
        <v>10000</v>
      </c>
      <c r="E55" s="15">
        <v>0</v>
      </c>
      <c r="F55" s="12">
        <v>1100</v>
      </c>
      <c r="G55" s="13">
        <f t="shared" si="2"/>
        <v>8900</v>
      </c>
    </row>
    <row r="56" spans="1:9" ht="16.5">
      <c r="A56" s="5"/>
      <c r="B56" s="4">
        <v>3231</v>
      </c>
      <c r="C56" s="89" t="s">
        <v>55</v>
      </c>
      <c r="D56" s="90"/>
      <c r="E56" s="90"/>
      <c r="F56" s="91"/>
      <c r="G56" s="18"/>
    </row>
    <row r="57" spans="1:9" ht="33">
      <c r="A57" s="5"/>
      <c r="B57" s="5">
        <v>3231301</v>
      </c>
      <c r="C57" s="32" t="s">
        <v>56</v>
      </c>
      <c r="D57" s="33">
        <v>0</v>
      </c>
      <c r="E57" s="33">
        <v>0</v>
      </c>
      <c r="F57" s="28">
        <v>0</v>
      </c>
      <c r="G57" s="13">
        <f>SUM(D57-F57)</f>
        <v>0</v>
      </c>
    </row>
    <row r="58" spans="1:9" ht="16.5">
      <c r="A58" s="86" t="s">
        <v>57</v>
      </c>
      <c r="B58" s="87"/>
      <c r="C58" s="88"/>
      <c r="D58" s="29">
        <f>SUM(D57)</f>
        <v>0</v>
      </c>
      <c r="E58" s="29">
        <f>SUM(E57)</f>
        <v>0</v>
      </c>
      <c r="F58" s="29">
        <v>0</v>
      </c>
      <c r="G58" s="29">
        <f>SUM(G57)</f>
        <v>0</v>
      </c>
    </row>
    <row r="59" spans="1:9" ht="16.5">
      <c r="A59" s="34"/>
      <c r="B59" s="4">
        <v>3243</v>
      </c>
      <c r="C59" s="95" t="s">
        <v>58</v>
      </c>
      <c r="D59" s="77"/>
      <c r="E59" s="77"/>
      <c r="F59" s="78"/>
      <c r="G59" s="18"/>
    </row>
    <row r="60" spans="1:9" ht="33">
      <c r="A60" s="34"/>
      <c r="B60" s="5">
        <v>3243101</v>
      </c>
      <c r="C60" s="26" t="s">
        <v>58</v>
      </c>
      <c r="D60" s="12">
        <v>0</v>
      </c>
      <c r="E60" s="12">
        <v>0</v>
      </c>
      <c r="F60" s="12">
        <v>0</v>
      </c>
      <c r="G60" s="13">
        <f>SUM(D60-F60)</f>
        <v>0</v>
      </c>
    </row>
    <row r="61" spans="1:9" ht="16.5">
      <c r="A61" s="34"/>
      <c r="B61" s="5">
        <v>3243102</v>
      </c>
      <c r="C61" s="26" t="s">
        <v>59</v>
      </c>
      <c r="D61" s="12">
        <v>0</v>
      </c>
      <c r="E61" s="12">
        <v>0</v>
      </c>
      <c r="F61" s="12">
        <v>0</v>
      </c>
      <c r="G61" s="13">
        <f>SUM(D61-F61)</f>
        <v>0</v>
      </c>
    </row>
    <row r="62" spans="1:9" ht="16.5">
      <c r="A62" s="86" t="s">
        <v>60</v>
      </c>
      <c r="B62" s="87"/>
      <c r="C62" s="87"/>
      <c r="D62" s="35">
        <f>SUM(D60:D61)</f>
        <v>0</v>
      </c>
      <c r="E62" s="35">
        <f>SUM(E60:E61)</f>
        <v>0</v>
      </c>
      <c r="F62" s="35">
        <f>SUM(F60:F61)</f>
        <v>0</v>
      </c>
      <c r="G62" s="35">
        <f>SUM(G60:G61)</f>
        <v>0</v>
      </c>
    </row>
    <row r="63" spans="1:9" ht="33">
      <c r="A63" s="36"/>
      <c r="B63" s="4">
        <v>3244</v>
      </c>
      <c r="C63" s="37" t="s">
        <v>61</v>
      </c>
      <c r="D63" s="98"/>
      <c r="E63" s="99"/>
      <c r="F63" s="99"/>
      <c r="G63" s="9"/>
    </row>
    <row r="64" spans="1:9" ht="16.5">
      <c r="A64" s="36"/>
      <c r="B64" s="5">
        <v>3244101</v>
      </c>
      <c r="C64" s="27" t="s">
        <v>62</v>
      </c>
      <c r="D64" s="15">
        <v>81000</v>
      </c>
      <c r="E64" s="60">
        <v>0</v>
      </c>
      <c r="F64" s="60">
        <v>19843.5</v>
      </c>
      <c r="G64" s="61">
        <f t="shared" ref="G64:G66" si="3">SUM(D64-F64)</f>
        <v>61156.5</v>
      </c>
    </row>
    <row r="65" spans="1:7" ht="16.5">
      <c r="A65" s="5"/>
      <c r="B65" s="5">
        <v>3244102</v>
      </c>
      <c r="C65" s="27" t="s">
        <v>63</v>
      </c>
      <c r="D65" s="27">
        <v>46000</v>
      </c>
      <c r="E65" s="15">
        <v>20987</v>
      </c>
      <c r="F65" s="12">
        <v>20987</v>
      </c>
      <c r="G65" s="13">
        <f t="shared" si="3"/>
        <v>25013</v>
      </c>
    </row>
    <row r="66" spans="1:7" ht="16.5">
      <c r="A66" s="86" t="s">
        <v>64</v>
      </c>
      <c r="B66" s="87"/>
      <c r="C66" s="88"/>
      <c r="D66" s="15">
        <v>127000</v>
      </c>
      <c r="E66" s="15">
        <v>20987</v>
      </c>
      <c r="F66" s="60">
        <v>40830.5</v>
      </c>
      <c r="G66" s="61">
        <f t="shared" si="3"/>
        <v>86169.5</v>
      </c>
    </row>
    <row r="67" spans="1:7" ht="16.5">
      <c r="A67" s="38"/>
      <c r="B67" s="4">
        <v>3255</v>
      </c>
      <c r="C67" s="103" t="s">
        <v>65</v>
      </c>
      <c r="D67" s="104"/>
      <c r="E67" s="104"/>
      <c r="F67" s="105"/>
      <c r="G67" s="18"/>
    </row>
    <row r="68" spans="1:7" ht="16.5">
      <c r="A68" s="38"/>
      <c r="B68" s="5">
        <v>3255101</v>
      </c>
      <c r="C68" s="27" t="s">
        <v>66</v>
      </c>
      <c r="D68" s="15">
        <v>60000</v>
      </c>
      <c r="E68" s="15">
        <v>0</v>
      </c>
      <c r="F68" s="12">
        <v>29800</v>
      </c>
      <c r="G68" s="13">
        <f t="shared" ref="G68:G72" si="4">SUM(D68-F68)</f>
        <v>30200</v>
      </c>
    </row>
    <row r="69" spans="1:7" ht="16.5">
      <c r="A69" s="5"/>
      <c r="B69" s="5">
        <v>3255102</v>
      </c>
      <c r="C69" s="10" t="s">
        <v>67</v>
      </c>
      <c r="D69" s="15">
        <v>0</v>
      </c>
      <c r="E69" s="15">
        <v>0</v>
      </c>
      <c r="F69" s="12">
        <v>0</v>
      </c>
      <c r="G69" s="13">
        <f t="shared" si="4"/>
        <v>0</v>
      </c>
    </row>
    <row r="70" spans="1:7" ht="16.5">
      <c r="A70" s="5"/>
      <c r="B70" s="5">
        <v>3255104</v>
      </c>
      <c r="C70" s="10" t="s">
        <v>68</v>
      </c>
      <c r="D70" s="15">
        <v>5000</v>
      </c>
      <c r="E70" s="15">
        <v>0</v>
      </c>
      <c r="F70" s="12">
        <v>2500</v>
      </c>
      <c r="G70" s="13">
        <f t="shared" si="4"/>
        <v>2500</v>
      </c>
    </row>
    <row r="71" spans="1:7" ht="16.5">
      <c r="A71" s="5"/>
      <c r="B71" s="5">
        <v>3255105</v>
      </c>
      <c r="C71" s="10" t="s">
        <v>69</v>
      </c>
      <c r="D71" s="15">
        <v>27000</v>
      </c>
      <c r="E71" s="15">
        <v>0</v>
      </c>
      <c r="F71" s="12">
        <v>14475</v>
      </c>
      <c r="G71" s="13">
        <f t="shared" si="4"/>
        <v>12525</v>
      </c>
    </row>
    <row r="72" spans="1:7" ht="16.5">
      <c r="A72" s="106" t="s">
        <v>70</v>
      </c>
      <c r="B72" s="107"/>
      <c r="C72" s="108"/>
      <c r="D72" s="15">
        <f>D68+D70+D71</f>
        <v>92000</v>
      </c>
      <c r="E72" s="15">
        <f>E68+E70+E71</f>
        <v>0</v>
      </c>
      <c r="F72" s="12">
        <f>F68+F70+F71</f>
        <v>46775</v>
      </c>
      <c r="G72" s="13">
        <f t="shared" si="4"/>
        <v>45225</v>
      </c>
    </row>
    <row r="73" spans="1:7" ht="33">
      <c r="A73" s="39"/>
      <c r="B73" s="4">
        <v>3256</v>
      </c>
      <c r="C73" s="40" t="s">
        <v>71</v>
      </c>
      <c r="D73" s="41"/>
      <c r="E73" s="41"/>
      <c r="F73" s="28"/>
      <c r="G73" s="13"/>
    </row>
    <row r="74" spans="1:7" ht="16.5">
      <c r="A74" s="4"/>
      <c r="B74" s="5">
        <v>3256101</v>
      </c>
      <c r="C74" s="10" t="s">
        <v>72</v>
      </c>
      <c r="D74" s="12">
        <v>0</v>
      </c>
      <c r="E74" s="12">
        <v>0</v>
      </c>
      <c r="F74" s="28">
        <v>0</v>
      </c>
      <c r="G74" s="13">
        <f>SUM(D74-F74)</f>
        <v>0</v>
      </c>
    </row>
    <row r="75" spans="1:7" ht="16.5">
      <c r="A75" s="5"/>
      <c r="B75" s="5">
        <v>3256106</v>
      </c>
      <c r="C75" s="10" t="s">
        <v>73</v>
      </c>
      <c r="D75" s="12"/>
      <c r="E75" s="12"/>
      <c r="F75" s="28">
        <v>0</v>
      </c>
      <c r="G75" s="13"/>
    </row>
    <row r="76" spans="1:7" ht="16.5">
      <c r="A76" s="109" t="s">
        <v>74</v>
      </c>
      <c r="B76" s="110"/>
      <c r="C76" s="111"/>
      <c r="D76" s="29"/>
      <c r="E76" s="29"/>
      <c r="F76" s="29"/>
      <c r="G76" s="29"/>
    </row>
    <row r="77" spans="1:7" ht="49.5">
      <c r="A77" s="5"/>
      <c r="B77" s="4">
        <v>3257</v>
      </c>
      <c r="C77" s="7" t="s">
        <v>75</v>
      </c>
      <c r="D77" s="42"/>
      <c r="E77" s="42"/>
      <c r="F77" s="28"/>
      <c r="G77" s="13"/>
    </row>
    <row r="78" spans="1:7" ht="16.5">
      <c r="A78" s="5"/>
      <c r="B78" s="5">
        <v>3257101</v>
      </c>
      <c r="C78" s="10" t="s">
        <v>76</v>
      </c>
      <c r="D78" s="12">
        <v>0</v>
      </c>
      <c r="E78" s="12">
        <v>0</v>
      </c>
      <c r="F78" s="28">
        <v>0</v>
      </c>
      <c r="G78" s="13">
        <f>SUM(D78-F78)</f>
        <v>0</v>
      </c>
    </row>
    <row r="79" spans="1:7" ht="16.5">
      <c r="A79" s="5"/>
      <c r="B79" s="5">
        <v>3257105</v>
      </c>
      <c r="C79" s="10" t="s">
        <v>77</v>
      </c>
      <c r="D79" s="12"/>
      <c r="E79" s="12"/>
      <c r="F79" s="28"/>
      <c r="G79" s="13"/>
    </row>
    <row r="80" spans="1:7" ht="16.5">
      <c r="A80" s="5"/>
      <c r="B80" s="5">
        <v>3257106</v>
      </c>
      <c r="C80" s="10" t="s">
        <v>78</v>
      </c>
      <c r="D80" s="12"/>
      <c r="E80" s="12"/>
      <c r="F80" s="28"/>
      <c r="G80" s="13"/>
    </row>
    <row r="81" spans="1:7" ht="16.5">
      <c r="A81" s="5"/>
      <c r="B81" s="5">
        <v>3257206</v>
      </c>
      <c r="C81" s="10" t="s">
        <v>135</v>
      </c>
      <c r="D81" s="12">
        <v>0</v>
      </c>
      <c r="E81" s="12">
        <v>0</v>
      </c>
      <c r="F81" s="28">
        <v>0</v>
      </c>
      <c r="G81" s="13">
        <f>SUM(D81-F81)</f>
        <v>0</v>
      </c>
    </row>
    <row r="82" spans="1:7" ht="16.5">
      <c r="A82" s="109" t="s">
        <v>80</v>
      </c>
      <c r="B82" s="110"/>
      <c r="C82" s="111"/>
      <c r="D82" s="29">
        <f>SUM(D78:D81)</f>
        <v>0</v>
      </c>
      <c r="E82" s="29">
        <f>SUM(E78:E81)</f>
        <v>0</v>
      </c>
      <c r="F82" s="29">
        <f>SUM(F78:F81)</f>
        <v>0</v>
      </c>
      <c r="G82" s="29">
        <f>SUM(G78:G81)</f>
        <v>0</v>
      </c>
    </row>
    <row r="83" spans="1:7" ht="16.5">
      <c r="A83" s="14"/>
      <c r="B83" s="4">
        <v>3258</v>
      </c>
      <c r="C83" s="7" t="s">
        <v>81</v>
      </c>
      <c r="D83" s="42"/>
      <c r="E83" s="42"/>
      <c r="F83" s="28"/>
      <c r="G83" s="13"/>
    </row>
    <row r="84" spans="1:7" ht="16.5">
      <c r="A84" s="43"/>
      <c r="B84" s="5">
        <v>3258101</v>
      </c>
      <c r="C84" s="10" t="s">
        <v>82</v>
      </c>
      <c r="D84" s="15">
        <v>0</v>
      </c>
      <c r="E84" s="15">
        <v>0</v>
      </c>
      <c r="F84" s="12">
        <v>0</v>
      </c>
      <c r="G84" s="13">
        <f t="shared" ref="G84:G89" si="5">SUM(D84-F84)</f>
        <v>0</v>
      </c>
    </row>
    <row r="85" spans="1:7" ht="16.5">
      <c r="A85" s="5"/>
      <c r="B85" s="5">
        <v>3258102</v>
      </c>
      <c r="C85" s="10" t="s">
        <v>83</v>
      </c>
      <c r="D85" s="15">
        <v>12000</v>
      </c>
      <c r="E85" s="15">
        <v>0</v>
      </c>
      <c r="F85" s="12">
        <v>12000</v>
      </c>
      <c r="G85" s="13">
        <f t="shared" si="5"/>
        <v>0</v>
      </c>
    </row>
    <row r="86" spans="1:7" ht="16.5">
      <c r="A86" s="5"/>
      <c r="B86" s="5">
        <v>3258103</v>
      </c>
      <c r="C86" s="44" t="s">
        <v>84</v>
      </c>
      <c r="D86" s="15">
        <v>21000</v>
      </c>
      <c r="E86" s="15">
        <v>0</v>
      </c>
      <c r="F86" s="12">
        <v>17000</v>
      </c>
      <c r="G86" s="13">
        <f t="shared" si="5"/>
        <v>4000</v>
      </c>
    </row>
    <row r="87" spans="1:7" ht="16.5">
      <c r="A87" s="5"/>
      <c r="B87" s="5">
        <v>3258104</v>
      </c>
      <c r="C87" s="10" t="s">
        <v>85</v>
      </c>
      <c r="D87" s="15">
        <v>6300</v>
      </c>
      <c r="E87" s="15">
        <v>0</v>
      </c>
      <c r="F87" s="12">
        <v>6300</v>
      </c>
      <c r="G87" s="13">
        <f t="shared" si="5"/>
        <v>0</v>
      </c>
    </row>
    <row r="88" spans="1:7" ht="33">
      <c r="A88" s="5"/>
      <c r="B88" s="5">
        <v>3258140</v>
      </c>
      <c r="C88" s="10" t="s">
        <v>86</v>
      </c>
      <c r="D88" s="15">
        <v>0</v>
      </c>
      <c r="E88" s="15">
        <v>0</v>
      </c>
      <c r="F88" s="12">
        <v>0</v>
      </c>
      <c r="G88" s="13">
        <f t="shared" si="5"/>
        <v>0</v>
      </c>
    </row>
    <row r="89" spans="1:7" ht="16.5">
      <c r="A89" s="109" t="s">
        <v>87</v>
      </c>
      <c r="B89" s="110"/>
      <c r="C89" s="111"/>
      <c r="D89" s="15">
        <f>D85+D86+D87</f>
        <v>39300</v>
      </c>
      <c r="E89" s="15">
        <v>0</v>
      </c>
      <c r="F89" s="12">
        <f>F85+F86+F87</f>
        <v>35300</v>
      </c>
      <c r="G89" s="13">
        <f t="shared" si="5"/>
        <v>4000</v>
      </c>
    </row>
    <row r="90" spans="1:7" ht="16.5">
      <c r="A90" s="109" t="s">
        <v>88</v>
      </c>
      <c r="B90" s="110"/>
      <c r="C90" s="111"/>
      <c r="D90" s="15">
        <f>D49+D55+D66+D72+D89</f>
        <v>442700</v>
      </c>
      <c r="E90" s="60">
        <v>31036</v>
      </c>
      <c r="F90" s="60">
        <f>F89+F72+F66+F55+F49</f>
        <v>198667.5</v>
      </c>
      <c r="G90" s="61">
        <v>244032.5</v>
      </c>
    </row>
    <row r="91" spans="1:7" ht="16.5">
      <c r="A91" s="45">
        <v>4</v>
      </c>
      <c r="B91" s="89" t="s">
        <v>89</v>
      </c>
      <c r="C91" s="90"/>
      <c r="D91" s="90"/>
      <c r="E91" s="90"/>
      <c r="F91" s="91"/>
      <c r="G91" s="18"/>
    </row>
    <row r="92" spans="1:7" ht="16.5">
      <c r="A92" s="45">
        <v>41</v>
      </c>
      <c r="B92" s="89" t="s">
        <v>90</v>
      </c>
      <c r="C92" s="90"/>
      <c r="D92" s="90"/>
      <c r="E92" s="90"/>
      <c r="F92" s="91"/>
      <c r="G92" s="18"/>
    </row>
    <row r="93" spans="1:7" ht="33">
      <c r="A93" s="14"/>
      <c r="B93" s="45">
        <v>4112</v>
      </c>
      <c r="C93" s="7" t="s">
        <v>91</v>
      </c>
      <c r="D93" s="42"/>
      <c r="E93" s="42"/>
      <c r="F93" s="28"/>
      <c r="G93" s="13"/>
    </row>
    <row r="94" spans="1:7" ht="16.5">
      <c r="A94" s="4"/>
      <c r="B94" s="5">
        <v>4112101</v>
      </c>
      <c r="C94" s="10" t="s">
        <v>82</v>
      </c>
      <c r="D94" s="12">
        <v>0</v>
      </c>
      <c r="E94" s="12">
        <v>0</v>
      </c>
      <c r="F94" s="28">
        <v>0</v>
      </c>
      <c r="G94" s="13">
        <f>SUM(D94-F94)</f>
        <v>0</v>
      </c>
    </row>
    <row r="95" spans="1:7" ht="33">
      <c r="A95" s="5"/>
      <c r="B95" s="5">
        <v>4112202</v>
      </c>
      <c r="C95" s="10" t="s">
        <v>92</v>
      </c>
      <c r="D95" s="12">
        <v>0</v>
      </c>
      <c r="E95" s="12">
        <v>0</v>
      </c>
      <c r="F95" s="28">
        <v>0</v>
      </c>
      <c r="G95" s="13">
        <f>SUM(D95-F95)</f>
        <v>0</v>
      </c>
    </row>
    <row r="96" spans="1:7" ht="16.5">
      <c r="A96" s="5"/>
      <c r="B96" s="5">
        <v>4112303</v>
      </c>
      <c r="C96" s="10" t="s">
        <v>93</v>
      </c>
      <c r="D96" s="12">
        <v>0</v>
      </c>
      <c r="E96" s="12">
        <v>0</v>
      </c>
      <c r="F96" s="28">
        <v>0</v>
      </c>
      <c r="G96" s="13">
        <f>SUM(D96-F96)</f>
        <v>0</v>
      </c>
    </row>
    <row r="97" spans="1:7" ht="16.5">
      <c r="A97" s="5"/>
      <c r="B97" s="5">
        <v>4112310</v>
      </c>
      <c r="C97" s="26" t="s">
        <v>85</v>
      </c>
      <c r="D97" s="12">
        <v>25000</v>
      </c>
      <c r="E97" s="12">
        <v>0</v>
      </c>
      <c r="F97" s="28">
        <v>25000</v>
      </c>
      <c r="G97" s="13">
        <f>SUM(D97-F97)</f>
        <v>0</v>
      </c>
    </row>
    <row r="98" spans="1:7" ht="16.5">
      <c r="A98" s="5"/>
      <c r="B98" s="5">
        <v>4112314</v>
      </c>
      <c r="C98" s="46" t="s">
        <v>83</v>
      </c>
      <c r="D98" s="15">
        <v>0</v>
      </c>
      <c r="E98" s="15">
        <v>0</v>
      </c>
      <c r="F98" s="12">
        <v>0</v>
      </c>
      <c r="G98" s="13">
        <f t="shared" ref="G98:G100" si="6">SUM(D98-F98)</f>
        <v>0</v>
      </c>
    </row>
    <row r="99" spans="1:7" ht="16.5">
      <c r="A99" s="86" t="s">
        <v>94</v>
      </c>
      <c r="B99" s="87"/>
      <c r="C99" s="88"/>
      <c r="D99" s="29">
        <v>25000</v>
      </c>
      <c r="E99" s="29">
        <v>0</v>
      </c>
      <c r="F99" s="29">
        <v>25000</v>
      </c>
      <c r="G99" s="29">
        <f t="shared" si="6"/>
        <v>0</v>
      </c>
    </row>
    <row r="100" spans="1:7" ht="16.5">
      <c r="A100" s="112" t="s">
        <v>95</v>
      </c>
      <c r="B100" s="113"/>
      <c r="C100" s="114"/>
      <c r="D100" s="29">
        <v>25000</v>
      </c>
      <c r="E100" s="29">
        <v>0</v>
      </c>
      <c r="F100" s="29">
        <v>25000</v>
      </c>
      <c r="G100" s="29">
        <f t="shared" si="6"/>
        <v>0</v>
      </c>
    </row>
    <row r="101" spans="1:7" ht="31.5" customHeight="1">
      <c r="A101" s="115" t="s">
        <v>132</v>
      </c>
      <c r="B101" s="116"/>
      <c r="C101" s="117"/>
      <c r="D101" s="47">
        <v>2331600</v>
      </c>
      <c r="E101" s="56" t="s">
        <v>131</v>
      </c>
      <c r="F101" s="65">
        <v>939199</v>
      </c>
      <c r="G101" s="61">
        <v>1392401</v>
      </c>
    </row>
    <row r="102" spans="1:7">
      <c r="A102" s="100" t="s">
        <v>110</v>
      </c>
      <c r="B102" s="101"/>
      <c r="C102" s="101"/>
      <c r="D102" s="101"/>
      <c r="E102" s="101"/>
      <c r="F102" s="101"/>
      <c r="G102" s="101"/>
    </row>
    <row r="103" spans="1:7">
      <c r="A103" s="102"/>
      <c r="B103" s="102"/>
      <c r="C103" s="102"/>
      <c r="D103" s="102"/>
      <c r="E103" s="102"/>
      <c r="F103" s="102"/>
      <c r="G103" s="102"/>
    </row>
    <row r="104" spans="1:7">
      <c r="A104" s="102"/>
      <c r="B104" s="102"/>
      <c r="C104" s="102"/>
      <c r="D104" s="102"/>
      <c r="E104" s="102"/>
      <c r="F104" s="102"/>
      <c r="G104" s="102"/>
    </row>
    <row r="105" spans="1:7">
      <c r="A105" s="102"/>
      <c r="B105" s="102"/>
      <c r="C105" s="102"/>
      <c r="D105" s="102"/>
      <c r="E105" s="102"/>
      <c r="F105" s="102"/>
      <c r="G105" s="102"/>
    </row>
    <row r="106" spans="1:7">
      <c r="A106" s="102"/>
      <c r="B106" s="102"/>
      <c r="C106" s="102"/>
      <c r="D106" s="102"/>
      <c r="E106" s="102"/>
      <c r="F106" s="102"/>
      <c r="G106" s="102"/>
    </row>
    <row r="107" spans="1:7">
      <c r="A107" s="102"/>
      <c r="B107" s="102"/>
      <c r="C107" s="102"/>
      <c r="D107" s="102"/>
      <c r="E107" s="102"/>
      <c r="F107" s="102"/>
      <c r="G107" s="102"/>
    </row>
    <row r="108" spans="1:7">
      <c r="A108" s="102"/>
      <c r="B108" s="102"/>
      <c r="C108" s="102"/>
      <c r="D108" s="102"/>
      <c r="E108" s="102"/>
      <c r="F108" s="102"/>
      <c r="G108" s="102"/>
    </row>
    <row r="109" spans="1:7">
      <c r="A109" s="102"/>
      <c r="B109" s="102"/>
      <c r="C109" s="102"/>
      <c r="D109" s="102"/>
      <c r="E109" s="102"/>
      <c r="F109" s="102"/>
      <c r="G109" s="102"/>
    </row>
    <row r="110" spans="1:7">
      <c r="A110" s="102"/>
      <c r="B110" s="102"/>
      <c r="C110" s="102"/>
      <c r="D110" s="102"/>
      <c r="E110" s="102"/>
      <c r="F110" s="102"/>
      <c r="G110" s="102"/>
    </row>
    <row r="111" spans="1:7">
      <c r="A111" s="102"/>
      <c r="B111" s="102"/>
      <c r="C111" s="102"/>
      <c r="D111" s="102"/>
      <c r="E111" s="102"/>
      <c r="F111" s="102"/>
      <c r="G111" s="102"/>
    </row>
    <row r="112" spans="1:7">
      <c r="A112" s="102"/>
      <c r="B112" s="102"/>
      <c r="C112" s="102"/>
      <c r="D112" s="102"/>
      <c r="E112" s="102"/>
      <c r="F112" s="102"/>
      <c r="G112" s="102"/>
    </row>
    <row r="113" spans="1:7">
      <c r="A113" s="102"/>
      <c r="B113" s="102"/>
      <c r="C113" s="102"/>
      <c r="D113" s="102"/>
      <c r="E113" s="102"/>
      <c r="F113" s="102"/>
      <c r="G113" s="102"/>
    </row>
  </sheetData>
  <mergeCells count="30">
    <mergeCell ref="A102:G113"/>
    <mergeCell ref="C67:F67"/>
    <mergeCell ref="A72:C72"/>
    <mergeCell ref="A76:C76"/>
    <mergeCell ref="A82:C82"/>
    <mergeCell ref="A89:C89"/>
    <mergeCell ref="A90:C90"/>
    <mergeCell ref="B91:F91"/>
    <mergeCell ref="B92:F92"/>
    <mergeCell ref="A99:C99"/>
    <mergeCell ref="A100:C100"/>
    <mergeCell ref="A101:C101"/>
    <mergeCell ref="A66:C66"/>
    <mergeCell ref="C7:F7"/>
    <mergeCell ref="A28:C28"/>
    <mergeCell ref="A29:C29"/>
    <mergeCell ref="B30:F30"/>
    <mergeCell ref="A49:C49"/>
    <mergeCell ref="A55:C55"/>
    <mergeCell ref="C56:F56"/>
    <mergeCell ref="A58:C58"/>
    <mergeCell ref="C59:F59"/>
    <mergeCell ref="A62:C62"/>
    <mergeCell ref="D63:F63"/>
    <mergeCell ref="C6:F6"/>
    <mergeCell ref="A1:G1"/>
    <mergeCell ref="A2:G2"/>
    <mergeCell ref="B3:C3"/>
    <mergeCell ref="B4:C4"/>
    <mergeCell ref="C5:G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13"/>
  <sheetViews>
    <sheetView topLeftCell="A37" workbookViewId="0">
      <selection sqref="A1:G113"/>
    </sheetView>
  </sheetViews>
  <sheetFormatPr defaultRowHeight="15"/>
  <cols>
    <col min="2" max="2" width="9.28515625" bestFit="1" customWidth="1"/>
    <col min="3" max="3" width="16.85546875" customWidth="1"/>
    <col min="4" max="4" width="13.85546875" customWidth="1"/>
    <col min="5" max="5" width="12.140625" customWidth="1"/>
    <col min="6" max="6" width="12.28515625" customWidth="1"/>
    <col min="7" max="7" width="13.28515625" customWidth="1"/>
  </cols>
  <sheetData>
    <row r="1" spans="1:7" ht="41.25" customHeight="1">
      <c r="A1" s="79" t="s">
        <v>141</v>
      </c>
      <c r="B1" s="80"/>
      <c r="C1" s="80"/>
      <c r="D1" s="80"/>
      <c r="E1" s="80"/>
      <c r="F1" s="80"/>
      <c r="G1" s="80"/>
    </row>
    <row r="2" spans="1:7" ht="16.5">
      <c r="A2" s="81" t="s">
        <v>0</v>
      </c>
      <c r="B2" s="81"/>
      <c r="C2" s="81"/>
      <c r="D2" s="81"/>
      <c r="E2" s="81"/>
      <c r="F2" s="81"/>
      <c r="G2" s="81"/>
    </row>
    <row r="3" spans="1:7" ht="67.5" customHeight="1">
      <c r="A3" s="1" t="s">
        <v>1</v>
      </c>
      <c r="B3" s="82" t="s">
        <v>2</v>
      </c>
      <c r="C3" s="83"/>
      <c r="D3" s="2" t="s">
        <v>97</v>
      </c>
      <c r="E3" s="2" t="s">
        <v>142</v>
      </c>
      <c r="F3" s="1" t="s">
        <v>99</v>
      </c>
      <c r="G3" s="1" t="s">
        <v>3</v>
      </c>
    </row>
    <row r="4" spans="1:7" ht="16.5">
      <c r="A4" s="3">
        <v>1</v>
      </c>
      <c r="B4" s="84">
        <v>2</v>
      </c>
      <c r="C4" s="78"/>
      <c r="D4" s="3">
        <v>3</v>
      </c>
      <c r="E4" s="3">
        <v>4</v>
      </c>
      <c r="F4" s="3">
        <v>5</v>
      </c>
      <c r="G4" s="3">
        <v>6</v>
      </c>
    </row>
    <row r="5" spans="1:7" ht="16.5">
      <c r="A5" s="4"/>
      <c r="B5" s="5"/>
      <c r="C5" s="85" t="s">
        <v>4</v>
      </c>
      <c r="D5" s="77"/>
      <c r="E5" s="77"/>
      <c r="F5" s="77"/>
      <c r="G5" s="78"/>
    </row>
    <row r="6" spans="1:7" ht="16.5">
      <c r="A6" s="4">
        <v>3</v>
      </c>
      <c r="B6" s="5"/>
      <c r="C6" s="76" t="s">
        <v>5</v>
      </c>
      <c r="D6" s="77"/>
      <c r="E6" s="77"/>
      <c r="F6" s="78"/>
      <c r="G6" s="6"/>
    </row>
    <row r="7" spans="1:7" ht="16.5">
      <c r="A7" s="4">
        <v>31</v>
      </c>
      <c r="B7" s="5"/>
      <c r="C7" s="89" t="s">
        <v>6</v>
      </c>
      <c r="D7" s="90"/>
      <c r="E7" s="90"/>
      <c r="F7" s="91"/>
      <c r="G7" s="6"/>
    </row>
    <row r="8" spans="1:7" ht="33">
      <c r="A8" s="4"/>
      <c r="B8" s="4">
        <v>3111</v>
      </c>
      <c r="C8" s="7" t="s">
        <v>7</v>
      </c>
      <c r="D8" s="7"/>
      <c r="E8" s="7"/>
      <c r="F8" s="8"/>
      <c r="G8" s="9"/>
    </row>
    <row r="9" spans="1:7" ht="16.5">
      <c r="A9" s="5"/>
      <c r="B9" s="5">
        <v>3111101</v>
      </c>
      <c r="C9" s="10" t="s">
        <v>8</v>
      </c>
      <c r="D9" s="11">
        <v>719300</v>
      </c>
      <c r="E9" s="11">
        <v>57950</v>
      </c>
      <c r="F9" s="12">
        <v>445940</v>
      </c>
      <c r="G9" s="13">
        <v>273360</v>
      </c>
    </row>
    <row r="10" spans="1:7" ht="16.5">
      <c r="A10" s="5"/>
      <c r="B10" s="5">
        <v>3111201</v>
      </c>
      <c r="C10" s="10" t="s">
        <v>9</v>
      </c>
      <c r="D10" s="11">
        <v>363300</v>
      </c>
      <c r="E10" s="11">
        <v>16760</v>
      </c>
      <c r="F10" s="12">
        <v>116520</v>
      </c>
      <c r="G10" s="13">
        <f t="shared" ref="G10:G26" si="0">SUM(D10-F10)</f>
        <v>246780</v>
      </c>
    </row>
    <row r="11" spans="1:7" ht="16.5">
      <c r="A11" s="14"/>
      <c r="B11" s="5">
        <v>3111301</v>
      </c>
      <c r="C11" s="10" t="s">
        <v>10</v>
      </c>
      <c r="D11" s="11">
        <v>0</v>
      </c>
      <c r="E11" s="11">
        <v>0</v>
      </c>
      <c r="F11" s="12">
        <v>0</v>
      </c>
      <c r="G11" s="13">
        <f t="shared" si="0"/>
        <v>0</v>
      </c>
    </row>
    <row r="12" spans="1:7" ht="16.5">
      <c r="A12" s="14"/>
      <c r="B12" s="5">
        <v>3111302</v>
      </c>
      <c r="C12" s="10" t="s">
        <v>11</v>
      </c>
      <c r="D12" s="11">
        <v>0</v>
      </c>
      <c r="E12" s="11">
        <v>0</v>
      </c>
      <c r="F12" s="12">
        <v>0</v>
      </c>
      <c r="G12" s="13">
        <f t="shared" si="0"/>
        <v>0</v>
      </c>
    </row>
    <row r="13" spans="1:7" ht="16.5">
      <c r="A13" s="4"/>
      <c r="B13" s="5">
        <v>3111306</v>
      </c>
      <c r="C13" s="10" t="s">
        <v>12</v>
      </c>
      <c r="D13" s="11">
        <v>25200</v>
      </c>
      <c r="E13" s="11">
        <v>1500</v>
      </c>
      <c r="F13" s="12">
        <v>11000</v>
      </c>
      <c r="G13" s="13">
        <f t="shared" si="0"/>
        <v>14200</v>
      </c>
    </row>
    <row r="14" spans="1:7" ht="16.5">
      <c r="A14" s="5"/>
      <c r="B14" s="5">
        <v>3111309</v>
      </c>
      <c r="C14" s="10" t="s">
        <v>13</v>
      </c>
      <c r="D14" s="11">
        <v>0</v>
      </c>
      <c r="E14" s="15">
        <v>0</v>
      </c>
      <c r="F14" s="12">
        <v>0</v>
      </c>
      <c r="G14" s="13">
        <f t="shared" si="0"/>
        <v>0</v>
      </c>
    </row>
    <row r="15" spans="1:7" ht="16.5">
      <c r="A15" s="5"/>
      <c r="B15" s="5">
        <v>3111310</v>
      </c>
      <c r="C15" s="10" t="s">
        <v>14</v>
      </c>
      <c r="D15" s="11">
        <v>426300</v>
      </c>
      <c r="E15" s="57">
        <v>28976</v>
      </c>
      <c r="F15" s="57">
        <v>217557</v>
      </c>
      <c r="G15" s="54">
        <f t="shared" si="0"/>
        <v>208743</v>
      </c>
    </row>
    <row r="16" spans="1:7" ht="16.5">
      <c r="A16" s="5"/>
      <c r="B16" s="5">
        <v>3111311</v>
      </c>
      <c r="C16" s="10" t="s">
        <v>15</v>
      </c>
      <c r="D16" s="11">
        <v>75600</v>
      </c>
      <c r="E16" s="11">
        <v>4500</v>
      </c>
      <c r="F16" s="12">
        <v>33000</v>
      </c>
      <c r="G16" s="13">
        <f t="shared" si="0"/>
        <v>42600</v>
      </c>
    </row>
    <row r="17" spans="1:9" ht="16.5">
      <c r="A17" s="5"/>
      <c r="B17" s="5">
        <v>3111312</v>
      </c>
      <c r="C17" s="10" t="s">
        <v>125</v>
      </c>
      <c r="D17" s="11">
        <v>0</v>
      </c>
      <c r="E17" s="11">
        <v>0</v>
      </c>
      <c r="F17" s="12">
        <v>0</v>
      </c>
      <c r="G17" s="13">
        <f t="shared" si="0"/>
        <v>0</v>
      </c>
    </row>
    <row r="18" spans="1:9" ht="16.5">
      <c r="A18" s="5"/>
      <c r="B18" s="5">
        <v>3111314</v>
      </c>
      <c r="C18" s="10" t="s">
        <v>17</v>
      </c>
      <c r="D18" s="11">
        <v>4800</v>
      </c>
      <c r="E18" s="11">
        <v>200</v>
      </c>
      <c r="F18" s="12">
        <v>1400</v>
      </c>
      <c r="G18" s="13">
        <f t="shared" si="0"/>
        <v>3400</v>
      </c>
    </row>
    <row r="19" spans="1:9" ht="16.5">
      <c r="A19" s="5"/>
      <c r="B19" s="5">
        <v>3111316</v>
      </c>
      <c r="C19" s="10" t="s">
        <v>18</v>
      </c>
      <c r="D19" s="11">
        <v>1200</v>
      </c>
      <c r="E19" s="11">
        <v>0</v>
      </c>
      <c r="F19" s="12">
        <v>0</v>
      </c>
      <c r="G19" s="13">
        <f>D19-F19</f>
        <v>1200</v>
      </c>
    </row>
    <row r="20" spans="1:9" ht="16.5">
      <c r="A20" s="5"/>
      <c r="B20" s="5">
        <v>3111325</v>
      </c>
      <c r="C20" s="10" t="s">
        <v>19</v>
      </c>
      <c r="D20" s="11">
        <v>180600</v>
      </c>
      <c r="E20" s="11">
        <v>0</v>
      </c>
      <c r="F20" s="12">
        <v>0</v>
      </c>
      <c r="G20" s="13">
        <f>D20-F20</f>
        <v>180600</v>
      </c>
    </row>
    <row r="21" spans="1:9" ht="16.5">
      <c r="A21" s="5"/>
      <c r="B21" s="5">
        <v>3111327</v>
      </c>
      <c r="C21" s="10" t="s">
        <v>20</v>
      </c>
      <c r="D21" s="11">
        <v>9600</v>
      </c>
      <c r="E21" s="11">
        <v>2740</v>
      </c>
      <c r="F21" s="12">
        <v>2740</v>
      </c>
      <c r="G21" s="13">
        <f t="shared" si="0"/>
        <v>6860</v>
      </c>
    </row>
    <row r="22" spans="1:9" ht="16.5">
      <c r="A22" s="5"/>
      <c r="B22" s="5">
        <v>3111328</v>
      </c>
      <c r="C22" s="10" t="s">
        <v>21</v>
      </c>
      <c r="D22" s="11">
        <v>39400</v>
      </c>
      <c r="E22" s="15">
        <v>0</v>
      </c>
      <c r="F22" s="12">
        <v>0</v>
      </c>
      <c r="G22" s="13">
        <f t="shared" si="0"/>
        <v>39400</v>
      </c>
    </row>
    <row r="23" spans="1:9" ht="16.5">
      <c r="A23" s="5"/>
      <c r="B23" s="5">
        <v>3111329</v>
      </c>
      <c r="C23" s="10" t="s">
        <v>22</v>
      </c>
      <c r="D23" s="11">
        <v>0</v>
      </c>
      <c r="E23" s="11">
        <v>0</v>
      </c>
      <c r="F23" s="12">
        <v>0</v>
      </c>
      <c r="G23" s="13">
        <f t="shared" si="0"/>
        <v>0</v>
      </c>
    </row>
    <row r="24" spans="1:9" ht="16.5">
      <c r="A24" s="5"/>
      <c r="B24" s="5">
        <v>3111331</v>
      </c>
      <c r="C24" s="10" t="s">
        <v>23</v>
      </c>
      <c r="D24" s="11">
        <v>0</v>
      </c>
      <c r="E24" s="15">
        <v>0</v>
      </c>
      <c r="F24" s="12">
        <v>0</v>
      </c>
      <c r="G24" s="13">
        <f t="shared" si="0"/>
        <v>0</v>
      </c>
    </row>
    <row r="25" spans="1:9" ht="16.5">
      <c r="A25" s="5"/>
      <c r="B25" s="5">
        <v>3111332</v>
      </c>
      <c r="C25" s="10" t="s">
        <v>24</v>
      </c>
      <c r="D25" s="11">
        <v>0</v>
      </c>
      <c r="E25" s="15">
        <v>0</v>
      </c>
      <c r="F25" s="12">
        <v>0</v>
      </c>
      <c r="G25" s="13">
        <f t="shared" si="0"/>
        <v>0</v>
      </c>
    </row>
    <row r="26" spans="1:9" ht="16.5">
      <c r="A26" s="5"/>
      <c r="B26" s="5">
        <v>3111335</v>
      </c>
      <c r="C26" s="10" t="s">
        <v>25</v>
      </c>
      <c r="D26" s="11">
        <v>18400</v>
      </c>
      <c r="E26" s="11">
        <v>0</v>
      </c>
      <c r="F26" s="12">
        <v>0</v>
      </c>
      <c r="G26" s="13">
        <f t="shared" si="0"/>
        <v>18400</v>
      </c>
    </row>
    <row r="27" spans="1:9" ht="16.5">
      <c r="A27" s="5"/>
      <c r="B27" s="5">
        <v>3111338</v>
      </c>
      <c r="C27" s="10" t="s">
        <v>26</v>
      </c>
      <c r="D27" s="15">
        <v>0</v>
      </c>
      <c r="E27" s="15">
        <v>0</v>
      </c>
      <c r="F27" s="12">
        <v>0</v>
      </c>
      <c r="G27">
        <v>0</v>
      </c>
    </row>
    <row r="28" spans="1:9" ht="16.5">
      <c r="A28" s="86" t="s">
        <v>27</v>
      </c>
      <c r="B28" s="87"/>
      <c r="C28" s="88"/>
      <c r="D28" s="47">
        <f>D9+D10+D11+D12+D13+D14+D15+D16+D17+D18+D19+D20+D21+D22+D23+D24+D25+D26+D27</f>
        <v>1863700</v>
      </c>
      <c r="E28" s="55" t="s">
        <v>138</v>
      </c>
      <c r="F28" s="56" t="s">
        <v>136</v>
      </c>
      <c r="G28" s="54" t="s">
        <v>137</v>
      </c>
      <c r="H28" s="64"/>
      <c r="I28" s="63"/>
    </row>
    <row r="29" spans="1:9" ht="16.5">
      <c r="A29" s="92" t="s">
        <v>28</v>
      </c>
      <c r="B29" s="93"/>
      <c r="C29" s="94"/>
      <c r="D29" s="47">
        <f>D28</f>
        <v>1863700</v>
      </c>
      <c r="E29" s="55" t="s">
        <v>138</v>
      </c>
      <c r="F29" s="56" t="s">
        <v>136</v>
      </c>
      <c r="G29" s="54" t="s">
        <v>137</v>
      </c>
    </row>
    <row r="30" spans="1:9" ht="16.5">
      <c r="A30" s="4">
        <v>32</v>
      </c>
      <c r="B30" s="95"/>
      <c r="C30" s="96"/>
      <c r="D30" s="96"/>
      <c r="E30" s="96"/>
      <c r="F30" s="97"/>
      <c r="G30" s="18"/>
    </row>
    <row r="31" spans="1:9" ht="16.5">
      <c r="A31" s="19"/>
      <c r="B31" s="4">
        <v>3211</v>
      </c>
      <c r="C31" s="20" t="s">
        <v>30</v>
      </c>
      <c r="D31" s="68"/>
      <c r="E31" s="68"/>
      <c r="F31" s="69"/>
      <c r="G31" s="9"/>
    </row>
    <row r="32" spans="1:9" ht="33">
      <c r="A32" s="23"/>
      <c r="B32" s="5">
        <v>3211102</v>
      </c>
      <c r="C32" s="24" t="s">
        <v>31</v>
      </c>
      <c r="D32" s="15">
        <v>15800</v>
      </c>
      <c r="E32" s="15">
        <v>0</v>
      </c>
      <c r="F32" s="12">
        <v>10185</v>
      </c>
      <c r="G32" s="13">
        <f t="shared" ref="G32:G49" si="1">SUM(D32-F32)</f>
        <v>5615</v>
      </c>
    </row>
    <row r="33" spans="1:7" ht="16.5">
      <c r="A33" s="5"/>
      <c r="B33" s="5">
        <v>3211104</v>
      </c>
      <c r="C33" s="25" t="s">
        <v>32</v>
      </c>
      <c r="D33" s="15">
        <v>0</v>
      </c>
      <c r="E33" s="15">
        <v>0</v>
      </c>
      <c r="F33" s="12">
        <v>0</v>
      </c>
      <c r="G33" s="13">
        <f t="shared" si="1"/>
        <v>0</v>
      </c>
    </row>
    <row r="34" spans="1:7" ht="16.5">
      <c r="A34" s="5"/>
      <c r="B34" s="5">
        <v>3211106</v>
      </c>
      <c r="C34" s="26" t="s">
        <v>33</v>
      </c>
      <c r="D34" s="15">
        <v>0</v>
      </c>
      <c r="E34" s="15">
        <v>0</v>
      </c>
      <c r="F34" s="12">
        <v>0</v>
      </c>
      <c r="G34" s="13">
        <f t="shared" si="1"/>
        <v>0</v>
      </c>
    </row>
    <row r="35" spans="1:7" ht="16.5">
      <c r="A35" s="5"/>
      <c r="B35" s="5">
        <v>3211107</v>
      </c>
      <c r="C35" s="26" t="s">
        <v>34</v>
      </c>
      <c r="D35" s="15">
        <v>0</v>
      </c>
      <c r="E35" s="15">
        <v>0</v>
      </c>
      <c r="F35" s="12">
        <v>0</v>
      </c>
      <c r="G35" s="13">
        <f t="shared" si="1"/>
        <v>0</v>
      </c>
    </row>
    <row r="36" spans="1:7" ht="16.5">
      <c r="A36" s="14"/>
      <c r="B36" s="5">
        <v>3211111</v>
      </c>
      <c r="C36" s="26" t="s">
        <v>35</v>
      </c>
      <c r="D36" s="15">
        <v>0</v>
      </c>
      <c r="E36" s="15">
        <v>0</v>
      </c>
      <c r="F36" s="12">
        <v>0</v>
      </c>
      <c r="G36" s="13">
        <f t="shared" si="1"/>
        <v>0</v>
      </c>
    </row>
    <row r="37" spans="1:7" ht="16.5">
      <c r="A37" s="4"/>
      <c r="B37" s="5">
        <v>3211113</v>
      </c>
      <c r="C37" s="10" t="s">
        <v>36</v>
      </c>
      <c r="D37" s="15">
        <v>12000</v>
      </c>
      <c r="E37" s="15">
        <v>1232</v>
      </c>
      <c r="F37" s="12">
        <v>5646</v>
      </c>
      <c r="G37" s="13">
        <v>6354</v>
      </c>
    </row>
    <row r="38" spans="1:7" ht="16.5">
      <c r="A38" s="4"/>
      <c r="B38" s="5">
        <v>3211115</v>
      </c>
      <c r="C38" s="10" t="s">
        <v>37</v>
      </c>
      <c r="D38" s="15">
        <v>3000</v>
      </c>
      <c r="E38" s="15">
        <v>400</v>
      </c>
      <c r="F38" s="12">
        <v>1208</v>
      </c>
      <c r="G38" s="13">
        <f t="shared" si="1"/>
        <v>1792</v>
      </c>
    </row>
    <row r="39" spans="1:7" ht="16.5">
      <c r="A39" s="4"/>
      <c r="B39" s="5">
        <v>3211117</v>
      </c>
      <c r="C39" s="10" t="s">
        <v>38</v>
      </c>
      <c r="D39" s="15">
        <v>13000</v>
      </c>
      <c r="E39" s="15">
        <v>799</v>
      </c>
      <c r="F39" s="12">
        <v>4794</v>
      </c>
      <c r="G39" s="13">
        <f t="shared" si="1"/>
        <v>8206</v>
      </c>
    </row>
    <row r="40" spans="1:7" ht="16.5">
      <c r="A40" s="5"/>
      <c r="B40" s="5">
        <v>3211119</v>
      </c>
      <c r="C40" s="10" t="s">
        <v>39</v>
      </c>
      <c r="D40" s="15">
        <v>5000</v>
      </c>
      <c r="E40" s="15">
        <v>0</v>
      </c>
      <c r="F40" s="12">
        <v>5000</v>
      </c>
      <c r="G40" s="13">
        <f t="shared" si="1"/>
        <v>0</v>
      </c>
    </row>
    <row r="41" spans="1:7" ht="16.5">
      <c r="A41" s="5"/>
      <c r="B41" s="5">
        <v>3211120</v>
      </c>
      <c r="C41" s="10" t="s">
        <v>40</v>
      </c>
      <c r="D41" s="15">
        <v>8000</v>
      </c>
      <c r="E41" s="15">
        <v>498</v>
      </c>
      <c r="F41" s="12">
        <v>3708</v>
      </c>
      <c r="G41" s="13">
        <f t="shared" si="1"/>
        <v>4292</v>
      </c>
    </row>
    <row r="42" spans="1:7" ht="16.5">
      <c r="A42" s="5"/>
      <c r="B42" s="5">
        <v>3211125</v>
      </c>
      <c r="C42" s="10" t="s">
        <v>41</v>
      </c>
      <c r="D42" s="15">
        <v>0</v>
      </c>
      <c r="E42" s="15">
        <v>0</v>
      </c>
      <c r="F42" s="12">
        <v>0</v>
      </c>
      <c r="G42" s="13">
        <f t="shared" si="1"/>
        <v>0</v>
      </c>
    </row>
    <row r="43" spans="1:7" ht="16.5">
      <c r="A43" s="5"/>
      <c r="B43" s="5">
        <v>3211127</v>
      </c>
      <c r="C43" s="10" t="s">
        <v>42</v>
      </c>
      <c r="D43" s="15">
        <v>5000</v>
      </c>
      <c r="E43" s="15">
        <v>0</v>
      </c>
      <c r="F43" s="12">
        <v>0</v>
      </c>
      <c r="G43" s="13">
        <f t="shared" si="1"/>
        <v>5000</v>
      </c>
    </row>
    <row r="44" spans="1:7" ht="16.5">
      <c r="A44" s="5"/>
      <c r="B44" s="5">
        <v>3211128</v>
      </c>
      <c r="C44" s="27" t="s">
        <v>43</v>
      </c>
      <c r="D44" s="15">
        <v>0</v>
      </c>
      <c r="E44" s="15">
        <v>0</v>
      </c>
      <c r="F44" s="12">
        <v>0</v>
      </c>
      <c r="G44" s="13">
        <f t="shared" si="1"/>
        <v>0</v>
      </c>
    </row>
    <row r="45" spans="1:7" ht="16.5">
      <c r="A45" s="5"/>
      <c r="B45" s="5">
        <v>3211129</v>
      </c>
      <c r="C45" s="27" t="s">
        <v>44</v>
      </c>
      <c r="D45" s="15">
        <v>96600</v>
      </c>
      <c r="E45" s="15">
        <v>8050</v>
      </c>
      <c r="F45" s="12">
        <v>48300</v>
      </c>
      <c r="G45" s="13">
        <f t="shared" si="1"/>
        <v>48300</v>
      </c>
    </row>
    <row r="46" spans="1:7" ht="16.5">
      <c r="A46" s="5"/>
      <c r="B46" s="5">
        <v>3211130</v>
      </c>
      <c r="C46" s="27" t="s">
        <v>45</v>
      </c>
      <c r="D46" s="15">
        <v>4000</v>
      </c>
      <c r="E46" s="15">
        <v>2100</v>
      </c>
      <c r="F46" s="12">
        <v>3900</v>
      </c>
      <c r="G46" s="13">
        <f t="shared" si="1"/>
        <v>100</v>
      </c>
    </row>
    <row r="47" spans="1:7" ht="33">
      <c r="A47" s="5"/>
      <c r="B47" s="5">
        <v>3211134</v>
      </c>
      <c r="C47" s="27" t="s">
        <v>46</v>
      </c>
      <c r="D47" s="15">
        <v>12000</v>
      </c>
      <c r="E47" s="15">
        <v>1000</v>
      </c>
      <c r="F47" s="12">
        <v>6000</v>
      </c>
      <c r="G47" s="13">
        <f t="shared" si="1"/>
        <v>6000</v>
      </c>
    </row>
    <row r="48" spans="1:7" ht="16.5">
      <c r="A48" s="5"/>
      <c r="B48" s="5">
        <v>3211135</v>
      </c>
      <c r="C48" s="27" t="s">
        <v>47</v>
      </c>
      <c r="D48" s="15">
        <v>0</v>
      </c>
      <c r="E48" s="15">
        <v>0</v>
      </c>
      <c r="F48" s="12">
        <v>0</v>
      </c>
      <c r="G48" s="13">
        <f t="shared" si="1"/>
        <v>0</v>
      </c>
    </row>
    <row r="49" spans="1:7" ht="16.5">
      <c r="A49" s="86" t="s">
        <v>48</v>
      </c>
      <c r="B49" s="87"/>
      <c r="C49" s="88"/>
      <c r="D49" s="15">
        <f>D32+D37+D38+D39+D40+D41+D43+D45+D46+D47</f>
        <v>174400</v>
      </c>
      <c r="E49" s="15">
        <f>E37+E38+E39+E41+E45+E46+E47</f>
        <v>14079</v>
      </c>
      <c r="F49" s="12">
        <f>F32+F37+F38+F39+F40+F41+F45+F46+F47</f>
        <v>88741</v>
      </c>
      <c r="G49" s="13">
        <f t="shared" si="1"/>
        <v>85659</v>
      </c>
    </row>
    <row r="50" spans="1:7" ht="33">
      <c r="A50" s="5"/>
      <c r="B50" s="4">
        <v>3221</v>
      </c>
      <c r="C50" s="30" t="s">
        <v>49</v>
      </c>
      <c r="D50" s="31"/>
      <c r="E50" s="31"/>
      <c r="F50" s="28"/>
      <c r="G50" s="13"/>
    </row>
    <row r="51" spans="1:7" ht="16.5">
      <c r="A51" s="5"/>
      <c r="B51" s="5">
        <v>3221104</v>
      </c>
      <c r="C51" s="27" t="s">
        <v>50</v>
      </c>
      <c r="D51" s="15">
        <v>0</v>
      </c>
      <c r="E51" s="15">
        <v>0</v>
      </c>
      <c r="F51" s="12">
        <v>0</v>
      </c>
      <c r="G51" s="13">
        <f t="shared" ref="G51:G55" si="2">SUM(D51-F51)</f>
        <v>0</v>
      </c>
    </row>
    <row r="52" spans="1:7" ht="27">
      <c r="A52" s="5"/>
      <c r="B52" s="5">
        <v>3221106</v>
      </c>
      <c r="C52" s="71" t="s">
        <v>51</v>
      </c>
      <c r="D52" s="15">
        <v>10000</v>
      </c>
      <c r="E52" s="15">
        <v>0</v>
      </c>
      <c r="F52" s="12">
        <v>1100</v>
      </c>
      <c r="G52" s="13">
        <f t="shared" si="2"/>
        <v>8900</v>
      </c>
    </row>
    <row r="53" spans="1:7" ht="16.5">
      <c r="A53" s="5"/>
      <c r="B53" s="5">
        <v>3221109</v>
      </c>
      <c r="C53" s="10" t="s">
        <v>52</v>
      </c>
      <c r="D53" s="15">
        <v>0</v>
      </c>
      <c r="E53" s="15">
        <v>0</v>
      </c>
      <c r="F53" s="12">
        <v>0</v>
      </c>
      <c r="G53" s="13">
        <f t="shared" si="2"/>
        <v>0</v>
      </c>
    </row>
    <row r="54" spans="1:7" ht="16.5">
      <c r="A54" s="5"/>
      <c r="B54" s="5">
        <v>3221110</v>
      </c>
      <c r="C54" s="10" t="s">
        <v>53</v>
      </c>
      <c r="D54" s="15">
        <v>0</v>
      </c>
      <c r="E54" s="15">
        <v>0</v>
      </c>
      <c r="F54" s="12">
        <v>0</v>
      </c>
      <c r="G54" s="13">
        <f t="shared" si="2"/>
        <v>0</v>
      </c>
    </row>
    <row r="55" spans="1:7" ht="16.5">
      <c r="A55" s="86" t="s">
        <v>54</v>
      </c>
      <c r="B55" s="87"/>
      <c r="C55" s="88"/>
      <c r="D55" s="15">
        <v>10000</v>
      </c>
      <c r="E55" s="15">
        <v>0</v>
      </c>
      <c r="F55" s="12">
        <v>1100</v>
      </c>
      <c r="G55" s="13">
        <f t="shared" si="2"/>
        <v>8900</v>
      </c>
    </row>
    <row r="56" spans="1:7" ht="16.5">
      <c r="A56" s="5"/>
      <c r="B56" s="4">
        <v>3231</v>
      </c>
      <c r="C56" s="89" t="s">
        <v>55</v>
      </c>
      <c r="D56" s="90"/>
      <c r="E56" s="90"/>
      <c r="F56" s="91"/>
      <c r="G56" s="18"/>
    </row>
    <row r="57" spans="1:7" ht="33">
      <c r="A57" s="5"/>
      <c r="B57" s="5">
        <v>3231301</v>
      </c>
      <c r="C57" s="32" t="s">
        <v>56</v>
      </c>
      <c r="D57" s="33">
        <v>0</v>
      </c>
      <c r="E57" s="33">
        <v>0</v>
      </c>
      <c r="F57" s="28">
        <v>0</v>
      </c>
      <c r="G57" s="13">
        <f>SUM(D57-F57)</f>
        <v>0</v>
      </c>
    </row>
    <row r="58" spans="1:7" ht="16.5">
      <c r="A58" s="86" t="s">
        <v>57</v>
      </c>
      <c r="B58" s="87"/>
      <c r="C58" s="88"/>
      <c r="D58" s="29">
        <f>SUM(D57)</f>
        <v>0</v>
      </c>
      <c r="E58" s="29">
        <f>SUM(E57)</f>
        <v>0</v>
      </c>
      <c r="F58" s="29">
        <v>0</v>
      </c>
      <c r="G58" s="29">
        <f>SUM(G57)</f>
        <v>0</v>
      </c>
    </row>
    <row r="59" spans="1:7" ht="16.5">
      <c r="A59" s="34"/>
      <c r="B59" s="4">
        <v>3243</v>
      </c>
      <c r="C59" s="95" t="s">
        <v>58</v>
      </c>
      <c r="D59" s="77"/>
      <c r="E59" s="77"/>
      <c r="F59" s="78"/>
      <c r="G59" s="18"/>
    </row>
    <row r="60" spans="1:7" ht="33">
      <c r="A60" s="34"/>
      <c r="B60" s="5">
        <v>3243101</v>
      </c>
      <c r="C60" s="26" t="s">
        <v>58</v>
      </c>
      <c r="D60" s="12">
        <v>0</v>
      </c>
      <c r="E60" s="12">
        <v>0</v>
      </c>
      <c r="F60" s="12">
        <v>0</v>
      </c>
      <c r="G60" s="13">
        <f>SUM(D60-F60)</f>
        <v>0</v>
      </c>
    </row>
    <row r="61" spans="1:7" ht="16.5">
      <c r="A61" s="34"/>
      <c r="B61" s="5">
        <v>3243102</v>
      </c>
      <c r="C61" s="26" t="s">
        <v>59</v>
      </c>
      <c r="D61" s="12">
        <v>0</v>
      </c>
      <c r="E61" s="12">
        <v>0</v>
      </c>
      <c r="F61" s="12">
        <v>0</v>
      </c>
      <c r="G61" s="13">
        <f>SUM(D61-F61)</f>
        <v>0</v>
      </c>
    </row>
    <row r="62" spans="1:7" ht="16.5">
      <c r="A62" s="86" t="s">
        <v>60</v>
      </c>
      <c r="B62" s="87"/>
      <c r="C62" s="87"/>
      <c r="D62" s="35">
        <f>SUM(D60:D61)</f>
        <v>0</v>
      </c>
      <c r="E62" s="35">
        <f>SUM(E60:E61)</f>
        <v>0</v>
      </c>
      <c r="F62" s="35">
        <f>SUM(F60:F61)</f>
        <v>0</v>
      </c>
      <c r="G62" s="35">
        <f>SUM(G60:G61)</f>
        <v>0</v>
      </c>
    </row>
    <row r="63" spans="1:7" ht="27">
      <c r="A63" s="36"/>
      <c r="B63" s="4">
        <v>3244</v>
      </c>
      <c r="C63" s="73" t="s">
        <v>61</v>
      </c>
      <c r="D63" s="98"/>
      <c r="E63" s="99"/>
      <c r="F63" s="99"/>
      <c r="G63" s="9"/>
    </row>
    <row r="64" spans="1:7" ht="16.5">
      <c r="A64" s="36"/>
      <c r="B64" s="5">
        <v>3244101</v>
      </c>
      <c r="C64" s="27" t="s">
        <v>62</v>
      </c>
      <c r="D64" s="15">
        <v>81000</v>
      </c>
      <c r="E64" s="60">
        <v>29250</v>
      </c>
      <c r="F64" s="60">
        <v>49093.5</v>
      </c>
      <c r="G64" s="61">
        <f t="shared" ref="G64:G65" si="3">SUM(D64-F64)</f>
        <v>31906.5</v>
      </c>
    </row>
    <row r="65" spans="1:7" ht="16.5">
      <c r="A65" s="5"/>
      <c r="B65" s="5">
        <v>3244102</v>
      </c>
      <c r="C65" s="27" t="s">
        <v>63</v>
      </c>
      <c r="D65" s="27">
        <v>46000</v>
      </c>
      <c r="E65" s="15">
        <v>24194</v>
      </c>
      <c r="F65" s="12">
        <v>45181</v>
      </c>
      <c r="G65" s="13">
        <f t="shared" si="3"/>
        <v>819</v>
      </c>
    </row>
    <row r="66" spans="1:7" ht="16.5">
      <c r="A66" s="86" t="s">
        <v>64</v>
      </c>
      <c r="B66" s="87"/>
      <c r="C66" s="88"/>
      <c r="D66" s="15">
        <v>127000</v>
      </c>
      <c r="E66" s="15">
        <v>53444</v>
      </c>
      <c r="F66" s="60">
        <f>F64+F65</f>
        <v>94274.5</v>
      </c>
      <c r="G66" s="61">
        <v>32725.5</v>
      </c>
    </row>
    <row r="67" spans="1:7" ht="16.5">
      <c r="A67" s="38"/>
      <c r="B67" s="4">
        <v>3255</v>
      </c>
      <c r="C67" s="103" t="s">
        <v>65</v>
      </c>
      <c r="D67" s="104"/>
      <c r="E67" s="104"/>
      <c r="F67" s="105"/>
      <c r="G67" s="18"/>
    </row>
    <row r="68" spans="1:7" ht="16.5">
      <c r="A68" s="38"/>
      <c r="B68" s="5">
        <v>3255101</v>
      </c>
      <c r="C68" s="27" t="s">
        <v>66</v>
      </c>
      <c r="D68" s="15">
        <v>60000</v>
      </c>
      <c r="E68" s="15">
        <v>0</v>
      </c>
      <c r="F68" s="12">
        <v>29800</v>
      </c>
      <c r="G68" s="13">
        <f t="shared" ref="G68:G72" si="4">SUM(D68-F68)</f>
        <v>30200</v>
      </c>
    </row>
    <row r="69" spans="1:7" ht="16.5">
      <c r="A69" s="5"/>
      <c r="B69" s="5">
        <v>3255102</v>
      </c>
      <c r="C69" s="10" t="s">
        <v>67</v>
      </c>
      <c r="D69" s="15">
        <v>0</v>
      </c>
      <c r="E69" s="15">
        <v>0</v>
      </c>
      <c r="F69" s="12">
        <v>0</v>
      </c>
      <c r="G69" s="13">
        <f t="shared" si="4"/>
        <v>0</v>
      </c>
    </row>
    <row r="70" spans="1:7" ht="16.5">
      <c r="A70" s="5"/>
      <c r="B70" s="5">
        <v>3255104</v>
      </c>
      <c r="C70" s="10" t="s">
        <v>68</v>
      </c>
      <c r="D70" s="15">
        <v>5000</v>
      </c>
      <c r="E70" s="15">
        <v>0</v>
      </c>
      <c r="F70" s="12">
        <v>2500</v>
      </c>
      <c r="G70" s="13">
        <f t="shared" si="4"/>
        <v>2500</v>
      </c>
    </row>
    <row r="71" spans="1:7" ht="16.5">
      <c r="A71" s="5"/>
      <c r="B71" s="5">
        <v>3255105</v>
      </c>
      <c r="C71" s="10" t="s">
        <v>69</v>
      </c>
      <c r="D71" s="15">
        <v>27000</v>
      </c>
      <c r="E71" s="15">
        <v>0</v>
      </c>
      <c r="F71" s="12">
        <v>14475</v>
      </c>
      <c r="G71" s="13">
        <f t="shared" si="4"/>
        <v>12525</v>
      </c>
    </row>
    <row r="72" spans="1:7" ht="16.5">
      <c r="A72" s="106" t="s">
        <v>70</v>
      </c>
      <c r="B72" s="107"/>
      <c r="C72" s="108"/>
      <c r="D72" s="15">
        <f>D68+D70+D71</f>
        <v>92000</v>
      </c>
      <c r="E72" s="15">
        <f>E68+E70+E71</f>
        <v>0</v>
      </c>
      <c r="F72" s="12">
        <f>F68+F70+F71</f>
        <v>46775</v>
      </c>
      <c r="G72" s="13">
        <f t="shared" si="4"/>
        <v>45225</v>
      </c>
    </row>
    <row r="73" spans="1:7" ht="33">
      <c r="A73" s="39"/>
      <c r="B73" s="4">
        <v>3256</v>
      </c>
      <c r="C73" s="40" t="s">
        <v>71</v>
      </c>
      <c r="D73" s="41"/>
      <c r="E73" s="41"/>
      <c r="F73" s="28"/>
      <c r="G73" s="13"/>
    </row>
    <row r="74" spans="1:7" ht="16.5">
      <c r="A74" s="4"/>
      <c r="B74" s="5">
        <v>3256101</v>
      </c>
      <c r="C74" s="10" t="s">
        <v>72</v>
      </c>
      <c r="D74" s="12">
        <v>0</v>
      </c>
      <c r="E74" s="12">
        <v>0</v>
      </c>
      <c r="F74" s="28">
        <v>0</v>
      </c>
      <c r="G74" s="13">
        <f>SUM(D74-F74)</f>
        <v>0</v>
      </c>
    </row>
    <row r="75" spans="1:7" ht="16.5">
      <c r="A75" s="5"/>
      <c r="B75" s="5">
        <v>3256106</v>
      </c>
      <c r="C75" s="10" t="s">
        <v>73</v>
      </c>
      <c r="D75" s="12"/>
      <c r="E75" s="12"/>
      <c r="F75" s="28">
        <v>0</v>
      </c>
      <c r="G75" s="13"/>
    </row>
    <row r="76" spans="1:7" ht="16.5">
      <c r="A76" s="109" t="s">
        <v>74</v>
      </c>
      <c r="B76" s="110"/>
      <c r="C76" s="111"/>
      <c r="D76" s="29"/>
      <c r="E76" s="29"/>
      <c r="F76" s="29"/>
      <c r="G76" s="29"/>
    </row>
    <row r="77" spans="1:7" ht="30" customHeight="1">
      <c r="A77" s="5"/>
      <c r="B77" s="4">
        <v>3257</v>
      </c>
      <c r="C77" s="7" t="s">
        <v>75</v>
      </c>
      <c r="D77" s="42"/>
      <c r="E77" s="42"/>
      <c r="F77" s="28"/>
      <c r="G77" s="13"/>
    </row>
    <row r="78" spans="1:7" ht="16.5">
      <c r="A78" s="5"/>
      <c r="B78" s="5">
        <v>3257101</v>
      </c>
      <c r="C78" s="10" t="s">
        <v>76</v>
      </c>
      <c r="D78" s="12">
        <v>0</v>
      </c>
      <c r="E78" s="12">
        <v>0</v>
      </c>
      <c r="F78" s="28">
        <v>0</v>
      </c>
      <c r="G78" s="13">
        <f>SUM(D78-F78)</f>
        <v>0</v>
      </c>
    </row>
    <row r="79" spans="1:7" ht="16.5">
      <c r="A79" s="5"/>
      <c r="B79" s="5">
        <v>3257105</v>
      </c>
      <c r="C79" s="10" t="s">
        <v>77</v>
      </c>
      <c r="D79" s="12"/>
      <c r="E79" s="12"/>
      <c r="F79" s="28"/>
      <c r="G79" s="13"/>
    </row>
    <row r="80" spans="1:7" ht="16.5">
      <c r="A80" s="5"/>
      <c r="B80" s="5">
        <v>3257106</v>
      </c>
      <c r="C80" s="10" t="s">
        <v>78</v>
      </c>
      <c r="D80" s="12"/>
      <c r="E80" s="12"/>
      <c r="F80" s="28"/>
      <c r="G80" s="13"/>
    </row>
    <row r="81" spans="1:7" ht="16.5">
      <c r="A81" s="5"/>
      <c r="B81" s="5">
        <v>3257206</v>
      </c>
      <c r="C81" s="10" t="s">
        <v>135</v>
      </c>
      <c r="D81" s="12">
        <v>0</v>
      </c>
      <c r="E81" s="12">
        <v>0</v>
      </c>
      <c r="F81" s="28">
        <v>0</v>
      </c>
      <c r="G81" s="13">
        <f>SUM(D81-F81)</f>
        <v>0</v>
      </c>
    </row>
    <row r="82" spans="1:7" ht="16.5">
      <c r="A82" s="109" t="s">
        <v>80</v>
      </c>
      <c r="B82" s="110"/>
      <c r="C82" s="111"/>
      <c r="D82" s="29">
        <f>SUM(D78:D81)</f>
        <v>0</v>
      </c>
      <c r="E82" s="29">
        <f>SUM(E78:E81)</f>
        <v>0</v>
      </c>
      <c r="F82" s="29">
        <f>SUM(F78:F81)</f>
        <v>0</v>
      </c>
      <c r="G82" s="29">
        <f>SUM(G78:G81)</f>
        <v>0</v>
      </c>
    </row>
    <row r="83" spans="1:7" ht="33">
      <c r="A83" s="14"/>
      <c r="B83" s="4">
        <v>3258</v>
      </c>
      <c r="C83" s="7" t="s">
        <v>81</v>
      </c>
      <c r="D83" s="42"/>
      <c r="E83" s="42"/>
      <c r="F83" s="28"/>
      <c r="G83" s="13"/>
    </row>
    <row r="84" spans="1:7" ht="16.5">
      <c r="A84" s="43"/>
      <c r="B84" s="5">
        <v>3258101</v>
      </c>
      <c r="C84" s="10" t="s">
        <v>82</v>
      </c>
      <c r="D84" s="15">
        <v>0</v>
      </c>
      <c r="E84" s="15">
        <v>0</v>
      </c>
      <c r="F84" s="12">
        <v>0</v>
      </c>
      <c r="G84" s="13">
        <f t="shared" ref="G84:G89" si="5">SUM(D84-F84)</f>
        <v>0</v>
      </c>
    </row>
    <row r="85" spans="1:7" ht="16.5">
      <c r="A85" s="5"/>
      <c r="B85" s="5">
        <v>3258102</v>
      </c>
      <c r="C85" s="10" t="s">
        <v>83</v>
      </c>
      <c r="D85" s="15">
        <v>12000</v>
      </c>
      <c r="E85" s="15">
        <v>0</v>
      </c>
      <c r="F85" s="12">
        <v>12000</v>
      </c>
      <c r="G85" s="13">
        <f t="shared" si="5"/>
        <v>0</v>
      </c>
    </row>
    <row r="86" spans="1:7" ht="16.5">
      <c r="A86" s="5"/>
      <c r="B86" s="5">
        <v>3258103</v>
      </c>
      <c r="C86" s="44" t="s">
        <v>84</v>
      </c>
      <c r="D86" s="15">
        <v>21000</v>
      </c>
      <c r="E86" s="15">
        <v>0</v>
      </c>
      <c r="F86" s="12">
        <v>17000</v>
      </c>
      <c r="G86" s="13">
        <f t="shared" si="5"/>
        <v>4000</v>
      </c>
    </row>
    <row r="87" spans="1:7" ht="16.5">
      <c r="A87" s="5"/>
      <c r="B87" s="5">
        <v>3258104</v>
      </c>
      <c r="C87" s="10" t="s">
        <v>85</v>
      </c>
      <c r="D87" s="15">
        <v>6300</v>
      </c>
      <c r="E87" s="15">
        <v>0</v>
      </c>
      <c r="F87" s="12">
        <v>6300</v>
      </c>
      <c r="G87" s="13">
        <f t="shared" si="5"/>
        <v>0</v>
      </c>
    </row>
    <row r="88" spans="1:7" ht="33">
      <c r="A88" s="5"/>
      <c r="B88" s="5">
        <v>3258140</v>
      </c>
      <c r="C88" s="10" t="s">
        <v>86</v>
      </c>
      <c r="D88" s="15">
        <v>0</v>
      </c>
      <c r="E88" s="15">
        <v>0</v>
      </c>
      <c r="F88" s="12">
        <v>0</v>
      </c>
      <c r="G88" s="13">
        <f t="shared" si="5"/>
        <v>0</v>
      </c>
    </row>
    <row r="89" spans="1:7" ht="16.5">
      <c r="A89" s="109" t="s">
        <v>87</v>
      </c>
      <c r="B89" s="110"/>
      <c r="C89" s="111"/>
      <c r="D89" s="15">
        <f>D85+D86+D87</f>
        <v>39300</v>
      </c>
      <c r="E89" s="15">
        <v>0</v>
      </c>
      <c r="F89" s="12">
        <f>F85+F86+F87</f>
        <v>35300</v>
      </c>
      <c r="G89" s="13">
        <f t="shared" si="5"/>
        <v>4000</v>
      </c>
    </row>
    <row r="90" spans="1:7" ht="16.5">
      <c r="A90" s="109" t="s">
        <v>88</v>
      </c>
      <c r="B90" s="110"/>
      <c r="C90" s="111"/>
      <c r="D90" s="15">
        <f>D49+D55+D66+D72+D89</f>
        <v>442700</v>
      </c>
      <c r="E90" s="60">
        <v>67523</v>
      </c>
      <c r="F90" s="60">
        <v>266190.5</v>
      </c>
      <c r="G90" s="61">
        <v>176509.5</v>
      </c>
    </row>
    <row r="91" spans="1:7" ht="16.5">
      <c r="A91" s="45">
        <v>4</v>
      </c>
      <c r="B91" s="89" t="s">
        <v>89</v>
      </c>
      <c r="C91" s="90"/>
      <c r="D91" s="90"/>
      <c r="E91" s="90"/>
      <c r="F91" s="91"/>
      <c r="G91" s="18"/>
    </row>
    <row r="92" spans="1:7" ht="16.5">
      <c r="A92" s="45">
        <v>41</v>
      </c>
      <c r="B92" s="89" t="s">
        <v>90</v>
      </c>
      <c r="C92" s="90"/>
      <c r="D92" s="90"/>
      <c r="E92" s="90"/>
      <c r="F92" s="91"/>
      <c r="G92" s="18"/>
    </row>
    <row r="93" spans="1:7" ht="33">
      <c r="A93" s="14"/>
      <c r="B93" s="45">
        <v>4112</v>
      </c>
      <c r="C93" s="7" t="s">
        <v>91</v>
      </c>
      <c r="D93" s="42"/>
      <c r="E93" s="42"/>
      <c r="F93" s="28"/>
      <c r="G93" s="13"/>
    </row>
    <row r="94" spans="1:7" ht="16.5">
      <c r="A94" s="4"/>
      <c r="B94" s="5">
        <v>4112101</v>
      </c>
      <c r="C94" s="10" t="s">
        <v>82</v>
      </c>
      <c r="D94" s="12">
        <v>0</v>
      </c>
      <c r="E94" s="12">
        <v>0</v>
      </c>
      <c r="F94" s="28">
        <v>0</v>
      </c>
      <c r="G94" s="13">
        <f>SUM(D94-F94)</f>
        <v>0</v>
      </c>
    </row>
    <row r="95" spans="1:7" ht="33">
      <c r="A95" s="5"/>
      <c r="B95" s="5">
        <v>4112202</v>
      </c>
      <c r="C95" s="10" t="s">
        <v>92</v>
      </c>
      <c r="D95" s="12">
        <v>0</v>
      </c>
      <c r="E95" s="12">
        <v>0</v>
      </c>
      <c r="F95" s="28">
        <v>0</v>
      </c>
      <c r="G95" s="13">
        <f>SUM(D95-F95)</f>
        <v>0</v>
      </c>
    </row>
    <row r="96" spans="1:7" ht="16.5">
      <c r="A96" s="5"/>
      <c r="B96" s="5">
        <v>4112303</v>
      </c>
      <c r="C96" s="10" t="s">
        <v>93</v>
      </c>
      <c r="D96" s="12">
        <v>0</v>
      </c>
      <c r="E96" s="12">
        <v>0</v>
      </c>
      <c r="F96" s="28">
        <v>0</v>
      </c>
      <c r="G96" s="13">
        <f>SUM(D96-F96)</f>
        <v>0</v>
      </c>
    </row>
    <row r="97" spans="1:7" ht="16.5">
      <c r="A97" s="5"/>
      <c r="B97" s="5">
        <v>4112310</v>
      </c>
      <c r="C97" s="26" t="s">
        <v>85</v>
      </c>
      <c r="D97" s="12">
        <v>25000</v>
      </c>
      <c r="E97" s="12">
        <v>0</v>
      </c>
      <c r="F97" s="28">
        <v>25000</v>
      </c>
      <c r="G97" s="13">
        <f>SUM(D97-F97)</f>
        <v>0</v>
      </c>
    </row>
    <row r="98" spans="1:7" ht="16.5">
      <c r="A98" s="5"/>
      <c r="B98" s="5">
        <v>4112314</v>
      </c>
      <c r="C98" s="46" t="s">
        <v>83</v>
      </c>
      <c r="D98" s="15">
        <v>0</v>
      </c>
      <c r="E98" s="15">
        <v>0</v>
      </c>
      <c r="F98" s="12">
        <v>0</v>
      </c>
      <c r="G98" s="13">
        <f t="shared" ref="G98:G100" si="6">SUM(D98-F98)</f>
        <v>0</v>
      </c>
    </row>
    <row r="99" spans="1:7" ht="16.5">
      <c r="A99" s="86" t="s">
        <v>94</v>
      </c>
      <c r="B99" s="87"/>
      <c r="C99" s="88"/>
      <c r="D99" s="29">
        <v>25000</v>
      </c>
      <c r="E99" s="29">
        <v>0</v>
      </c>
      <c r="F99" s="29">
        <v>25000</v>
      </c>
      <c r="G99" s="29">
        <f t="shared" si="6"/>
        <v>0</v>
      </c>
    </row>
    <row r="100" spans="1:7" ht="16.5">
      <c r="A100" s="112" t="s">
        <v>95</v>
      </c>
      <c r="B100" s="113"/>
      <c r="C100" s="114"/>
      <c r="D100" s="29">
        <v>25000</v>
      </c>
      <c r="E100" s="29">
        <v>0</v>
      </c>
      <c r="F100" s="29">
        <v>25000</v>
      </c>
      <c r="G100" s="29">
        <f t="shared" si="6"/>
        <v>0</v>
      </c>
    </row>
    <row r="101" spans="1:7" ht="36" customHeight="1">
      <c r="A101" s="115" t="s">
        <v>140</v>
      </c>
      <c r="B101" s="116"/>
      <c r="C101" s="117"/>
      <c r="D101" s="47">
        <v>2331600</v>
      </c>
      <c r="E101" s="56" t="s">
        <v>139</v>
      </c>
      <c r="F101" s="70">
        <v>1119348</v>
      </c>
      <c r="G101" s="72">
        <v>1212252</v>
      </c>
    </row>
    <row r="102" spans="1:7">
      <c r="A102" s="100" t="s">
        <v>120</v>
      </c>
      <c r="B102" s="101"/>
      <c r="C102" s="101"/>
      <c r="D102" s="101"/>
      <c r="E102" s="101"/>
      <c r="F102" s="101"/>
      <c r="G102" s="101"/>
    </row>
    <row r="103" spans="1:7">
      <c r="A103" s="102"/>
      <c r="B103" s="102"/>
      <c r="C103" s="102"/>
      <c r="D103" s="102"/>
      <c r="E103" s="102"/>
      <c r="F103" s="102"/>
      <c r="G103" s="102"/>
    </row>
    <row r="104" spans="1:7">
      <c r="A104" s="102"/>
      <c r="B104" s="102"/>
      <c r="C104" s="102"/>
      <c r="D104" s="102"/>
      <c r="E104" s="102"/>
      <c r="F104" s="102"/>
      <c r="G104" s="102"/>
    </row>
    <row r="105" spans="1:7">
      <c r="A105" s="102"/>
      <c r="B105" s="102"/>
      <c r="C105" s="102"/>
      <c r="D105" s="102"/>
      <c r="E105" s="102"/>
      <c r="F105" s="102"/>
      <c r="G105" s="102"/>
    </row>
    <row r="106" spans="1:7">
      <c r="A106" s="102"/>
      <c r="B106" s="102"/>
      <c r="C106" s="102"/>
      <c r="D106" s="102"/>
      <c r="E106" s="102"/>
      <c r="F106" s="102"/>
      <c r="G106" s="102"/>
    </row>
    <row r="107" spans="1:7">
      <c r="A107" s="102"/>
      <c r="B107" s="102"/>
      <c r="C107" s="102"/>
      <c r="D107" s="102"/>
      <c r="E107" s="102"/>
      <c r="F107" s="102"/>
      <c r="G107" s="102"/>
    </row>
    <row r="108" spans="1:7">
      <c r="A108" s="102"/>
      <c r="B108" s="102"/>
      <c r="C108" s="102"/>
      <c r="D108" s="102"/>
      <c r="E108" s="102"/>
      <c r="F108" s="102"/>
      <c r="G108" s="102"/>
    </row>
    <row r="109" spans="1:7">
      <c r="A109" s="102"/>
      <c r="B109" s="102"/>
      <c r="C109" s="102"/>
      <c r="D109" s="102"/>
      <c r="E109" s="102"/>
      <c r="F109" s="102"/>
      <c r="G109" s="102"/>
    </row>
    <row r="110" spans="1:7">
      <c r="A110" s="102"/>
      <c r="B110" s="102"/>
      <c r="C110" s="102"/>
      <c r="D110" s="102"/>
      <c r="E110" s="102"/>
      <c r="F110" s="102"/>
      <c r="G110" s="102"/>
    </row>
    <row r="111" spans="1:7">
      <c r="A111" s="102"/>
      <c r="B111" s="102"/>
      <c r="C111" s="102"/>
      <c r="D111" s="102"/>
      <c r="E111" s="102"/>
      <c r="F111" s="102"/>
      <c r="G111" s="102"/>
    </row>
    <row r="112" spans="1:7">
      <c r="A112" s="102"/>
      <c r="B112" s="102"/>
      <c r="C112" s="102"/>
      <c r="D112" s="102"/>
      <c r="E112" s="102"/>
      <c r="F112" s="102"/>
      <c r="G112" s="102"/>
    </row>
    <row r="113" spans="1:7">
      <c r="A113" s="102"/>
      <c r="B113" s="102"/>
      <c r="C113" s="102"/>
      <c r="D113" s="102"/>
      <c r="E113" s="102"/>
      <c r="F113" s="102"/>
      <c r="G113" s="102"/>
    </row>
  </sheetData>
  <mergeCells count="30">
    <mergeCell ref="C6:F6"/>
    <mergeCell ref="A1:G1"/>
    <mergeCell ref="A2:G2"/>
    <mergeCell ref="B3:C3"/>
    <mergeCell ref="B4:C4"/>
    <mergeCell ref="C5:G5"/>
    <mergeCell ref="A66:C66"/>
    <mergeCell ref="C7:F7"/>
    <mergeCell ref="A28:C28"/>
    <mergeCell ref="A29:C29"/>
    <mergeCell ref="B30:F30"/>
    <mergeCell ref="A49:C49"/>
    <mergeCell ref="A55:C55"/>
    <mergeCell ref="C56:F56"/>
    <mergeCell ref="A58:C58"/>
    <mergeCell ref="C59:F59"/>
    <mergeCell ref="A62:C62"/>
    <mergeCell ref="D63:F63"/>
    <mergeCell ref="A102:G113"/>
    <mergeCell ref="C67:F67"/>
    <mergeCell ref="A72:C72"/>
    <mergeCell ref="A76:C76"/>
    <mergeCell ref="A82:C82"/>
    <mergeCell ref="A89:C89"/>
    <mergeCell ref="A90:C90"/>
    <mergeCell ref="B91:F91"/>
    <mergeCell ref="B92:F92"/>
    <mergeCell ref="A99:C99"/>
    <mergeCell ref="A100:C100"/>
    <mergeCell ref="A101:C10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selection activeCell="A102" sqref="A102:G113"/>
    </sheetView>
  </sheetViews>
  <sheetFormatPr defaultRowHeight="15"/>
  <cols>
    <col min="3" max="3" width="19" customWidth="1"/>
    <col min="4" max="4" width="11.42578125" customWidth="1"/>
    <col min="5" max="5" width="9.85546875" customWidth="1"/>
    <col min="6" max="6" width="12.42578125" customWidth="1"/>
    <col min="7" max="7" width="13.85546875" customWidth="1"/>
    <col min="8" max="8" width="10.28515625" bestFit="1" customWidth="1"/>
  </cols>
  <sheetData>
    <row r="1" spans="1:7" ht="50.25" customHeight="1">
      <c r="A1" s="79" t="s">
        <v>143</v>
      </c>
      <c r="B1" s="80"/>
      <c r="C1" s="80"/>
      <c r="D1" s="80"/>
      <c r="E1" s="80"/>
      <c r="F1" s="80"/>
      <c r="G1" s="80"/>
    </row>
    <row r="2" spans="1:7" ht="16.5">
      <c r="A2" s="81" t="s">
        <v>0</v>
      </c>
      <c r="B2" s="81"/>
      <c r="C2" s="81"/>
      <c r="D2" s="81"/>
      <c r="E2" s="81"/>
      <c r="F2" s="81"/>
      <c r="G2" s="81"/>
    </row>
    <row r="3" spans="1:7" ht="82.5">
      <c r="A3" s="1" t="s">
        <v>1</v>
      </c>
      <c r="B3" s="82" t="s">
        <v>2</v>
      </c>
      <c r="C3" s="83"/>
      <c r="D3" s="2" t="s">
        <v>97</v>
      </c>
      <c r="E3" s="2" t="s">
        <v>144</v>
      </c>
      <c r="F3" s="1" t="s">
        <v>99</v>
      </c>
      <c r="G3" s="1" t="s">
        <v>3</v>
      </c>
    </row>
    <row r="4" spans="1:7" ht="16.5">
      <c r="A4" s="3">
        <v>1</v>
      </c>
      <c r="B4" s="84">
        <v>2</v>
      </c>
      <c r="C4" s="78"/>
      <c r="D4" s="3">
        <v>3</v>
      </c>
      <c r="E4" s="3">
        <v>4</v>
      </c>
      <c r="F4" s="3">
        <v>5</v>
      </c>
      <c r="G4" s="3">
        <v>6</v>
      </c>
    </row>
    <row r="5" spans="1:7" ht="16.5">
      <c r="A5" s="4"/>
      <c r="B5" s="5"/>
      <c r="C5" s="85" t="s">
        <v>4</v>
      </c>
      <c r="D5" s="77"/>
      <c r="E5" s="77"/>
      <c r="F5" s="77"/>
      <c r="G5" s="78"/>
    </row>
    <row r="6" spans="1:7" ht="16.5">
      <c r="A6" s="4">
        <v>3</v>
      </c>
      <c r="B6" s="5"/>
      <c r="C6" s="76" t="s">
        <v>5</v>
      </c>
      <c r="D6" s="77"/>
      <c r="E6" s="77"/>
      <c r="F6" s="78"/>
      <c r="G6" s="6"/>
    </row>
    <row r="7" spans="1:7" ht="16.5">
      <c r="A7" s="4">
        <v>31</v>
      </c>
      <c r="B7" s="5"/>
      <c r="C7" s="89" t="s">
        <v>6</v>
      </c>
      <c r="D7" s="90"/>
      <c r="E7" s="90"/>
      <c r="F7" s="91"/>
      <c r="G7" s="6"/>
    </row>
    <row r="8" spans="1:7" ht="16.5">
      <c r="A8" s="4"/>
      <c r="B8" s="4">
        <v>3111</v>
      </c>
      <c r="C8" s="7" t="s">
        <v>7</v>
      </c>
      <c r="D8" s="7"/>
      <c r="E8" s="7"/>
      <c r="F8" s="8"/>
      <c r="G8" s="9"/>
    </row>
    <row r="9" spans="1:7" ht="16.5">
      <c r="A9" s="5"/>
      <c r="B9" s="5">
        <v>3111101</v>
      </c>
      <c r="C9" s="10" t="s">
        <v>8</v>
      </c>
      <c r="D9" s="11">
        <v>719300</v>
      </c>
      <c r="E9" s="11">
        <v>57950</v>
      </c>
      <c r="F9" s="12">
        <v>503890</v>
      </c>
      <c r="G9" s="13">
        <f>D9-F9</f>
        <v>215410</v>
      </c>
    </row>
    <row r="10" spans="1:7" ht="16.5">
      <c r="A10" s="5"/>
      <c r="B10" s="5">
        <v>3111201</v>
      </c>
      <c r="C10" s="10" t="s">
        <v>9</v>
      </c>
      <c r="D10" s="11">
        <v>363300</v>
      </c>
      <c r="E10" s="11">
        <v>16760</v>
      </c>
      <c r="F10" s="12">
        <v>133280</v>
      </c>
      <c r="G10" s="13">
        <f t="shared" ref="G10:G26" si="0">SUM(D10-F10)</f>
        <v>230020</v>
      </c>
    </row>
    <row r="11" spans="1:7" ht="16.5">
      <c r="A11" s="14"/>
      <c r="B11" s="5">
        <v>3111301</v>
      </c>
      <c r="C11" s="10" t="s">
        <v>10</v>
      </c>
      <c r="D11" s="11">
        <v>0</v>
      </c>
      <c r="E11" s="11">
        <v>0</v>
      </c>
      <c r="F11" s="12">
        <v>0</v>
      </c>
      <c r="G11" s="13">
        <f t="shared" si="0"/>
        <v>0</v>
      </c>
    </row>
    <row r="12" spans="1:7" ht="16.5">
      <c r="A12" s="14"/>
      <c r="B12" s="5">
        <v>3111302</v>
      </c>
      <c r="C12" s="10" t="s">
        <v>11</v>
      </c>
      <c r="D12" s="11">
        <v>0</v>
      </c>
      <c r="E12" s="11">
        <v>0</v>
      </c>
      <c r="F12" s="12">
        <v>0</v>
      </c>
      <c r="G12" s="13">
        <f t="shared" si="0"/>
        <v>0</v>
      </c>
    </row>
    <row r="13" spans="1:7" ht="16.5">
      <c r="A13" s="4"/>
      <c r="B13" s="5">
        <v>3111306</v>
      </c>
      <c r="C13" s="10" t="s">
        <v>12</v>
      </c>
      <c r="D13" s="11">
        <v>25200</v>
      </c>
      <c r="E13" s="11">
        <v>1500</v>
      </c>
      <c r="F13" s="12">
        <v>12500</v>
      </c>
      <c r="G13" s="13">
        <f t="shared" si="0"/>
        <v>12700</v>
      </c>
    </row>
    <row r="14" spans="1:7" ht="16.5">
      <c r="A14" s="5"/>
      <c r="B14" s="5">
        <v>3111309</v>
      </c>
      <c r="C14" s="10" t="s">
        <v>13</v>
      </c>
      <c r="D14" s="11">
        <v>0</v>
      </c>
      <c r="E14" s="15">
        <v>0</v>
      </c>
      <c r="F14" s="12">
        <v>0</v>
      </c>
      <c r="G14" s="13">
        <f t="shared" si="0"/>
        <v>0</v>
      </c>
    </row>
    <row r="15" spans="1:7" ht="16.5">
      <c r="A15" s="5"/>
      <c r="B15" s="5">
        <v>3111310</v>
      </c>
      <c r="C15" s="10" t="s">
        <v>14</v>
      </c>
      <c r="D15" s="11">
        <v>426300</v>
      </c>
      <c r="E15" s="57">
        <v>28976</v>
      </c>
      <c r="F15" s="57">
        <v>246533</v>
      </c>
      <c r="G15" s="54">
        <f t="shared" si="0"/>
        <v>179767</v>
      </c>
    </row>
    <row r="16" spans="1:7" ht="16.5">
      <c r="A16" s="5"/>
      <c r="B16" s="5">
        <v>3111311</v>
      </c>
      <c r="C16" s="10" t="s">
        <v>15</v>
      </c>
      <c r="D16" s="11">
        <v>75600</v>
      </c>
      <c r="E16" s="11">
        <v>4500</v>
      </c>
      <c r="F16" s="12">
        <v>37500</v>
      </c>
      <c r="G16" s="13">
        <f t="shared" si="0"/>
        <v>38100</v>
      </c>
    </row>
    <row r="17" spans="1:8" ht="16.5">
      <c r="A17" s="5"/>
      <c r="B17" s="5">
        <v>3111312</v>
      </c>
      <c r="C17" s="10" t="s">
        <v>125</v>
      </c>
      <c r="D17" s="11">
        <v>0</v>
      </c>
      <c r="E17" s="11">
        <v>0</v>
      </c>
      <c r="F17" s="12">
        <v>0</v>
      </c>
      <c r="G17" s="13">
        <f t="shared" si="0"/>
        <v>0</v>
      </c>
    </row>
    <row r="18" spans="1:8" ht="16.5">
      <c r="A18" s="5"/>
      <c r="B18" s="5">
        <v>3111314</v>
      </c>
      <c r="C18" s="10" t="s">
        <v>17</v>
      </c>
      <c r="D18" s="11">
        <v>4800</v>
      </c>
      <c r="E18" s="11">
        <v>200</v>
      </c>
      <c r="F18" s="12">
        <v>1600</v>
      </c>
      <c r="G18" s="13">
        <f t="shared" si="0"/>
        <v>3200</v>
      </c>
    </row>
    <row r="19" spans="1:8" ht="16.5">
      <c r="A19" s="5"/>
      <c r="B19" s="5">
        <v>3111316</v>
      </c>
      <c r="C19" s="10" t="s">
        <v>18</v>
      </c>
      <c r="D19" s="11">
        <v>1200</v>
      </c>
      <c r="E19" s="11">
        <v>0</v>
      </c>
      <c r="F19" s="12">
        <v>0</v>
      </c>
      <c r="G19" s="13">
        <f>D19-F19</f>
        <v>1200</v>
      </c>
    </row>
    <row r="20" spans="1:8" ht="16.5">
      <c r="A20" s="5"/>
      <c r="B20" s="5">
        <v>3111325</v>
      </c>
      <c r="C20" s="10" t="s">
        <v>19</v>
      </c>
      <c r="D20" s="11">
        <v>180600</v>
      </c>
      <c r="E20" s="11">
        <v>0</v>
      </c>
      <c r="F20" s="12">
        <v>0</v>
      </c>
      <c r="G20" s="13">
        <f>D20-F20</f>
        <v>180600</v>
      </c>
    </row>
    <row r="21" spans="1:8" ht="16.5">
      <c r="A21" s="5"/>
      <c r="B21" s="5">
        <v>3111327</v>
      </c>
      <c r="C21" s="10" t="s">
        <v>20</v>
      </c>
      <c r="D21" s="11">
        <v>9600</v>
      </c>
      <c r="E21" s="11">
        <v>0</v>
      </c>
      <c r="F21" s="12">
        <v>2740</v>
      </c>
      <c r="G21" s="13">
        <f t="shared" si="0"/>
        <v>6860</v>
      </c>
    </row>
    <row r="22" spans="1:8" ht="16.5">
      <c r="A22" s="5"/>
      <c r="B22" s="5">
        <v>3111328</v>
      </c>
      <c r="C22" s="10" t="s">
        <v>21</v>
      </c>
      <c r="D22" s="11">
        <v>39400</v>
      </c>
      <c r="E22" s="15">
        <v>0</v>
      </c>
      <c r="F22" s="12">
        <v>0</v>
      </c>
      <c r="G22" s="13">
        <f t="shared" si="0"/>
        <v>39400</v>
      </c>
    </row>
    <row r="23" spans="1:8" ht="16.5">
      <c r="A23" s="5"/>
      <c r="B23" s="5">
        <v>3111329</v>
      </c>
      <c r="C23" s="10" t="s">
        <v>22</v>
      </c>
      <c r="D23" s="11">
        <v>0</v>
      </c>
      <c r="E23" s="11">
        <v>0</v>
      </c>
      <c r="F23" s="12">
        <v>0</v>
      </c>
      <c r="G23" s="13">
        <f t="shared" si="0"/>
        <v>0</v>
      </c>
    </row>
    <row r="24" spans="1:8" ht="16.5">
      <c r="A24" s="5"/>
      <c r="B24" s="5">
        <v>3111331</v>
      </c>
      <c r="C24" s="10" t="s">
        <v>23</v>
      </c>
      <c r="D24" s="11">
        <v>0</v>
      </c>
      <c r="E24" s="15">
        <v>0</v>
      </c>
      <c r="F24" s="12">
        <v>0</v>
      </c>
      <c r="G24" s="13">
        <f t="shared" si="0"/>
        <v>0</v>
      </c>
    </row>
    <row r="25" spans="1:8" ht="16.5">
      <c r="A25" s="5"/>
      <c r="B25" s="5">
        <v>3111332</v>
      </c>
      <c r="C25" s="10" t="s">
        <v>24</v>
      </c>
      <c r="D25" s="11">
        <v>0</v>
      </c>
      <c r="E25" s="15">
        <v>0</v>
      </c>
      <c r="F25" s="12">
        <v>0</v>
      </c>
      <c r="G25" s="13">
        <f t="shared" si="0"/>
        <v>0</v>
      </c>
    </row>
    <row r="26" spans="1:8" ht="16.5">
      <c r="A26" s="5"/>
      <c r="B26" s="5">
        <v>3111335</v>
      </c>
      <c r="C26" s="10" t="s">
        <v>25</v>
      </c>
      <c r="D26" s="11">
        <v>18400</v>
      </c>
      <c r="E26" s="11">
        <v>0</v>
      </c>
      <c r="F26" s="12">
        <v>0</v>
      </c>
      <c r="G26" s="13">
        <f t="shared" si="0"/>
        <v>18400</v>
      </c>
    </row>
    <row r="27" spans="1:8" ht="16.5">
      <c r="A27" s="5"/>
      <c r="B27" s="5">
        <v>3111338</v>
      </c>
      <c r="C27" s="10" t="s">
        <v>26</v>
      </c>
      <c r="D27" s="15">
        <v>0</v>
      </c>
      <c r="E27" s="15">
        <v>0</v>
      </c>
      <c r="F27" s="12">
        <v>0</v>
      </c>
      <c r="G27">
        <v>0</v>
      </c>
      <c r="H27" s="62"/>
    </row>
    <row r="28" spans="1:8" ht="16.5">
      <c r="A28" s="86" t="s">
        <v>27</v>
      </c>
      <c r="B28" s="87"/>
      <c r="C28" s="88"/>
      <c r="D28" s="47">
        <f>D9+D10+D11+D12+D13+D14+D15+D16+D17+D18+D19+D20+D21+D22+D23+D24+D25+D26+D27</f>
        <v>1863700</v>
      </c>
      <c r="E28" s="55" t="s">
        <v>111</v>
      </c>
      <c r="F28" s="56" t="s">
        <v>145</v>
      </c>
      <c r="G28" s="54" t="s">
        <v>146</v>
      </c>
    </row>
    <row r="29" spans="1:8" ht="16.5">
      <c r="A29" s="92" t="s">
        <v>28</v>
      </c>
      <c r="B29" s="93"/>
      <c r="C29" s="94"/>
      <c r="D29" s="47">
        <f>D28</f>
        <v>1863700</v>
      </c>
      <c r="E29" s="55" t="s">
        <v>111</v>
      </c>
      <c r="F29" s="56" t="s">
        <v>145</v>
      </c>
      <c r="G29" s="54" t="s">
        <v>146</v>
      </c>
    </row>
    <row r="30" spans="1:8" ht="16.5">
      <c r="A30" s="4">
        <v>32</v>
      </c>
      <c r="B30" s="95"/>
      <c r="C30" s="96"/>
      <c r="D30" s="96"/>
      <c r="E30" s="96"/>
      <c r="F30" s="97"/>
      <c r="G30" s="18"/>
    </row>
    <row r="31" spans="1:8" ht="22.5" customHeight="1">
      <c r="A31" s="19"/>
      <c r="B31" s="4">
        <v>3211</v>
      </c>
      <c r="C31" s="20" t="s">
        <v>30</v>
      </c>
      <c r="D31" s="74"/>
      <c r="E31" s="74"/>
      <c r="F31" s="75"/>
      <c r="G31" s="9"/>
    </row>
    <row r="32" spans="1:8" ht="33">
      <c r="A32" s="23"/>
      <c r="B32" s="5">
        <v>3211102</v>
      </c>
      <c r="C32" s="24" t="s">
        <v>31</v>
      </c>
      <c r="D32" s="15">
        <v>15800</v>
      </c>
      <c r="E32" s="15">
        <v>5615</v>
      </c>
      <c r="F32" s="12">
        <v>15800</v>
      </c>
      <c r="G32" s="13">
        <f t="shared" ref="G32:G48" si="1">SUM(D32-F32)</f>
        <v>0</v>
      </c>
    </row>
    <row r="33" spans="1:8" ht="16.5">
      <c r="A33" s="5"/>
      <c r="B33" s="5">
        <v>3211104</v>
      </c>
      <c r="C33" s="25" t="s">
        <v>32</v>
      </c>
      <c r="D33" s="15">
        <v>0</v>
      </c>
      <c r="E33" s="15">
        <v>0</v>
      </c>
      <c r="F33" s="12">
        <v>0</v>
      </c>
      <c r="G33" s="13"/>
    </row>
    <row r="34" spans="1:8" ht="16.5">
      <c r="A34" s="5"/>
      <c r="B34" s="5">
        <v>3211106</v>
      </c>
      <c r="C34" s="26" t="s">
        <v>33</v>
      </c>
      <c r="D34" s="15">
        <v>0</v>
      </c>
      <c r="E34" s="15">
        <v>0</v>
      </c>
      <c r="F34" s="12">
        <v>0</v>
      </c>
      <c r="G34" s="13">
        <f t="shared" si="1"/>
        <v>0</v>
      </c>
    </row>
    <row r="35" spans="1:8" ht="16.5">
      <c r="A35" s="5"/>
      <c r="B35" s="5">
        <v>3211107</v>
      </c>
      <c r="C35" s="26" t="s">
        <v>34</v>
      </c>
      <c r="D35" s="15">
        <v>0</v>
      </c>
      <c r="E35" s="15">
        <v>0</v>
      </c>
      <c r="F35" s="12">
        <v>0</v>
      </c>
      <c r="G35" s="13">
        <f t="shared" si="1"/>
        <v>0</v>
      </c>
    </row>
    <row r="36" spans="1:8" ht="16.5">
      <c r="A36" s="14"/>
      <c r="B36" s="5">
        <v>3211111</v>
      </c>
      <c r="C36" s="26" t="s">
        <v>35</v>
      </c>
      <c r="D36" s="15">
        <v>0</v>
      </c>
      <c r="E36" s="15">
        <v>0</v>
      </c>
      <c r="F36" s="12">
        <v>0</v>
      </c>
      <c r="G36" s="13">
        <f t="shared" si="1"/>
        <v>0</v>
      </c>
    </row>
    <row r="37" spans="1:8" ht="16.5">
      <c r="A37" s="4"/>
      <c r="B37" s="5">
        <v>3211113</v>
      </c>
      <c r="C37" s="10" t="s">
        <v>36</v>
      </c>
      <c r="D37" s="15">
        <v>12000</v>
      </c>
      <c r="E37" s="15">
        <v>636</v>
      </c>
      <c r="F37" s="12">
        <v>6282</v>
      </c>
      <c r="G37" s="13">
        <f>D37-F37</f>
        <v>5718</v>
      </c>
    </row>
    <row r="38" spans="1:8" ht="16.5">
      <c r="A38" s="4"/>
      <c r="B38" s="5">
        <v>3211115</v>
      </c>
      <c r="C38" s="10" t="s">
        <v>37</v>
      </c>
      <c r="D38" s="15">
        <v>3000</v>
      </c>
      <c r="E38" s="15">
        <v>0</v>
      </c>
      <c r="F38" s="12">
        <v>1208</v>
      </c>
      <c r="G38" s="13">
        <f t="shared" si="1"/>
        <v>1792</v>
      </c>
    </row>
    <row r="39" spans="1:8" ht="16.5">
      <c r="A39" s="4"/>
      <c r="B39" s="5">
        <v>3211117</v>
      </c>
      <c r="C39" s="10" t="s">
        <v>38</v>
      </c>
      <c r="D39" s="15">
        <v>13000</v>
      </c>
      <c r="E39" s="15">
        <v>4999</v>
      </c>
      <c r="F39" s="12">
        <v>9793</v>
      </c>
      <c r="G39" s="13">
        <f t="shared" si="1"/>
        <v>3207</v>
      </c>
    </row>
    <row r="40" spans="1:8" ht="16.5">
      <c r="A40" s="5"/>
      <c r="B40" s="5">
        <v>3211119</v>
      </c>
      <c r="C40" s="10" t="s">
        <v>39</v>
      </c>
      <c r="D40" s="15">
        <v>5000</v>
      </c>
      <c r="E40" s="15">
        <v>0</v>
      </c>
      <c r="F40" s="12">
        <v>5000</v>
      </c>
      <c r="G40" s="13">
        <f t="shared" si="1"/>
        <v>0</v>
      </c>
    </row>
    <row r="41" spans="1:8" ht="16.5">
      <c r="A41" s="5"/>
      <c r="B41" s="5">
        <v>3211120</v>
      </c>
      <c r="C41" s="10" t="s">
        <v>40</v>
      </c>
      <c r="D41" s="15">
        <v>8000</v>
      </c>
      <c r="E41" s="15">
        <v>498</v>
      </c>
      <c r="F41" s="12">
        <v>4206</v>
      </c>
      <c r="G41" s="13">
        <f t="shared" si="1"/>
        <v>3794</v>
      </c>
    </row>
    <row r="42" spans="1:8" ht="16.5">
      <c r="A42" s="5"/>
      <c r="B42" s="5">
        <v>3211125</v>
      </c>
      <c r="C42" s="10" t="s">
        <v>41</v>
      </c>
      <c r="D42" s="15">
        <v>0</v>
      </c>
      <c r="E42" s="15">
        <v>0</v>
      </c>
      <c r="F42" s="12">
        <v>0</v>
      </c>
      <c r="G42" s="13">
        <f t="shared" si="1"/>
        <v>0</v>
      </c>
    </row>
    <row r="43" spans="1:8" ht="16.5">
      <c r="A43" s="5"/>
      <c r="B43" s="5">
        <v>3211127</v>
      </c>
      <c r="C43" s="10" t="s">
        <v>42</v>
      </c>
      <c r="D43" s="15">
        <v>5000</v>
      </c>
      <c r="E43" s="15">
        <v>5000</v>
      </c>
      <c r="F43" s="12">
        <v>5000</v>
      </c>
      <c r="G43" s="13">
        <f t="shared" si="1"/>
        <v>0</v>
      </c>
    </row>
    <row r="44" spans="1:8" ht="16.5">
      <c r="A44" s="5"/>
      <c r="B44" s="5">
        <v>3211128</v>
      </c>
      <c r="C44" s="27" t="s">
        <v>43</v>
      </c>
      <c r="D44" s="15">
        <v>0</v>
      </c>
      <c r="E44" s="15">
        <v>0</v>
      </c>
      <c r="F44" s="12">
        <v>0</v>
      </c>
      <c r="G44" s="13">
        <f t="shared" si="1"/>
        <v>0</v>
      </c>
    </row>
    <row r="45" spans="1:8" ht="16.5">
      <c r="A45" s="5"/>
      <c r="B45" s="5">
        <v>3211129</v>
      </c>
      <c r="C45" s="27" t="s">
        <v>44</v>
      </c>
      <c r="D45" s="15">
        <v>96600</v>
      </c>
      <c r="E45" s="15">
        <v>0</v>
      </c>
      <c r="F45" s="12">
        <v>48300</v>
      </c>
      <c r="G45" s="13">
        <f t="shared" si="1"/>
        <v>48300</v>
      </c>
    </row>
    <row r="46" spans="1:8" ht="16.5">
      <c r="A46" s="5"/>
      <c r="B46" s="5">
        <v>3211130</v>
      </c>
      <c r="C46" s="27" t="s">
        <v>45</v>
      </c>
      <c r="D46" s="15">
        <v>4000</v>
      </c>
      <c r="E46" s="15">
        <v>0</v>
      </c>
      <c r="F46" s="12">
        <v>3900</v>
      </c>
      <c r="G46" s="13">
        <f t="shared" si="1"/>
        <v>100</v>
      </c>
    </row>
    <row r="47" spans="1:8" ht="33">
      <c r="A47" s="5"/>
      <c r="B47" s="5">
        <v>3211134</v>
      </c>
      <c r="C47" s="27" t="s">
        <v>46</v>
      </c>
      <c r="D47" s="15">
        <v>12000</v>
      </c>
      <c r="E47" s="15">
        <v>1000</v>
      </c>
      <c r="F47" s="12">
        <v>7000</v>
      </c>
      <c r="G47" s="13">
        <f t="shared" si="1"/>
        <v>5000</v>
      </c>
    </row>
    <row r="48" spans="1:8" ht="16.5" customHeight="1">
      <c r="A48" s="5"/>
      <c r="B48" s="5">
        <v>3211135</v>
      </c>
      <c r="C48" s="27" t="s">
        <v>47</v>
      </c>
      <c r="D48" s="15">
        <v>0</v>
      </c>
      <c r="E48" s="15">
        <v>0</v>
      </c>
      <c r="F48" s="12">
        <v>0</v>
      </c>
      <c r="G48" s="13">
        <f t="shared" si="1"/>
        <v>0</v>
      </c>
      <c r="H48" s="63"/>
    </row>
    <row r="49" spans="1:7" ht="16.5">
      <c r="A49" s="86" t="s">
        <v>48</v>
      </c>
      <c r="B49" s="87"/>
      <c r="C49" s="88"/>
      <c r="D49" s="15">
        <f>D32+D37+D38+D39+D40+D41+D43+D45+D46+D47</f>
        <v>174400</v>
      </c>
      <c r="E49" s="15">
        <v>17748</v>
      </c>
      <c r="F49" s="12">
        <v>106489</v>
      </c>
      <c r="G49" s="13">
        <v>67911</v>
      </c>
    </row>
    <row r="50" spans="1:7" ht="15" customHeight="1">
      <c r="A50" s="5"/>
      <c r="B50" s="4">
        <v>3221</v>
      </c>
      <c r="C50" s="30" t="s">
        <v>49</v>
      </c>
      <c r="D50" s="31"/>
      <c r="E50" s="31"/>
      <c r="F50" s="28"/>
      <c r="G50" s="13"/>
    </row>
    <row r="51" spans="1:7" ht="16.5">
      <c r="A51" s="5"/>
      <c r="B51" s="5">
        <v>3221104</v>
      </c>
      <c r="C51" s="27" t="s">
        <v>50</v>
      </c>
      <c r="D51" s="15">
        <v>0</v>
      </c>
      <c r="E51" s="15">
        <v>0</v>
      </c>
      <c r="F51" s="12">
        <v>0</v>
      </c>
      <c r="G51" s="13">
        <f t="shared" ref="G51:G55" si="2">SUM(D51-F51)</f>
        <v>0</v>
      </c>
    </row>
    <row r="52" spans="1:7" ht="16.5">
      <c r="A52" s="5"/>
      <c r="B52" s="5">
        <v>3221106</v>
      </c>
      <c r="C52" s="71" t="s">
        <v>51</v>
      </c>
      <c r="D52" s="15">
        <v>10000</v>
      </c>
      <c r="E52" s="15">
        <v>1450</v>
      </c>
      <c r="F52" s="12">
        <v>2550</v>
      </c>
      <c r="G52" s="13">
        <f t="shared" si="2"/>
        <v>7450</v>
      </c>
    </row>
    <row r="53" spans="1:7" ht="16.5">
      <c r="A53" s="5"/>
      <c r="B53" s="5">
        <v>3221109</v>
      </c>
      <c r="C53" s="10" t="s">
        <v>52</v>
      </c>
      <c r="D53" s="15">
        <v>0</v>
      </c>
      <c r="E53" s="15">
        <v>0</v>
      </c>
      <c r="F53" s="12">
        <v>0</v>
      </c>
      <c r="G53" s="13">
        <f t="shared" si="2"/>
        <v>0</v>
      </c>
    </row>
    <row r="54" spans="1:7" ht="16.5">
      <c r="A54" s="5"/>
      <c r="B54" s="5">
        <v>3221110</v>
      </c>
      <c r="C54" s="10" t="s">
        <v>53</v>
      </c>
      <c r="D54" s="15">
        <v>0</v>
      </c>
      <c r="E54" s="15">
        <v>0</v>
      </c>
      <c r="F54" s="12">
        <v>0</v>
      </c>
      <c r="G54" s="13">
        <f t="shared" si="2"/>
        <v>0</v>
      </c>
    </row>
    <row r="55" spans="1:7" ht="16.5">
      <c r="A55" s="86" t="s">
        <v>54</v>
      </c>
      <c r="B55" s="87"/>
      <c r="C55" s="88"/>
      <c r="D55" s="15">
        <v>10000</v>
      </c>
      <c r="E55" s="15">
        <v>1450</v>
      </c>
      <c r="F55" s="12">
        <v>2550</v>
      </c>
      <c r="G55" s="13">
        <f t="shared" si="2"/>
        <v>7450</v>
      </c>
    </row>
    <row r="56" spans="1:7" ht="16.5">
      <c r="A56" s="5"/>
      <c r="B56" s="4">
        <v>3231</v>
      </c>
      <c r="C56" s="89" t="s">
        <v>55</v>
      </c>
      <c r="D56" s="90"/>
      <c r="E56" s="90"/>
      <c r="F56" s="91"/>
      <c r="G56" s="18"/>
    </row>
    <row r="57" spans="1:7" ht="12.75" customHeight="1">
      <c r="A57" s="5"/>
      <c r="B57" s="5">
        <v>3231301</v>
      </c>
      <c r="C57" s="32" t="s">
        <v>56</v>
      </c>
      <c r="D57" s="33">
        <v>0</v>
      </c>
      <c r="E57" s="33">
        <v>0</v>
      </c>
      <c r="F57" s="28">
        <v>0</v>
      </c>
      <c r="G57" s="13">
        <f>SUM(D57-F57)</f>
        <v>0</v>
      </c>
    </row>
    <row r="58" spans="1:7" ht="16.5">
      <c r="A58" s="86" t="s">
        <v>57</v>
      </c>
      <c r="B58" s="87"/>
      <c r="C58" s="88"/>
      <c r="D58" s="29">
        <f>SUM(D57)</f>
        <v>0</v>
      </c>
      <c r="E58" s="29">
        <f>SUM(E57)</f>
        <v>0</v>
      </c>
      <c r="F58" s="29">
        <v>0</v>
      </c>
      <c r="G58" s="29">
        <f>SUM(G57)</f>
        <v>0</v>
      </c>
    </row>
    <row r="59" spans="1:7" ht="16.5">
      <c r="A59" s="34"/>
      <c r="B59" s="4">
        <v>3243</v>
      </c>
      <c r="C59" s="95" t="s">
        <v>58</v>
      </c>
      <c r="D59" s="77"/>
      <c r="E59" s="77"/>
      <c r="F59" s="78"/>
      <c r="G59" s="18"/>
    </row>
    <row r="60" spans="1:7" ht="28.5" customHeight="1">
      <c r="A60" s="34"/>
      <c r="B60" s="5">
        <v>3243101</v>
      </c>
      <c r="C60" s="26" t="s">
        <v>58</v>
      </c>
      <c r="D60" s="12">
        <v>0</v>
      </c>
      <c r="E60" s="12">
        <v>0</v>
      </c>
      <c r="F60" s="12">
        <v>0</v>
      </c>
      <c r="G60" s="13">
        <f>SUM(D60-F60)</f>
        <v>0</v>
      </c>
    </row>
    <row r="61" spans="1:7" ht="18" customHeight="1">
      <c r="A61" s="34"/>
      <c r="B61" s="5">
        <v>3243102</v>
      </c>
      <c r="C61" s="26" t="s">
        <v>59</v>
      </c>
      <c r="D61" s="12">
        <v>0</v>
      </c>
      <c r="E61" s="12">
        <v>0</v>
      </c>
      <c r="F61" s="12">
        <v>0</v>
      </c>
      <c r="G61" s="13">
        <f>SUM(D61-F61)</f>
        <v>0</v>
      </c>
    </row>
    <row r="62" spans="1:7" ht="16.5">
      <c r="A62" s="86" t="s">
        <v>60</v>
      </c>
      <c r="B62" s="87"/>
      <c r="C62" s="87"/>
      <c r="D62" s="35">
        <f>SUM(D60:D61)</f>
        <v>0</v>
      </c>
      <c r="E62" s="35">
        <f>SUM(E60:E61)</f>
        <v>0</v>
      </c>
      <c r="F62" s="35">
        <f>SUM(F60:F61)</f>
        <v>0</v>
      </c>
      <c r="G62" s="35">
        <f>SUM(G60:G61)</f>
        <v>0</v>
      </c>
    </row>
    <row r="63" spans="1:7" ht="24" customHeight="1">
      <c r="A63" s="36"/>
      <c r="B63" s="4">
        <v>3244</v>
      </c>
      <c r="C63" s="73" t="s">
        <v>61</v>
      </c>
      <c r="D63" s="98"/>
      <c r="E63" s="99"/>
      <c r="F63" s="99"/>
      <c r="G63" s="9"/>
    </row>
    <row r="64" spans="1:7" ht="16.5">
      <c r="A64" s="36"/>
      <c r="B64" s="5">
        <v>3244101</v>
      </c>
      <c r="C64" s="27" t="s">
        <v>62</v>
      </c>
      <c r="D64" s="15">
        <v>81000</v>
      </c>
      <c r="E64" s="60">
        <v>14690</v>
      </c>
      <c r="F64" s="60">
        <v>63783.5</v>
      </c>
      <c r="G64" s="61">
        <f t="shared" ref="G64:G65" si="3">SUM(D64-F64)</f>
        <v>17216.5</v>
      </c>
    </row>
    <row r="65" spans="1:7" ht="16.5">
      <c r="A65" s="5"/>
      <c r="B65" s="5">
        <v>3244102</v>
      </c>
      <c r="C65" s="27" t="s">
        <v>63</v>
      </c>
      <c r="D65" s="27">
        <v>46000</v>
      </c>
      <c r="E65" s="15">
        <v>0</v>
      </c>
      <c r="F65" s="12">
        <v>45181</v>
      </c>
      <c r="G65" s="13">
        <f t="shared" si="3"/>
        <v>819</v>
      </c>
    </row>
    <row r="66" spans="1:7" ht="16.5">
      <c r="A66" s="86" t="s">
        <v>64</v>
      </c>
      <c r="B66" s="87"/>
      <c r="C66" s="88"/>
      <c r="D66" s="15">
        <v>127000</v>
      </c>
      <c r="E66" s="15">
        <v>14690</v>
      </c>
      <c r="F66" s="60">
        <f>F64+F65</f>
        <v>108964.5</v>
      </c>
      <c r="G66" s="61">
        <v>18035.5</v>
      </c>
    </row>
    <row r="67" spans="1:7" ht="16.5">
      <c r="A67" s="38"/>
      <c r="B67" s="4">
        <v>3255</v>
      </c>
      <c r="C67" s="103" t="s">
        <v>65</v>
      </c>
      <c r="D67" s="104"/>
      <c r="E67" s="104"/>
      <c r="F67" s="105"/>
      <c r="G67" s="18"/>
    </row>
    <row r="68" spans="1:7" ht="16.5">
      <c r="A68" s="38"/>
      <c r="B68" s="5">
        <v>3255101</v>
      </c>
      <c r="C68" s="27" t="s">
        <v>66</v>
      </c>
      <c r="D68" s="15">
        <v>60000</v>
      </c>
      <c r="E68" s="15">
        <v>16000</v>
      </c>
      <c r="F68" s="12">
        <v>45800</v>
      </c>
      <c r="G68" s="13">
        <f t="shared" ref="G68:G72" si="4">SUM(D68-F68)</f>
        <v>14200</v>
      </c>
    </row>
    <row r="69" spans="1:7" ht="16.5">
      <c r="A69" s="5"/>
      <c r="B69" s="5">
        <v>3255102</v>
      </c>
      <c r="C69" s="10" t="s">
        <v>67</v>
      </c>
      <c r="D69" s="15">
        <v>0</v>
      </c>
      <c r="E69" s="15">
        <v>0</v>
      </c>
      <c r="F69" s="12">
        <v>0</v>
      </c>
      <c r="G69" s="13">
        <f t="shared" si="4"/>
        <v>0</v>
      </c>
    </row>
    <row r="70" spans="1:7" ht="16.5">
      <c r="A70" s="5"/>
      <c r="B70" s="5">
        <v>3255104</v>
      </c>
      <c r="C70" s="10" t="s">
        <v>68</v>
      </c>
      <c r="D70" s="15">
        <v>5000</v>
      </c>
      <c r="E70" s="15">
        <v>2500</v>
      </c>
      <c r="F70" s="12">
        <v>5000</v>
      </c>
      <c r="G70" s="13">
        <f t="shared" si="4"/>
        <v>0</v>
      </c>
    </row>
    <row r="71" spans="1:7" ht="16.5">
      <c r="A71" s="5"/>
      <c r="B71" s="5">
        <v>3255105</v>
      </c>
      <c r="C71" s="10" t="s">
        <v>69</v>
      </c>
      <c r="D71" s="15">
        <v>27000</v>
      </c>
      <c r="E71" s="15">
        <v>11100</v>
      </c>
      <c r="F71" s="12">
        <v>25575</v>
      </c>
      <c r="G71" s="13">
        <f t="shared" si="4"/>
        <v>1425</v>
      </c>
    </row>
    <row r="72" spans="1:7" ht="16.5">
      <c r="A72" s="106" t="s">
        <v>70</v>
      </c>
      <c r="B72" s="107"/>
      <c r="C72" s="108"/>
      <c r="D72" s="15">
        <f>D68+D70+D71</f>
        <v>92000</v>
      </c>
      <c r="E72" s="15">
        <f>E68+E70+E71</f>
        <v>29600</v>
      </c>
      <c r="F72" s="12">
        <f>F68+F70+F71</f>
        <v>76375</v>
      </c>
      <c r="G72" s="13">
        <f t="shared" si="4"/>
        <v>15625</v>
      </c>
    </row>
    <row r="73" spans="1:7" ht="27.75" customHeight="1">
      <c r="A73" s="39"/>
      <c r="B73" s="4">
        <v>3256</v>
      </c>
      <c r="C73" s="40" t="s">
        <v>71</v>
      </c>
      <c r="D73" s="41"/>
      <c r="E73" s="41"/>
      <c r="F73" s="28"/>
      <c r="G73" s="13"/>
    </row>
    <row r="74" spans="1:7" ht="23.25" customHeight="1">
      <c r="A74" s="4"/>
      <c r="B74" s="5">
        <v>3256101</v>
      </c>
      <c r="C74" s="10" t="s">
        <v>72</v>
      </c>
      <c r="D74" s="12">
        <v>0</v>
      </c>
      <c r="E74" s="12">
        <v>0</v>
      </c>
      <c r="F74" s="28">
        <v>0</v>
      </c>
      <c r="G74" s="13">
        <v>0</v>
      </c>
    </row>
    <row r="75" spans="1:7" ht="21" customHeight="1">
      <c r="A75" s="5"/>
      <c r="B75" s="5">
        <v>3256106</v>
      </c>
      <c r="C75" s="10" t="s">
        <v>73</v>
      </c>
      <c r="D75" s="12"/>
      <c r="E75" s="12"/>
      <c r="F75" s="28">
        <v>0</v>
      </c>
      <c r="G75" s="13"/>
    </row>
    <row r="76" spans="1:7" ht="16.5">
      <c r="A76" s="109" t="s">
        <v>74</v>
      </c>
      <c r="B76" s="110"/>
      <c r="C76" s="111"/>
      <c r="D76" s="29"/>
      <c r="E76" s="29"/>
      <c r="F76" s="29"/>
      <c r="G76" s="29"/>
    </row>
    <row r="77" spans="1:7" ht="33">
      <c r="A77" s="5"/>
      <c r="B77" s="4">
        <v>3257</v>
      </c>
      <c r="C77" s="7" t="s">
        <v>75</v>
      </c>
      <c r="D77" s="42"/>
      <c r="E77" s="42"/>
      <c r="F77" s="28"/>
      <c r="G77" s="13"/>
    </row>
    <row r="78" spans="1:7" ht="22.5" customHeight="1">
      <c r="A78" s="5"/>
      <c r="B78" s="5">
        <v>3257101</v>
      </c>
      <c r="C78" s="10" t="s">
        <v>76</v>
      </c>
      <c r="D78" s="12">
        <v>0</v>
      </c>
      <c r="E78" s="12">
        <v>0</v>
      </c>
      <c r="F78" s="28">
        <v>0</v>
      </c>
      <c r="G78" s="13">
        <f>SUM(D78-F78)</f>
        <v>0</v>
      </c>
    </row>
    <row r="79" spans="1:7" ht="16.5">
      <c r="A79" s="5"/>
      <c r="B79" s="5">
        <v>3257105</v>
      </c>
      <c r="C79" s="10" t="s">
        <v>77</v>
      </c>
      <c r="D79" s="12"/>
      <c r="E79" s="12"/>
      <c r="F79" s="28"/>
      <c r="G79" s="13"/>
    </row>
    <row r="80" spans="1:7" ht="16.5">
      <c r="A80" s="5"/>
      <c r="B80" s="5">
        <v>3257106</v>
      </c>
      <c r="C80" s="10" t="s">
        <v>78</v>
      </c>
      <c r="D80" s="12"/>
      <c r="E80" s="12"/>
      <c r="F80" s="28"/>
      <c r="G80" s="13"/>
    </row>
    <row r="81" spans="1:7" ht="23.25" customHeight="1">
      <c r="A81" s="5"/>
      <c r="B81" s="5">
        <v>3257206</v>
      </c>
      <c r="C81" s="10" t="s">
        <v>135</v>
      </c>
      <c r="D81" s="12">
        <v>0</v>
      </c>
      <c r="E81" s="12">
        <v>0</v>
      </c>
      <c r="F81" s="28">
        <v>0</v>
      </c>
      <c r="G81" s="13">
        <f>SUM(D81-F81)</f>
        <v>0</v>
      </c>
    </row>
    <row r="82" spans="1:7" ht="16.5">
      <c r="A82" s="109" t="s">
        <v>80</v>
      </c>
      <c r="B82" s="110"/>
      <c r="C82" s="111"/>
      <c r="D82" s="29">
        <f>SUM(D78:D81)</f>
        <v>0</v>
      </c>
      <c r="E82" s="29">
        <f>SUM(E78:E81)</f>
        <v>0</v>
      </c>
      <c r="F82" s="29">
        <f>SUM(F78:F81)</f>
        <v>0</v>
      </c>
      <c r="G82" s="29">
        <f>SUM(G78:G81)</f>
        <v>0</v>
      </c>
    </row>
    <row r="83" spans="1:7" ht="22.5" customHeight="1">
      <c r="A83" s="14"/>
      <c r="B83" s="4">
        <v>3258</v>
      </c>
      <c r="C83" s="7" t="s">
        <v>81</v>
      </c>
      <c r="D83" s="42"/>
      <c r="E83" s="42"/>
      <c r="F83" s="28"/>
      <c r="G83" s="13"/>
    </row>
    <row r="84" spans="1:7" ht="16.5">
      <c r="A84" s="43"/>
      <c r="B84" s="5">
        <v>3258101</v>
      </c>
      <c r="C84" s="10" t="s">
        <v>82</v>
      </c>
      <c r="D84" s="15">
        <v>0</v>
      </c>
      <c r="E84" s="15">
        <v>0</v>
      </c>
      <c r="F84" s="12">
        <v>0</v>
      </c>
      <c r="G84" s="13">
        <f t="shared" ref="G84:G89" si="5">SUM(D84-F84)</f>
        <v>0</v>
      </c>
    </row>
    <row r="85" spans="1:7" ht="16.5">
      <c r="A85" s="5"/>
      <c r="B85" s="5">
        <v>3258102</v>
      </c>
      <c r="C85" s="10" t="s">
        <v>83</v>
      </c>
      <c r="D85" s="15">
        <v>12000</v>
      </c>
      <c r="E85" s="15">
        <v>0</v>
      </c>
      <c r="F85" s="12">
        <v>12000</v>
      </c>
      <c r="G85" s="13">
        <f t="shared" si="5"/>
        <v>0</v>
      </c>
    </row>
    <row r="86" spans="1:7" ht="16.5">
      <c r="A86" s="5"/>
      <c r="B86" s="5">
        <v>3258103</v>
      </c>
      <c r="C86" s="44" t="s">
        <v>84</v>
      </c>
      <c r="D86" s="15">
        <v>21000</v>
      </c>
      <c r="E86" s="15">
        <v>4000</v>
      </c>
      <c r="F86" s="12">
        <v>21000</v>
      </c>
      <c r="G86" s="13">
        <f t="shared" si="5"/>
        <v>0</v>
      </c>
    </row>
    <row r="87" spans="1:7" ht="19.5" customHeight="1">
      <c r="A87" s="5"/>
      <c r="B87" s="5">
        <v>3258104</v>
      </c>
      <c r="C87" s="10" t="s">
        <v>85</v>
      </c>
      <c r="D87" s="15">
        <v>6300</v>
      </c>
      <c r="E87" s="15">
        <v>0</v>
      </c>
      <c r="F87" s="12">
        <v>6300</v>
      </c>
      <c r="G87" s="13">
        <f t="shared" si="5"/>
        <v>0</v>
      </c>
    </row>
    <row r="88" spans="1:7" ht="21" customHeight="1">
      <c r="A88" s="5"/>
      <c r="B88" s="5">
        <v>3258140</v>
      </c>
      <c r="C88" s="10" t="s">
        <v>86</v>
      </c>
      <c r="D88" s="15">
        <v>0</v>
      </c>
      <c r="E88" s="15">
        <v>0</v>
      </c>
      <c r="F88" s="12">
        <v>0</v>
      </c>
      <c r="G88" s="13">
        <f t="shared" si="5"/>
        <v>0</v>
      </c>
    </row>
    <row r="89" spans="1:7" ht="16.5">
      <c r="A89" s="109" t="s">
        <v>87</v>
      </c>
      <c r="B89" s="110"/>
      <c r="C89" s="111"/>
      <c r="D89" s="15">
        <f>D85+D86+D87</f>
        <v>39300</v>
      </c>
      <c r="E89" s="15">
        <v>4000</v>
      </c>
      <c r="F89" s="12">
        <f>F85+F86+F87</f>
        <v>39300</v>
      </c>
      <c r="G89" s="13">
        <f t="shared" si="5"/>
        <v>0</v>
      </c>
    </row>
    <row r="90" spans="1:7" ht="16.5">
      <c r="A90" s="109" t="s">
        <v>88</v>
      </c>
      <c r="B90" s="110"/>
      <c r="C90" s="111"/>
      <c r="D90" s="15">
        <f>D49+D55+D66+D72+D89</f>
        <v>442700</v>
      </c>
      <c r="E90" s="60">
        <v>67488</v>
      </c>
      <c r="F90" s="60">
        <v>333678.5</v>
      </c>
      <c r="G90" s="61">
        <v>109021.5</v>
      </c>
    </row>
    <row r="91" spans="1:7" ht="16.5">
      <c r="A91" s="45">
        <v>4</v>
      </c>
      <c r="B91" s="89" t="s">
        <v>89</v>
      </c>
      <c r="C91" s="90"/>
      <c r="D91" s="90"/>
      <c r="E91" s="90"/>
      <c r="F91" s="91"/>
      <c r="G91" s="18"/>
    </row>
    <row r="92" spans="1:7" ht="16.5">
      <c r="A92" s="45">
        <v>41</v>
      </c>
      <c r="B92" s="89" t="s">
        <v>90</v>
      </c>
      <c r="C92" s="90"/>
      <c r="D92" s="90"/>
      <c r="E92" s="90"/>
      <c r="F92" s="91"/>
      <c r="G92" s="18"/>
    </row>
    <row r="93" spans="1:7" ht="33">
      <c r="A93" s="14"/>
      <c r="B93" s="45">
        <v>4112</v>
      </c>
      <c r="C93" s="7" t="s">
        <v>91</v>
      </c>
      <c r="D93" s="42"/>
      <c r="E93" s="42"/>
      <c r="F93" s="28"/>
      <c r="G93" s="13"/>
    </row>
    <row r="94" spans="1:7" ht="16.5">
      <c r="A94" s="4"/>
      <c r="B94" s="5">
        <v>4112101</v>
      </c>
      <c r="C94" s="10" t="s">
        <v>82</v>
      </c>
      <c r="D94" s="12">
        <v>0</v>
      </c>
      <c r="E94" s="12">
        <v>0</v>
      </c>
      <c r="F94" s="28">
        <v>0</v>
      </c>
      <c r="G94" s="13">
        <f>SUM(D94-F94)</f>
        <v>0</v>
      </c>
    </row>
    <row r="95" spans="1:7" ht="33">
      <c r="A95" s="5"/>
      <c r="B95" s="5">
        <v>4112202</v>
      </c>
      <c r="C95" s="10" t="s">
        <v>92</v>
      </c>
      <c r="D95" s="12">
        <v>0</v>
      </c>
      <c r="E95" s="12">
        <v>0</v>
      </c>
      <c r="F95" s="28">
        <v>0</v>
      </c>
      <c r="G95" s="13">
        <f>SUM(D95-F95)</f>
        <v>0</v>
      </c>
    </row>
    <row r="96" spans="1:7" ht="24" customHeight="1">
      <c r="A96" s="5"/>
      <c r="B96" s="5">
        <v>4112303</v>
      </c>
      <c r="C96" s="10" t="s">
        <v>93</v>
      </c>
      <c r="D96" s="12">
        <v>0</v>
      </c>
      <c r="E96" s="12">
        <v>0</v>
      </c>
      <c r="F96" s="28">
        <v>0</v>
      </c>
      <c r="G96" s="13">
        <f>SUM(D96-F96)</f>
        <v>0</v>
      </c>
    </row>
    <row r="97" spans="1:7" ht="16.5">
      <c r="A97" s="5"/>
      <c r="B97" s="5">
        <v>4112310</v>
      </c>
      <c r="C97" s="26" t="s">
        <v>85</v>
      </c>
      <c r="D97" s="12">
        <v>25000</v>
      </c>
      <c r="E97" s="12">
        <v>0</v>
      </c>
      <c r="F97" s="28">
        <v>25000</v>
      </c>
      <c r="G97" s="13">
        <f>SUM(D97-F97)</f>
        <v>0</v>
      </c>
    </row>
    <row r="98" spans="1:7" ht="16.5">
      <c r="A98" s="5"/>
      <c r="B98" s="5">
        <v>4112314</v>
      </c>
      <c r="C98" s="46" t="s">
        <v>83</v>
      </c>
      <c r="D98" s="15">
        <v>0</v>
      </c>
      <c r="E98" s="15">
        <v>0</v>
      </c>
      <c r="F98" s="12">
        <v>0</v>
      </c>
      <c r="G98" s="13">
        <f t="shared" ref="G98:G100" si="6">SUM(D98-F98)</f>
        <v>0</v>
      </c>
    </row>
    <row r="99" spans="1:7" ht="16.5">
      <c r="A99" s="86" t="s">
        <v>94</v>
      </c>
      <c r="B99" s="87"/>
      <c r="C99" s="88"/>
      <c r="D99" s="29">
        <v>25000</v>
      </c>
      <c r="E99" s="29">
        <v>0</v>
      </c>
      <c r="F99" s="29">
        <v>25000</v>
      </c>
      <c r="G99" s="29">
        <f t="shared" si="6"/>
        <v>0</v>
      </c>
    </row>
    <row r="100" spans="1:7" ht="16.5">
      <c r="A100" s="112" t="s">
        <v>95</v>
      </c>
      <c r="B100" s="113"/>
      <c r="C100" s="114"/>
      <c r="D100" s="29">
        <v>25000</v>
      </c>
      <c r="E100" s="29">
        <v>0</v>
      </c>
      <c r="F100" s="29">
        <v>25000</v>
      </c>
      <c r="G100" s="29">
        <f t="shared" si="6"/>
        <v>0</v>
      </c>
    </row>
    <row r="101" spans="1:7" ht="37.5" customHeight="1">
      <c r="A101" s="115" t="s">
        <v>148</v>
      </c>
      <c r="B101" s="116"/>
      <c r="C101" s="117"/>
      <c r="D101" s="47">
        <v>2331600</v>
      </c>
      <c r="E101" s="56" t="s">
        <v>147</v>
      </c>
      <c r="F101" s="70">
        <v>1296722</v>
      </c>
      <c r="G101" s="72">
        <v>1034878</v>
      </c>
    </row>
    <row r="102" spans="1:7">
      <c r="A102" s="100" t="s">
        <v>149</v>
      </c>
      <c r="B102" s="101"/>
      <c r="C102" s="101"/>
      <c r="D102" s="101"/>
      <c r="E102" s="101"/>
      <c r="F102" s="101"/>
      <c r="G102" s="101"/>
    </row>
    <row r="103" spans="1:7">
      <c r="A103" s="102"/>
      <c r="B103" s="102"/>
      <c r="C103" s="102"/>
      <c r="D103" s="102"/>
      <c r="E103" s="102"/>
      <c r="F103" s="102"/>
      <c r="G103" s="102"/>
    </row>
    <row r="104" spans="1:7">
      <c r="A104" s="102"/>
      <c r="B104" s="102"/>
      <c r="C104" s="102"/>
      <c r="D104" s="102"/>
      <c r="E104" s="102"/>
      <c r="F104" s="102"/>
      <c r="G104" s="102"/>
    </row>
    <row r="105" spans="1:7">
      <c r="A105" s="102"/>
      <c r="B105" s="102"/>
      <c r="C105" s="102"/>
      <c r="D105" s="102"/>
      <c r="E105" s="102"/>
      <c r="F105" s="102"/>
      <c r="G105" s="102"/>
    </row>
    <row r="106" spans="1:7">
      <c r="A106" s="102"/>
      <c r="B106" s="102"/>
      <c r="C106" s="102"/>
      <c r="D106" s="102"/>
      <c r="E106" s="102"/>
      <c r="F106" s="102"/>
      <c r="G106" s="102"/>
    </row>
    <row r="107" spans="1:7">
      <c r="A107" s="102"/>
      <c r="B107" s="102"/>
      <c r="C107" s="102"/>
      <c r="D107" s="102"/>
      <c r="E107" s="102"/>
      <c r="F107" s="102"/>
      <c r="G107" s="102"/>
    </row>
    <row r="108" spans="1:7">
      <c r="A108" s="102"/>
      <c r="B108" s="102"/>
      <c r="C108" s="102"/>
      <c r="D108" s="102"/>
      <c r="E108" s="102"/>
      <c r="F108" s="102"/>
      <c r="G108" s="102"/>
    </row>
    <row r="109" spans="1:7">
      <c r="A109" s="102"/>
      <c r="B109" s="102"/>
      <c r="C109" s="102"/>
      <c r="D109" s="102"/>
      <c r="E109" s="102"/>
      <c r="F109" s="102"/>
      <c r="G109" s="102"/>
    </row>
    <row r="110" spans="1:7">
      <c r="A110" s="102"/>
      <c r="B110" s="102"/>
      <c r="C110" s="102"/>
      <c r="D110" s="102"/>
      <c r="E110" s="102"/>
      <c r="F110" s="102"/>
      <c r="G110" s="102"/>
    </row>
    <row r="111" spans="1:7">
      <c r="A111" s="102"/>
      <c r="B111" s="102"/>
      <c r="C111" s="102"/>
      <c r="D111" s="102"/>
      <c r="E111" s="102"/>
      <c r="F111" s="102"/>
      <c r="G111" s="102"/>
    </row>
    <row r="112" spans="1:7">
      <c r="A112" s="102"/>
      <c r="B112" s="102"/>
      <c r="C112" s="102"/>
      <c r="D112" s="102"/>
      <c r="E112" s="102"/>
      <c r="F112" s="102"/>
      <c r="G112" s="102"/>
    </row>
    <row r="113" spans="1:7">
      <c r="A113" s="102"/>
      <c r="B113" s="102"/>
      <c r="C113" s="102"/>
      <c r="D113" s="102"/>
      <c r="E113" s="102"/>
      <c r="F113" s="102"/>
      <c r="G113" s="102"/>
    </row>
  </sheetData>
  <mergeCells count="30">
    <mergeCell ref="A102:G113"/>
    <mergeCell ref="C67:F67"/>
    <mergeCell ref="A72:C72"/>
    <mergeCell ref="A76:C76"/>
    <mergeCell ref="A82:C82"/>
    <mergeCell ref="A89:C89"/>
    <mergeCell ref="A90:C90"/>
    <mergeCell ref="B91:F91"/>
    <mergeCell ref="B92:F92"/>
    <mergeCell ref="A99:C99"/>
    <mergeCell ref="A100:C100"/>
    <mergeCell ref="A101:C101"/>
    <mergeCell ref="A66:C66"/>
    <mergeCell ref="C7:F7"/>
    <mergeCell ref="A28:C28"/>
    <mergeCell ref="A29:C29"/>
    <mergeCell ref="B30:F30"/>
    <mergeCell ref="A49:C49"/>
    <mergeCell ref="A55:C55"/>
    <mergeCell ref="C56:F56"/>
    <mergeCell ref="A58:C58"/>
    <mergeCell ref="C59:F59"/>
    <mergeCell ref="A62:C62"/>
    <mergeCell ref="D63:F63"/>
    <mergeCell ref="C6:F6"/>
    <mergeCell ref="A1:G1"/>
    <mergeCell ref="A2:G2"/>
    <mergeCell ref="B3:C3"/>
    <mergeCell ref="B4:C4"/>
    <mergeCell ref="C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July-2022</vt:lpstr>
      <vt:lpstr>AUGUST-22</vt:lpstr>
      <vt:lpstr>Sep-22</vt:lpstr>
      <vt:lpstr>OCTOBER-2022</vt:lpstr>
      <vt:lpstr>NOVEMBER-2022</vt:lpstr>
      <vt:lpstr>DECEMBER-22</vt:lpstr>
      <vt:lpstr>JANUARY-23</vt:lpstr>
      <vt:lpstr>FEBRUARY-2023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2023-03-05T06:13:14Z</dcterms:modified>
</cp:coreProperties>
</file>