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255" windowWidth="15600" windowHeight="7815" activeTab="1"/>
  </bookViews>
  <sheets>
    <sheet name="APP_Goods" sheetId="1" r:id="rId1"/>
    <sheet name="APP Goods R" sheetId="4" r:id="rId2"/>
    <sheet name="APP_Works" sheetId="2" r:id="rId3"/>
    <sheet name="APP Works R" sheetId="5" r:id="rId4"/>
    <sheet name="APP_Service" sheetId="3" r:id="rId5"/>
  </sheets>
  <definedNames>
    <definedName name="_xlnm.Print_Titles" localSheetId="1">'APP Goods R'!$8:$9</definedName>
    <definedName name="_xlnm.Print_Titles" localSheetId="3">'APP Works R'!$9:$10</definedName>
    <definedName name="_xlnm.Print_Titles" localSheetId="0">APP_Goods!$10:$11</definedName>
    <definedName name="_xlnm.Print_Titles" localSheetId="4">APP_Service!$9:$10</definedName>
    <definedName name="_xlnm.Print_Titles" localSheetId="2">APP_Works!$10:$11</definedName>
  </definedNames>
  <calcPr calcId="124519"/>
</workbook>
</file>

<file path=xl/calcChain.xml><?xml version="1.0" encoding="utf-8"?>
<calcChain xmlns="http://schemas.openxmlformats.org/spreadsheetml/2006/main">
  <c r="E75" i="3"/>
  <c r="I556" i="1"/>
  <c r="I164"/>
  <c r="I555"/>
  <c r="I69"/>
  <c r="I114" i="4"/>
  <c r="I84"/>
  <c r="I77"/>
  <c r="I131" i="2"/>
  <c r="I129" i="5"/>
  <c r="I124"/>
  <c r="I25"/>
  <c r="I67" i="3"/>
  <c r="R278" i="1"/>
  <c r="L277"/>
  <c r="M277" s="1"/>
  <c r="N277" s="1"/>
  <c r="O277" s="1"/>
  <c r="P277" s="1"/>
  <c r="Q277" s="1"/>
  <c r="I269"/>
  <c r="R264"/>
  <c r="L263"/>
  <c r="M263" s="1"/>
  <c r="N263" s="1"/>
  <c r="O263" s="1"/>
  <c r="P263" s="1"/>
  <c r="Q263" s="1"/>
  <c r="I450"/>
  <c r="I428"/>
  <c r="I385"/>
  <c r="I225"/>
  <c r="I206"/>
  <c r="I105"/>
  <c r="I159"/>
  <c r="I290"/>
  <c r="I188"/>
  <c r="I176"/>
  <c r="I136"/>
  <c r="I90"/>
  <c r="I22"/>
  <c r="E44" i="2"/>
  <c r="I180" i="1"/>
  <c r="E180"/>
  <c r="R157"/>
  <c r="I155" i="4"/>
  <c r="I463" i="1"/>
  <c r="I273"/>
  <c r="R147"/>
  <c r="I145"/>
  <c r="E145"/>
  <c r="E86"/>
  <c r="R238"/>
  <c r="L237"/>
  <c r="M237" s="1"/>
  <c r="N237" s="1"/>
  <c r="O237" s="1"/>
  <c r="P237" s="1"/>
  <c r="Q237" s="1"/>
  <c r="I119" i="2" l="1"/>
  <c r="E115"/>
  <c r="I115"/>
  <c r="R151" i="1" l="1"/>
  <c r="I15"/>
  <c r="I121" i="4"/>
  <c r="I473" i="1"/>
  <c r="I347"/>
  <c r="E321"/>
  <c r="R319"/>
  <c r="I111" i="2"/>
  <c r="E111"/>
  <c r="I107"/>
  <c r="E107"/>
  <c r="I103"/>
  <c r="E103"/>
  <c r="I99"/>
  <c r="E99"/>
  <c r="I14" i="5"/>
  <c r="I15" i="2"/>
  <c r="I86" i="1"/>
  <c r="R32" i="4"/>
  <c r="L31"/>
  <c r="M31" s="1"/>
  <c r="N31" s="1"/>
  <c r="O31" s="1"/>
  <c r="P31" s="1"/>
  <c r="Q31" s="1"/>
  <c r="R154" i="1"/>
  <c r="L266"/>
  <c r="M266" s="1"/>
  <c r="N266" s="1"/>
  <c r="O266" s="1"/>
  <c r="P266" s="1"/>
  <c r="Q266" s="1"/>
  <c r="R543"/>
  <c r="L542"/>
  <c r="M542" s="1"/>
  <c r="N542" s="1"/>
  <c r="O542" s="1"/>
  <c r="P542" s="1"/>
  <c r="Q542" s="1"/>
  <c r="R521"/>
  <c r="L520"/>
  <c r="M520" s="1"/>
  <c r="N520" s="1"/>
  <c r="O520" s="1"/>
  <c r="P520" s="1"/>
  <c r="Q520" s="1"/>
  <c r="R501"/>
  <c r="L500"/>
  <c r="M500" s="1"/>
  <c r="N500" s="1"/>
  <c r="O500" s="1"/>
  <c r="P500" s="1"/>
  <c r="Q500" s="1"/>
  <c r="R496"/>
  <c r="L495"/>
  <c r="M495" s="1"/>
  <c r="N495" s="1"/>
  <c r="O495" s="1"/>
  <c r="P495" s="1"/>
  <c r="Q495" s="1"/>
  <c r="I210"/>
  <c r="E210"/>
  <c r="E206"/>
  <c r="E199"/>
  <c r="I192"/>
  <c r="E192"/>
  <c r="I168"/>
  <c r="E168"/>
  <c r="E164"/>
  <c r="I160"/>
  <c r="E160"/>
  <c r="E159"/>
  <c r="E149"/>
  <c r="R361"/>
  <c r="L360"/>
  <c r="M360" s="1"/>
  <c r="N360" s="1"/>
  <c r="O360" s="1"/>
  <c r="P360" s="1"/>
  <c r="Q360" s="1"/>
  <c r="R275"/>
  <c r="L274"/>
  <c r="M274" s="1"/>
  <c r="N274" s="1"/>
  <c r="O274" s="1"/>
  <c r="P274" s="1"/>
  <c r="Q274" s="1"/>
  <c r="R235"/>
  <c r="L234"/>
  <c r="M234" s="1"/>
  <c r="N234" s="1"/>
  <c r="O234" s="1"/>
  <c r="P234" s="1"/>
  <c r="Q234" s="1"/>
  <c r="R231"/>
  <c r="L230"/>
  <c r="M230" s="1"/>
  <c r="N230" s="1"/>
  <c r="O230" s="1"/>
  <c r="P230" s="1"/>
  <c r="Q230" s="1"/>
  <c r="R227"/>
  <c r="R267"/>
  <c r="R261"/>
  <c r="L260"/>
  <c r="M260" s="1"/>
  <c r="N260" s="1"/>
  <c r="O260" s="1"/>
  <c r="P260" s="1"/>
  <c r="Q260" s="1"/>
  <c r="R258"/>
  <c r="L257"/>
  <c r="M257" s="1"/>
  <c r="N257" s="1"/>
  <c r="O257" s="1"/>
  <c r="P257" s="1"/>
  <c r="Q257" s="1"/>
  <c r="L78"/>
  <c r="M78" s="1"/>
  <c r="N78" s="1"/>
  <c r="O78" s="1"/>
  <c r="P78" s="1"/>
  <c r="Q78" s="1"/>
  <c r="R79"/>
  <c r="I280" l="1"/>
  <c r="I533"/>
  <c r="I519"/>
  <c r="I50"/>
  <c r="J44" i="3"/>
  <c r="I233" i="1"/>
  <c r="I28" i="2"/>
  <c r="R26"/>
  <c r="E84" i="4"/>
  <c r="I38"/>
  <c r="I34"/>
  <c r="I77" i="1"/>
  <c r="I86" i="5"/>
  <c r="I82"/>
  <c r="I78"/>
  <c r="I74"/>
  <c r="I73" i="2"/>
  <c r="E73"/>
  <c r="E69"/>
  <c r="I42" i="4"/>
  <c r="I432" i="1"/>
  <c r="I374"/>
  <c r="I363"/>
  <c r="I359"/>
  <c r="I348"/>
  <c r="I343"/>
  <c r="I339"/>
  <c r="I330"/>
  <c r="I326"/>
  <c r="I322"/>
  <c r="I306"/>
  <c r="E306"/>
  <c r="I251"/>
  <c r="I229"/>
  <c r="I255"/>
  <c r="I129"/>
  <c r="E129"/>
  <c r="I26"/>
  <c r="I140"/>
  <c r="E140"/>
  <c r="E136"/>
  <c r="I125"/>
  <c r="E125"/>
  <c r="I121"/>
  <c r="E121"/>
  <c r="I117"/>
  <c r="E117"/>
  <c r="I113"/>
  <c r="E113"/>
  <c r="E109"/>
  <c r="E105"/>
  <c r="I98"/>
  <c r="E98"/>
  <c r="I94"/>
  <c r="E94"/>
  <c r="I62"/>
  <c r="I58"/>
  <c r="I54"/>
  <c r="I46"/>
  <c r="I42"/>
  <c r="I38"/>
  <c r="I34"/>
  <c r="I30"/>
  <c r="J30" i="3"/>
  <c r="F30"/>
  <c r="I48" i="2"/>
  <c r="E48"/>
  <c r="I70" i="5"/>
  <c r="I59" i="4"/>
  <c r="I187" s="1"/>
  <c r="I66"/>
  <c r="R84" i="2"/>
  <c r="E86"/>
  <c r="E55"/>
  <c r="I443" i="1"/>
  <c r="I177" i="4"/>
  <c r="F22" i="3"/>
  <c r="F18"/>
  <c r="F14"/>
  <c r="I182" i="4"/>
  <c r="I91" i="2"/>
  <c r="E91"/>
  <c r="I18" i="5"/>
  <c r="I545" i="1"/>
  <c r="I62" i="5"/>
  <c r="I66"/>
  <c r="I94"/>
  <c r="I98"/>
  <c r="I102"/>
  <c r="I106"/>
  <c r="I110"/>
  <c r="I114"/>
  <c r="I47"/>
  <c r="I51"/>
  <c r="I186" i="4"/>
  <c r="I172"/>
  <c r="I168"/>
  <c r="I164"/>
  <c r="R162"/>
  <c r="I160"/>
  <c r="I150"/>
  <c r="I133"/>
  <c r="I129"/>
  <c r="R127"/>
  <c r="I99"/>
  <c r="I95"/>
  <c r="E95"/>
  <c r="I46"/>
  <c r="I30"/>
  <c r="E30"/>
  <c r="I26"/>
  <c r="E26"/>
  <c r="E22"/>
  <c r="J62" i="3"/>
  <c r="J58"/>
  <c r="J49"/>
  <c r="J26"/>
  <c r="J22"/>
  <c r="J18"/>
  <c r="J14"/>
  <c r="R300" i="1"/>
  <c r="E302"/>
  <c r="I302"/>
  <c r="I298"/>
  <c r="E298"/>
  <c r="E294"/>
  <c r="E290"/>
  <c r="T67" i="3"/>
  <c r="I537" i="1" l="1"/>
  <c r="J53" i="3"/>
  <c r="I95" i="2"/>
  <c r="E481" i="1" l="1"/>
  <c r="I493" l="1"/>
  <c r="I485"/>
  <c r="I82" i="2"/>
  <c r="I77"/>
  <c r="E77"/>
  <c r="E59"/>
  <c r="I36"/>
  <c r="R34"/>
  <c r="I32"/>
  <c r="I23"/>
  <c r="E23"/>
  <c r="I19"/>
  <c r="E19"/>
  <c r="E90" i="1"/>
</calcChain>
</file>

<file path=xl/comments1.xml><?xml version="1.0" encoding="utf-8"?>
<comments xmlns="http://schemas.openxmlformats.org/spreadsheetml/2006/main">
  <authors>
    <author>ASUS</author>
  </authors>
  <commentList>
    <comment ref="I79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<sst xmlns="http://schemas.openxmlformats.org/spreadsheetml/2006/main" count="3244" uniqueCount="744">
  <si>
    <t>(Capital Budget)</t>
  </si>
  <si>
    <t>Ministry/Division</t>
  </si>
  <si>
    <t>:</t>
  </si>
  <si>
    <t>Agency</t>
  </si>
  <si>
    <t>Power Division</t>
  </si>
  <si>
    <t>Bangladesh Rural Electrification Board</t>
  </si>
  <si>
    <t>Procuring Entity Name &amp; Code</t>
  </si>
  <si>
    <t>Lot</t>
  </si>
  <si>
    <t>Unit</t>
  </si>
  <si>
    <t>Qnty.</t>
  </si>
  <si>
    <t>Tender 
Package No.</t>
  </si>
  <si>
    <t>Procurement 
Method &amp; (Type)</t>
  </si>
  <si>
    <t>Contract 
Approving Authority</t>
  </si>
  <si>
    <t>Source of 
Funds</t>
  </si>
  <si>
    <t>Estd. Cost 
in Tk. (Lac)</t>
  </si>
  <si>
    <t>Time Code
 for Process</t>
  </si>
  <si>
    <t>Advertise
 Tender Date</t>
  </si>
  <si>
    <t>Tender 
Opening Date</t>
  </si>
  <si>
    <t>Tender 
Evaluation</t>
  </si>
  <si>
    <t>Approval 
of Award</t>
  </si>
  <si>
    <t>Notification
 of Award</t>
  </si>
  <si>
    <t>Completion 
of Contract</t>
  </si>
  <si>
    <t>Signing of 
Contract</t>
  </si>
  <si>
    <t>Total  Time (in days)</t>
  </si>
  <si>
    <t>Sub-Total</t>
  </si>
  <si>
    <t>Plan Dates</t>
  </si>
  <si>
    <t>Plan Days</t>
  </si>
  <si>
    <t>Actual Dates</t>
  </si>
  <si>
    <t>(Revenue Budget)</t>
  </si>
  <si>
    <t>Nos</t>
  </si>
  <si>
    <t>Self-
Finance</t>
  </si>
  <si>
    <t>GM</t>
  </si>
  <si>
    <t>Wooden Furniture</t>
  </si>
  <si>
    <t>REB
 Board</t>
  </si>
  <si>
    <t>O&amp;M : Schedule 1 as per Budget</t>
  </si>
  <si>
    <t>Steel Furniture</t>
  </si>
  <si>
    <t>RFQ</t>
  </si>
  <si>
    <t>OTM</t>
  </si>
  <si>
    <t>Aircooler</t>
  </si>
  <si>
    <t>Motor Cycle</t>
  </si>
  <si>
    <t>Umbrella, Bag, Raincoat</t>
  </si>
  <si>
    <t>Tyre Tube (Zeep Pickup)</t>
  </si>
  <si>
    <t>Tyre Tube (Motor Cycle)</t>
  </si>
  <si>
    <t>Transformer Oil</t>
  </si>
  <si>
    <t>Estd. Cost 
in Tk. ('000')</t>
  </si>
  <si>
    <t>DPM</t>
  </si>
  <si>
    <t>BREB
 Board</t>
  </si>
  <si>
    <t>Meter( Single Phase)</t>
  </si>
  <si>
    <t>BREB</t>
  </si>
  <si>
    <t>Lead pbs</t>
  </si>
  <si>
    <r>
      <t xml:space="preserve">Description of procurement package
</t>
    </r>
    <r>
      <rPr>
        <b/>
        <sz val="10"/>
        <rFont val="Calibri"/>
        <family val="2"/>
        <scheme val="minor"/>
      </rPr>
      <t>Goods</t>
    </r>
  </si>
  <si>
    <t>PBS</t>
  </si>
  <si>
    <t xml:space="preserve">Construction Of Boundary Wall </t>
  </si>
  <si>
    <t>LTM</t>
  </si>
  <si>
    <t>Matarial Carring FormCentral Wire house</t>
  </si>
  <si>
    <t>Matarial Carring Form other PBS</t>
  </si>
  <si>
    <t>Matarial Carring Form PBS to other Office</t>
  </si>
  <si>
    <t>Land Purches</t>
  </si>
  <si>
    <t xml:space="preserve">Schedule-(8+12) :  Furniture </t>
  </si>
  <si>
    <t>Gm</t>
  </si>
  <si>
    <t>Computer &amp; Accessoris</t>
  </si>
  <si>
    <t>Server</t>
  </si>
  <si>
    <t>Lemineting Machin</t>
  </si>
  <si>
    <t>Scaner</t>
  </si>
  <si>
    <t>Paddlestand Fan</t>
  </si>
  <si>
    <t xml:space="preserve">Line Tools &amp; Line man Tools : Schedule 10 as per Budget </t>
  </si>
  <si>
    <t>Lineman Tools</t>
  </si>
  <si>
    <t xml:space="preserve"> Servicing and Maintenance :  Schedule 01 as per Budget </t>
  </si>
  <si>
    <t>Road Maintenance</t>
  </si>
  <si>
    <t>Store Yeard colour</t>
  </si>
  <si>
    <t>Water Pump Maintenance</t>
  </si>
  <si>
    <t>Right Of Way</t>
  </si>
  <si>
    <t>Description of procurement package
Works</t>
  </si>
  <si>
    <t>Oil Filter/ Testing</t>
  </si>
  <si>
    <t>Pole Numbering</t>
  </si>
  <si>
    <t>Goods Carring</t>
  </si>
  <si>
    <t>Stationary</t>
  </si>
  <si>
    <t>Estd. Cost 
in Tk. (000)</t>
  </si>
  <si>
    <t>Meter ( Three Phase)</t>
  </si>
  <si>
    <t>Solar  Power Battery /
Control Room Battery</t>
  </si>
  <si>
    <t>Computer Retainer Fee</t>
  </si>
  <si>
    <t xml:space="preserve">OFFICE EQUIPMENT : Schedule 9 as per Budget </t>
  </si>
  <si>
    <t>Total  Time 
(in days)</t>
  </si>
  <si>
    <t>Deposit work : Schedule 2 as per Budget</t>
  </si>
  <si>
    <t xml:space="preserve">CC TV CEMERA  </t>
  </si>
  <si>
    <t>Set</t>
  </si>
  <si>
    <t xml:space="preserve">Depriciation :  Schedule 15 as per Budget </t>
  </si>
  <si>
    <t xml:space="preserve"> Printing &amp; Stationary: Schedule 06 as per Budget </t>
  </si>
  <si>
    <t xml:space="preserve"> Others Matarial Carring of BREB</t>
  </si>
  <si>
    <t xml:space="preserve"> Bima &amp; Tax:  Schedule 04 as per Budget </t>
  </si>
  <si>
    <t>Root Permit &amp; Resistration Fee</t>
  </si>
  <si>
    <t>Substation Bima</t>
  </si>
  <si>
    <t>Office Rent.</t>
  </si>
  <si>
    <t>Postage</t>
  </si>
  <si>
    <t>Schedule 09 as per Budget</t>
  </si>
  <si>
    <t>Schedule 10 as per Budget</t>
  </si>
  <si>
    <t>Appointment</t>
  </si>
  <si>
    <t>Work order</t>
  </si>
  <si>
    <t>Publicity</t>
  </si>
  <si>
    <t xml:space="preserve">Servicing (Zeep, Pickup &amp; 
Motor Cycle) </t>
  </si>
  <si>
    <t>Telephone bil/ Mobile Bill</t>
  </si>
  <si>
    <t xml:space="preserve">Ferniture &amp; Goods of 
Rest House </t>
  </si>
  <si>
    <t>Bima (Zeep, Pickup &amp; Motor Cycle)</t>
  </si>
  <si>
    <t xml:space="preserve"> Leaverage : Schedule 03 as per Budget </t>
  </si>
  <si>
    <t xml:space="preserve"> Printing</t>
  </si>
  <si>
    <t>HQ Soil Filling &amp; Cleaning Yard</t>
  </si>
  <si>
    <t xml:space="preserve">Petrol &amp; Octen :  Schedule 07 as per Budget </t>
  </si>
  <si>
    <t>Tree Plantation</t>
  </si>
  <si>
    <t>Computer Bill Form &amp; 
Protyon Patra</t>
  </si>
  <si>
    <t>Binder</t>
  </si>
  <si>
    <t>Line Construction of 
PBS Own Fund</t>
  </si>
  <si>
    <t>Line Construction of
Deposit Works</t>
  </si>
  <si>
    <t xml:space="preserve">BiBIDH :  Schedule 08 as per Budget </t>
  </si>
  <si>
    <t>Hardware Materials of Workshop (Transformer/OCR/Regulator Maintenance)</t>
  </si>
  <si>
    <t xml:space="preserve">Super Enamel Coper Wire
(Transformer/OCR/ Regulator Maintenance)  </t>
  </si>
  <si>
    <t>Printing (In Emergency), Annual Meeting &amp; Other</t>
  </si>
  <si>
    <t xml:space="preserve">BREB Board
 </t>
  </si>
  <si>
    <t>Goods</t>
  </si>
  <si>
    <t>Capital</t>
  </si>
  <si>
    <t>Works</t>
  </si>
  <si>
    <t>Service</t>
  </si>
  <si>
    <t>Grant Total =</t>
  </si>
  <si>
    <t xml:space="preserve">Capital </t>
  </si>
  <si>
    <t>Lasser Printer</t>
  </si>
  <si>
    <t>Transformer Carring Troli</t>
  </si>
  <si>
    <t xml:space="preserve"> Maintenance :  Schedule 01 as per Budget </t>
  </si>
  <si>
    <t>Building  Maintenance</t>
  </si>
  <si>
    <t>Land  Devlopment</t>
  </si>
  <si>
    <t>Testing Process develop 
&amp; Parts</t>
  </si>
  <si>
    <r>
      <t xml:space="preserve">Description of procurement 
package </t>
    </r>
    <r>
      <rPr>
        <b/>
        <sz val="10"/>
        <color theme="1"/>
        <rFont val="Calibri"/>
        <family val="2"/>
        <scheme val="minor"/>
      </rPr>
      <t>Services</t>
    </r>
  </si>
  <si>
    <t>As Per Requirement</t>
  </si>
  <si>
    <t>Schedule-(8+12) : JUTE MATE,  Carpet  &amp; Other</t>
  </si>
  <si>
    <t>Sports &amp; Entertainment</t>
  </si>
  <si>
    <t>BREB News Letter, News Paper &amp; Megazine</t>
  </si>
  <si>
    <t>Fuel  (Petrol / Octen, Disle &amp; Mobil)</t>
  </si>
  <si>
    <t>Retainer Consultant  Deposit Work</t>
  </si>
  <si>
    <t>Tax &amp; Bima (Fidality,  
Workman compansasion, 
Municiple &amp; Union Parishod, TaX For Land, Wireless Roelty)</t>
  </si>
  <si>
    <t>Distribution Transformer
(5,10,15 &amp; 37.5 KVA)</t>
  </si>
  <si>
    <t>Maintenance, Spare Parts for Motor Cycle, Zeep &amp; Pickup</t>
  </si>
  <si>
    <t xml:space="preserve">  </t>
  </si>
  <si>
    <t>White Wash/ Distemper
/ Sloshem/Weathercoat</t>
  </si>
  <si>
    <t>Repair of Office
Equipment</t>
  </si>
  <si>
    <t xml:space="preserve">Meeting &amp; Cons. ID Card :  Schedule12 as per Budget </t>
  </si>
  <si>
    <t>OTM
Lead PBS/
BREB</t>
  </si>
  <si>
    <t xml:space="preserve"> Revenue Stamp  :  Schedule 04 as per Budget </t>
  </si>
  <si>
    <t xml:space="preserve">Office Building Construction </t>
  </si>
  <si>
    <t>Retainer Consultant  own PBS</t>
  </si>
  <si>
    <t>Revenue</t>
  </si>
  <si>
    <t>Schedule 06 as per Budget (Land/Land Development)</t>
  </si>
  <si>
    <t xml:space="preserve">Meter </t>
  </si>
  <si>
    <t>Helmate</t>
  </si>
  <si>
    <t>Bidyut Soptah,  National Entegrity, Ethics &amp; Other ocession</t>
  </si>
  <si>
    <t>Schedule 07 as per Budget (Retainer Consultant ELECTRIC)</t>
  </si>
  <si>
    <t xml:space="preserve">Uniform/
 Jacket, Pool over </t>
  </si>
  <si>
    <t>Labour For Line
Maintenance</t>
  </si>
  <si>
    <t>Emergency 
Maintenance</t>
  </si>
  <si>
    <t>Advertisment &amp; Publicity : Schedule 11 as per Budget</t>
  </si>
  <si>
    <t>Construction of Substation Yeard</t>
  </si>
  <si>
    <t>Construction of Dren</t>
  </si>
  <si>
    <t>Conductor</t>
  </si>
  <si>
    <t>Armod Rod</t>
  </si>
  <si>
    <t xml:space="preserve"> Fuse Link</t>
  </si>
  <si>
    <t>Connector</t>
  </si>
  <si>
    <t>Wooden Pole</t>
  </si>
  <si>
    <t>SPC Pole</t>
  </si>
  <si>
    <t>CT/PT</t>
  </si>
  <si>
    <t>ACR/OCR</t>
  </si>
  <si>
    <t>Cross Arm</t>
  </si>
  <si>
    <t>Insulator</t>
  </si>
  <si>
    <t>Fuse Link</t>
  </si>
  <si>
    <t>Hardware</t>
  </si>
  <si>
    <t>Other Material</t>
  </si>
  <si>
    <t>Regulator</t>
  </si>
  <si>
    <t>Angkor Log</t>
  </si>
  <si>
    <t>Display Board, Flag Stand, 
Honour Board, White Board &amp; Complan Box</t>
  </si>
  <si>
    <t>Dot Metrix printer</t>
  </si>
  <si>
    <t>Celling Fan</t>
  </si>
  <si>
    <t>Fair Extingusher</t>
  </si>
  <si>
    <t>Gas Barner &amp; Celinder</t>
  </si>
  <si>
    <t>Wall Clock</t>
  </si>
  <si>
    <t>Dustbin Troly</t>
  </si>
  <si>
    <t>Water Filter</t>
  </si>
  <si>
    <t>Clip On Meter</t>
  </si>
  <si>
    <t>Amartong Hot Stick</t>
  </si>
  <si>
    <t>Oil Testing Mechin</t>
  </si>
  <si>
    <t>Power Factor Meter</t>
  </si>
  <si>
    <t>Wellding Machin</t>
  </si>
  <si>
    <t>Widing Machin</t>
  </si>
  <si>
    <t>Cooling Fan</t>
  </si>
  <si>
    <t>Mezaring Tape</t>
  </si>
  <si>
    <t>Folding Hot Stick</t>
  </si>
  <si>
    <t xml:space="preserve">Communication Equipment :  Schedule (11) as per Budget </t>
  </si>
  <si>
    <t>Over Holling</t>
  </si>
  <si>
    <t>Other</t>
  </si>
  <si>
    <t xml:space="preserve"> Internal Road</t>
  </si>
  <si>
    <t>Construction of Water Line</t>
  </si>
  <si>
    <t>Dustbin</t>
  </si>
  <si>
    <t>Sign Board &amp; Stone Name Falak</t>
  </si>
  <si>
    <t>Repeair &amp; Maintenanc  Meterials  For 
Line</t>
  </si>
  <si>
    <t xml:space="preserve"> Meter Repeair &amp; Maintenanc</t>
  </si>
  <si>
    <t xml:space="preserve"> Maintenanc  Meterials
 For Store </t>
  </si>
  <si>
    <t xml:space="preserve">Tools Repeair &amp; Maintenanc  </t>
  </si>
  <si>
    <t xml:space="preserve">Substatiion Repeair &amp; Maintenanc   </t>
  </si>
  <si>
    <t>Weight Scale</t>
  </si>
  <si>
    <t>Tiles 
(VIP Rest House)</t>
  </si>
  <si>
    <t xml:space="preserve">Office Building Construction
(Garrage) </t>
  </si>
  <si>
    <t>Dinajpur. Polly Bidyut Samity- 1</t>
  </si>
  <si>
    <t>Dinajpur Polly Bidyut Samity- 1</t>
  </si>
  <si>
    <t>Dinajpur Polly Bidyut Samity-1</t>
  </si>
  <si>
    <t>lot</t>
  </si>
  <si>
    <t>other</t>
  </si>
  <si>
    <t>Gaywear</t>
  </si>
  <si>
    <t>Workshop Fachilities &amp; groundingset</t>
  </si>
  <si>
    <t>handlineblock (single)</t>
  </si>
  <si>
    <t>handlineblock (block)</t>
  </si>
  <si>
    <t>Revenue Stamp, Insurances &amp; tax</t>
  </si>
  <si>
    <t>Annual General Meeting, TA/DA PBS Bord director</t>
  </si>
  <si>
    <t>Employee &amp; Consumer ID card</t>
  </si>
  <si>
    <t>Water Pump/ Tubewell &amp; other</t>
  </si>
  <si>
    <t>Ankorlog</t>
  </si>
  <si>
    <t>chainwheet</t>
  </si>
  <si>
    <t>Earth Tester</t>
  </si>
  <si>
    <t>voltage steplizer</t>
  </si>
  <si>
    <t>chaintop</t>
  </si>
  <si>
    <t>gasweldingset</t>
  </si>
  <si>
    <t>players</t>
  </si>
  <si>
    <t>handgrinder</t>
  </si>
  <si>
    <t>solar betary/pole numbering (GIS)</t>
  </si>
  <si>
    <t xml:space="preserve">intercom set/seting </t>
  </si>
  <si>
    <t>calculator</t>
  </si>
  <si>
    <t>sports field/children park &amp; garden light  etc</t>
  </si>
  <si>
    <t>Transformer Oil  Centifussing &amp; machine Maintenanc</t>
  </si>
  <si>
    <t>Transformer /ocr &amp;  regulator Maintenanc</t>
  </si>
  <si>
    <t>entertainment bill</t>
  </si>
  <si>
    <t>traveling</t>
  </si>
  <si>
    <t>crokeris, carpat, jutemate(rest house)</t>
  </si>
  <si>
    <t>wooden furniture</t>
  </si>
  <si>
    <t>Perchase of  Books, Calculator, Crokarige, Charger Light &amp; Other</t>
  </si>
  <si>
    <t>O&amp;M : Schedule 3 &amp; 15 as per Budget (Distribution Line Construction)</t>
  </si>
  <si>
    <t>Schedule 4 &amp; 15 as per Budget (Civil Work)</t>
  </si>
  <si>
    <t>Date will be Settled by BREB or Lead PBS</t>
  </si>
  <si>
    <t>meters</t>
  </si>
  <si>
    <t>Pre payement meter</t>
  </si>
  <si>
    <t>nos</t>
  </si>
  <si>
    <t>Purto Consultant  Fee</t>
  </si>
  <si>
    <t>Manmanth</t>
  </si>
  <si>
    <t>Sub station ConstractionS</t>
  </si>
  <si>
    <t>Master Plan</t>
  </si>
  <si>
    <t xml:space="preserve"> </t>
  </si>
  <si>
    <t>Wooden Furniture (rest house &amp; others)</t>
  </si>
  <si>
    <t>OTM/Lead PBS</t>
  </si>
  <si>
    <t xml:space="preserve">Wooden Furniture &amp; others                                </t>
  </si>
  <si>
    <t xml:space="preserve"> Jute Mate , Carpet &amp; other</t>
  </si>
  <si>
    <t xml:space="preserve">padstle, adjust fan </t>
  </si>
  <si>
    <t xml:space="preserve">Avometer digital,AnaLog </t>
  </si>
  <si>
    <t>Mager digital,AnaLog</t>
  </si>
  <si>
    <t>Weight Machin</t>
  </si>
  <si>
    <t>Sub-Station Pad &amp; other</t>
  </si>
  <si>
    <t xml:space="preserve">Transport Equipment (Vehicle) :  Schedule (13) as per Budget </t>
  </si>
  <si>
    <t>other Bill 
(Other Project)</t>
  </si>
  <si>
    <t>Transformer Up/down</t>
  </si>
  <si>
    <t>Weight Scaler</t>
  </si>
  <si>
    <t>BREB Boar</t>
  </si>
  <si>
    <t>Computer Accessoris 
(Monitor,  Pen Drive, CD, Anti Virus , cd drive, ram &amp; etc.)</t>
  </si>
  <si>
    <t>UPS</t>
  </si>
  <si>
    <t xml:space="preserve">RFQ </t>
  </si>
  <si>
    <t xml:space="preserve"> telephone set </t>
  </si>
  <si>
    <t>Mobile Phone set &amp;  Others</t>
  </si>
  <si>
    <t>mebial bill</t>
  </si>
  <si>
    <t xml:space="preserve">air cooler </t>
  </si>
  <si>
    <t xml:space="preserve"> DPM</t>
  </si>
  <si>
    <t xml:space="preserve">water griger, service dish </t>
  </si>
  <si>
    <t xml:space="preserve">selling fan </t>
  </si>
  <si>
    <t xml:space="preserve">television &amp; other </t>
  </si>
  <si>
    <t>Alco meter</t>
  </si>
  <si>
    <t xml:space="preserve">Pick Up </t>
  </si>
  <si>
    <t>Fire Extinguisher</t>
  </si>
  <si>
    <t>Tyre Tube  (Zeep Pickup)</t>
  </si>
  <si>
    <t>Land Development  , Pond filling &amp; Pay for  Pole yard</t>
  </si>
  <si>
    <t>Garden boundary &amp; Fenching</t>
  </si>
  <si>
    <t xml:space="preserve">Date will be Settled by BREB </t>
  </si>
  <si>
    <t>AS per Requirment</t>
  </si>
  <si>
    <t>Steel Furniture (rest house &amp; others)</t>
  </si>
  <si>
    <t>Other Office Equipment,vacumcleanar, spray machine, grass cuter, mike &amp; etc Fogarmachine</t>
  </si>
  <si>
    <t>Comunication Goods &amp; others</t>
  </si>
  <si>
    <r>
      <t>Description of procurement package
work</t>
    </r>
    <r>
      <rPr>
        <b/>
        <sz val="10"/>
        <rFont val="Calibri"/>
        <family val="2"/>
        <scheme val="minor"/>
      </rPr>
      <t>s</t>
    </r>
  </si>
  <si>
    <t>W20-21.18.10-001</t>
  </si>
  <si>
    <t>AS per Requirment (two step)</t>
  </si>
  <si>
    <t xml:space="preserve"> RFQ</t>
  </si>
  <si>
    <t>AS per Requirment ( Limit of financial delegation)</t>
  </si>
  <si>
    <t>solar power plant</t>
  </si>
  <si>
    <t>Digital Multimeter</t>
  </si>
  <si>
    <t>metar berch</t>
  </si>
  <si>
    <t>E-mail &amp; internet</t>
  </si>
  <si>
    <t>bertary &amp; others</t>
  </si>
  <si>
    <t xml:space="preserve"> Triple of Pick Up &amp; others, etc</t>
  </si>
  <si>
    <t>DPM                 Atlas</t>
  </si>
  <si>
    <t xml:space="preserve">Computer Software </t>
  </si>
  <si>
    <t xml:space="preserve">Uniform Summer Seasone </t>
  </si>
  <si>
    <t xml:space="preserve"> Jacket, Pool over Winter Seasone </t>
  </si>
  <si>
    <t xml:space="preserve">DPM </t>
  </si>
  <si>
    <t>Lineman Boot,  Shoe,
Pum shoe, GumBoot (EPSI/BMTF)</t>
  </si>
  <si>
    <t>Ribon &amp; Toner , Sold Distributor</t>
  </si>
  <si>
    <t>OTM (Negociation)</t>
  </si>
  <si>
    <t>Office Yeard Clean &amp; Repairs</t>
  </si>
  <si>
    <t>S-21-22.18.01</t>
  </si>
  <si>
    <t>S-21-22.18.02</t>
  </si>
  <si>
    <t>S-21-22.18.03</t>
  </si>
  <si>
    <t>S-21-22.18.04</t>
  </si>
  <si>
    <t>S-21-22.18.05</t>
  </si>
  <si>
    <t>S-21-22.18.01-001</t>
  </si>
  <si>
    <t>S-21-22.18.02-001</t>
  </si>
  <si>
    <t>rfq</t>
  </si>
  <si>
    <t>server</t>
  </si>
  <si>
    <t>G-21-22.18.01</t>
  </si>
  <si>
    <t>G-21-2218.01-001</t>
  </si>
  <si>
    <t>G-21-22.18.02</t>
  </si>
  <si>
    <t>G-21-22.18.02-001</t>
  </si>
  <si>
    <t>G-21-22.18.02-002</t>
  </si>
  <si>
    <t>G-21-22.18.03</t>
  </si>
  <si>
    <t>G-21-22.18.03-001</t>
  </si>
  <si>
    <t>G-21-22.18.04</t>
  </si>
  <si>
    <t>G-21-22.18.04-001</t>
  </si>
  <si>
    <t>G-21-22.18.05</t>
  </si>
  <si>
    <t>G-21-22.18.05-001</t>
  </si>
  <si>
    <t>G-21-22.18.06</t>
  </si>
  <si>
    <t>G-21-22.18.06-001</t>
  </si>
  <si>
    <t>G-21-22.18.07</t>
  </si>
  <si>
    <t>G-21-22.18.07-001</t>
  </si>
  <si>
    <t>G-21-22.18.08</t>
  </si>
  <si>
    <t>G-21-22.18.08-001</t>
  </si>
  <si>
    <t>G-21-22.18.09</t>
  </si>
  <si>
    <t>G-21-22.18.09-001</t>
  </si>
  <si>
    <t>G-21-22.18.10</t>
  </si>
  <si>
    <t>G-21-22.18.10-001</t>
  </si>
  <si>
    <t>G-21-22.18.11</t>
  </si>
  <si>
    <t>G-21-22.18.11-001</t>
  </si>
  <si>
    <t>G-21-22.18.12</t>
  </si>
  <si>
    <t>G-21-22.18.12-001</t>
  </si>
  <si>
    <t>G-21-22.18.13</t>
  </si>
  <si>
    <t>G-21-22.18.13-001</t>
  </si>
  <si>
    <t>G-21-22.18.13-002</t>
  </si>
  <si>
    <t>G-21-22.18.14</t>
  </si>
  <si>
    <t>G-21-22.18.14-001</t>
  </si>
  <si>
    <t>G-21-22.18.15</t>
  </si>
  <si>
    <t>G-21-22.18.15-001</t>
  </si>
  <si>
    <t>G-21-22.18.16</t>
  </si>
  <si>
    <t>G-21-22.18.16-001</t>
  </si>
  <si>
    <t>G-21-22.18.17</t>
  </si>
  <si>
    <t>G-21-22.18.17-001</t>
  </si>
  <si>
    <t>G-21-22.18.18</t>
  </si>
  <si>
    <t>G-21-22.18.18-001</t>
  </si>
  <si>
    <t>G-21-22.18.19</t>
  </si>
  <si>
    <t>G-21-22.18.19-001</t>
  </si>
  <si>
    <t>G-21-22.18.20</t>
  </si>
  <si>
    <t>G-21-22.18.20-001</t>
  </si>
  <si>
    <t>G-21-22.18.21</t>
  </si>
  <si>
    <t>G-21-22.18.21-001</t>
  </si>
  <si>
    <t>G-21-22.18.21-002</t>
  </si>
  <si>
    <t>G-21-22-18.22</t>
  </si>
  <si>
    <t>G-21-22.18.22-001</t>
  </si>
  <si>
    <t>G-21-22.18.23</t>
  </si>
  <si>
    <t>G-21-22.18.23-001</t>
  </si>
  <si>
    <t>G-21-22.18.24</t>
  </si>
  <si>
    <t>G-21-22.18.24-001</t>
  </si>
  <si>
    <t>G-21-22.18.25</t>
  </si>
  <si>
    <t>G-21-22.18.25-001</t>
  </si>
  <si>
    <t>G-21-22.18.26</t>
  </si>
  <si>
    <t>G-21-22.18.26-001</t>
  </si>
  <si>
    <t>G-21-22.18.27</t>
  </si>
  <si>
    <t>G-21-22.18.27-001</t>
  </si>
  <si>
    <t>G-21-22.18.28</t>
  </si>
  <si>
    <t>G-21-22.18.28-001</t>
  </si>
  <si>
    <t>G-21-22.18.29</t>
  </si>
  <si>
    <t>G-21-22.18.29-001</t>
  </si>
  <si>
    <t>G-21-22.18.30</t>
  </si>
  <si>
    <t>G-21-22.18.30-001</t>
  </si>
  <si>
    <t>G-21-22.18.31</t>
  </si>
  <si>
    <t>G-21-22.18.31-001</t>
  </si>
  <si>
    <t>G-21-22.18.32</t>
  </si>
  <si>
    <t>G-21-22.18.32-001</t>
  </si>
  <si>
    <t>G-21-22.18.33-001</t>
  </si>
  <si>
    <t>G-21-22.18.33</t>
  </si>
  <si>
    <t>G-21-22.18.34</t>
  </si>
  <si>
    <t>G-21-22.18.34-001</t>
  </si>
  <si>
    <t>G-21-22.18.35</t>
  </si>
  <si>
    <t>G-21-22.18.35-001</t>
  </si>
  <si>
    <t>G-21-22.18.36-001</t>
  </si>
  <si>
    <t>G-21-22.18.36</t>
  </si>
  <si>
    <t>G-21-22.18.36-002</t>
  </si>
  <si>
    <t>G-21-22.18.37</t>
  </si>
  <si>
    <t>G-21-22.18.37-001</t>
  </si>
  <si>
    <t>G-21-22.18.38</t>
  </si>
  <si>
    <t>G-21-22.18.38-001</t>
  </si>
  <si>
    <t>G-21-22.18.39</t>
  </si>
  <si>
    <t>G-21-22.18.39-001</t>
  </si>
  <si>
    <t>G-21-22.18.40</t>
  </si>
  <si>
    <t>G-21-22.18.40-001</t>
  </si>
  <si>
    <t>G-21-22.18.41</t>
  </si>
  <si>
    <t>G-21-22.18.41-001</t>
  </si>
  <si>
    <t>G-21-22.18.42</t>
  </si>
  <si>
    <t>G-21-22.18.42-001</t>
  </si>
  <si>
    <t>G-21-22.18.43-001</t>
  </si>
  <si>
    <t>G-21-22.18.45</t>
  </si>
  <si>
    <t>G-21-22.18.45-001</t>
  </si>
  <si>
    <t>G-21-22.18.46-001</t>
  </si>
  <si>
    <t>G-21-22.18.47-001</t>
  </si>
  <si>
    <t>G-21-22.18.48-001</t>
  </si>
  <si>
    <t>G-21-22.18.49-001</t>
  </si>
  <si>
    <t>G-21-22.18.50-001</t>
  </si>
  <si>
    <t>G-21-22.18.50</t>
  </si>
  <si>
    <t>G-21-22.18.51</t>
  </si>
  <si>
    <t>G-21-22.18.52-001</t>
  </si>
  <si>
    <t>G-21-22.18.54</t>
  </si>
  <si>
    <t>G-21-22.18.54-001</t>
  </si>
  <si>
    <t>G-21-22.18.55</t>
  </si>
  <si>
    <t>G-21-22.18.55-001</t>
  </si>
  <si>
    <t>G-21-22.18.56</t>
  </si>
  <si>
    <t>G-21-22.18.56-001</t>
  </si>
  <si>
    <t>G-21-22.18.57</t>
  </si>
  <si>
    <t>G-21-22.18.58</t>
  </si>
  <si>
    <t>G-21-22.18.58-001</t>
  </si>
  <si>
    <t>G-21-22.18.59-001</t>
  </si>
  <si>
    <t>G-21-22.18.59</t>
  </si>
  <si>
    <t>G-21-22.18.60-001</t>
  </si>
  <si>
    <t>G-21-22.18.60</t>
  </si>
  <si>
    <t>G-21-22.18.61-001</t>
  </si>
  <si>
    <t>G-21-22.18.61</t>
  </si>
  <si>
    <t>G-21-22.18.62-001</t>
  </si>
  <si>
    <t>G-21-22.18.62</t>
  </si>
  <si>
    <t>G-21-22.18.63-001</t>
  </si>
  <si>
    <t>G-21-22.18.63</t>
  </si>
  <si>
    <t>G-21-22.18.64</t>
  </si>
  <si>
    <t>G-21-22.18.64-001</t>
  </si>
  <si>
    <t>G-21-22.18.65</t>
  </si>
  <si>
    <t>G-21-22.18.65-001</t>
  </si>
  <si>
    <t>G-21-22.18.66</t>
  </si>
  <si>
    <t>G-21-22.18.66-001</t>
  </si>
  <si>
    <t>G-21-22.18.67</t>
  </si>
  <si>
    <t>G-21-22.18.67-001</t>
  </si>
  <si>
    <t>G-21-22.18.68</t>
  </si>
  <si>
    <t>G-21-22.18.68-001</t>
  </si>
  <si>
    <t>G-21-22.18.69</t>
  </si>
  <si>
    <t>G-21-22.18.69-001</t>
  </si>
  <si>
    <t>G-21-22.18.70</t>
  </si>
  <si>
    <t>G-21-22.18.70-001</t>
  </si>
  <si>
    <t>G-21-22.18.71</t>
  </si>
  <si>
    <t>G-21-22.18.71-001</t>
  </si>
  <si>
    <t>G-21-22.18.72</t>
  </si>
  <si>
    <t>G-21-22.18.72-001</t>
  </si>
  <si>
    <t>G-21-22.18.73</t>
  </si>
  <si>
    <t>G-21-22.18.73-001</t>
  </si>
  <si>
    <t>G-21-22.18.74-001</t>
  </si>
  <si>
    <t>G-21-22.18.74</t>
  </si>
  <si>
    <t>G-21-22.18.75</t>
  </si>
  <si>
    <t>G-21-22.18.75-001</t>
  </si>
  <si>
    <t>G-21-22.18.76</t>
  </si>
  <si>
    <t>G-21-22.18.76-001</t>
  </si>
  <si>
    <t>G-21-22.18.77</t>
  </si>
  <si>
    <t>G-21-22.18.77-001</t>
  </si>
  <si>
    <t>G-21-22.18.78</t>
  </si>
  <si>
    <t>G-21-22.18.78-001</t>
  </si>
  <si>
    <t>G-21-22.18.79</t>
  </si>
  <si>
    <t>G-21-22.18.79-001</t>
  </si>
  <si>
    <t>G-21-22.18.80-001</t>
  </si>
  <si>
    <t>G-21-22.18.80</t>
  </si>
  <si>
    <t>G-21-22.18.81-001</t>
  </si>
  <si>
    <t>G-21-22.18.81</t>
  </si>
  <si>
    <t>G-21-22.18.82-001</t>
  </si>
  <si>
    <t>G-21-22.18.82</t>
  </si>
  <si>
    <t>G-21-22.18.83-001</t>
  </si>
  <si>
    <t>G-21-22.18.83</t>
  </si>
  <si>
    <t>G-21-22.18.84-001</t>
  </si>
  <si>
    <t>G-21-22.18.85</t>
  </si>
  <si>
    <t>G-21-22.18.85-001</t>
  </si>
  <si>
    <t>G-21-22.18.86</t>
  </si>
  <si>
    <t>G-21-22.18.86-001</t>
  </si>
  <si>
    <t>G-21-22.18.87-001</t>
  </si>
  <si>
    <t>G-21-22.18.87</t>
  </si>
  <si>
    <t>G-21-22.18.91-001</t>
  </si>
  <si>
    <t>G-21-22.18.94</t>
  </si>
  <si>
    <t>G-21-22..18.01-001</t>
  </si>
  <si>
    <t>G-21-22..18.01-002</t>
  </si>
  <si>
    <t>G-21-22..18.01-003</t>
  </si>
  <si>
    <t>G-21-22..18.01</t>
  </si>
  <si>
    <t>G-21-22..18.02-001</t>
  </si>
  <si>
    <t>G-21-22..18.02</t>
  </si>
  <si>
    <t>G-21-22..18.03-001</t>
  </si>
  <si>
    <t>G-21-22..18.03</t>
  </si>
  <si>
    <t>G-21-22..18.04-001</t>
  </si>
  <si>
    <t>G-21-22..18.04</t>
  </si>
  <si>
    <t>G-21-22..18.05</t>
  </si>
  <si>
    <t>G-21-22..18.06</t>
  </si>
  <si>
    <t>G-21-22..18.07</t>
  </si>
  <si>
    <t>G-21-22..18.08</t>
  </si>
  <si>
    <t>G-21-22..18.09</t>
  </si>
  <si>
    <t>G-21-22..18.10-001</t>
  </si>
  <si>
    <t>G-21-22..18.12-001</t>
  </si>
  <si>
    <t>G-21-22..18.12</t>
  </si>
  <si>
    <t>G-21-22..18.13</t>
  </si>
  <si>
    <t>G-21-22..18.13-001</t>
  </si>
  <si>
    <t>G-21-22..18.14</t>
  </si>
  <si>
    <t>G-21-22..18.15</t>
  </si>
  <si>
    <t>G-21-22..18.16</t>
  </si>
  <si>
    <t>G-21-22..18.17</t>
  </si>
  <si>
    <t>G-21-22..18.19</t>
  </si>
  <si>
    <t>G-21-22..18.19.001</t>
  </si>
  <si>
    <t>G-21-22..18.20</t>
  </si>
  <si>
    <t>G-21-22..18.22</t>
  </si>
  <si>
    <t>G-21-22..18.22-001</t>
  </si>
  <si>
    <t>G-21-22..18.23-001</t>
  </si>
  <si>
    <t>G-21-22..18.24-001</t>
  </si>
  <si>
    <t>G-21-22..18.25</t>
  </si>
  <si>
    <t>G-21-22..18.26-001</t>
  </si>
  <si>
    <t>G-21-22..18.27</t>
  </si>
  <si>
    <t>G-21-22..18.28</t>
  </si>
  <si>
    <t>G-21-22..18.29</t>
  </si>
  <si>
    <t>G-21-22..18.30</t>
  </si>
  <si>
    <t>G-21-22..18.31</t>
  </si>
  <si>
    <t>G-21-22..18.32</t>
  </si>
  <si>
    <t>G-21-22..18.33</t>
  </si>
  <si>
    <t>G-21-22..18.34</t>
  </si>
  <si>
    <t>G-21-22..18.35</t>
  </si>
  <si>
    <t>G-21-22..18.36</t>
  </si>
  <si>
    <t>W-21-22.18.01</t>
  </si>
  <si>
    <t>W-21-22..18.01-001</t>
  </si>
  <si>
    <t>W-21-22..18.02</t>
  </si>
  <si>
    <t>W-21-22..18.02-001</t>
  </si>
  <si>
    <t>W-21-22..18.03</t>
  </si>
  <si>
    <t>W-21-22..18.03-001</t>
  </si>
  <si>
    <t>W-21-22.1.18.04</t>
  </si>
  <si>
    <t>W-21-22..18.04-001</t>
  </si>
  <si>
    <t>W-21-22..18.05</t>
  </si>
  <si>
    <t>W-21-22.1.18.05-001</t>
  </si>
  <si>
    <t>W-21-22..18.06</t>
  </si>
  <si>
    <t>W-21-22..18.06-001</t>
  </si>
  <si>
    <t>W-21-22..18.08</t>
  </si>
  <si>
    <t>W-21-22..18.08-001</t>
  </si>
  <si>
    <t>W-21-22..18.09</t>
  </si>
  <si>
    <t>W-21-22..18.09-001</t>
  </si>
  <si>
    <t>W-21-22..18.10</t>
  </si>
  <si>
    <t>W-21-22..18.11</t>
  </si>
  <si>
    <t>W-21-22..18.11-001</t>
  </si>
  <si>
    <t>W-21-22..18.12</t>
  </si>
  <si>
    <t>W-21-22..18.12-001</t>
  </si>
  <si>
    <t>W-21-22..18.13</t>
  </si>
  <si>
    <t>W-21-22..18.13-001</t>
  </si>
  <si>
    <t>W-21-22..18.14</t>
  </si>
  <si>
    <t>W-21-22..18.14-001</t>
  </si>
  <si>
    <t>W-21-22..18.15</t>
  </si>
  <si>
    <t>W-21-22..18.15-001</t>
  </si>
  <si>
    <t>W-21-22..18.16</t>
  </si>
  <si>
    <t>W-21-22..18.16-001</t>
  </si>
  <si>
    <t>W-21-22.18.19</t>
  </si>
  <si>
    <t>W-21-22..18.19-001</t>
  </si>
  <si>
    <t>W-21-22..18.20-001</t>
  </si>
  <si>
    <t>W-21-22..18.21</t>
  </si>
  <si>
    <t>W-21-22..18.21-001</t>
  </si>
  <si>
    <t>W-21-22..18.22</t>
  </si>
  <si>
    <t>W-21-22..18.23</t>
  </si>
  <si>
    <t>W-21-22..18.23-001</t>
  </si>
  <si>
    <t>W-21-22..18.24</t>
  </si>
  <si>
    <t>W-21-22..18.24-001</t>
  </si>
  <si>
    <t>W-21-22.18.26</t>
  </si>
  <si>
    <t>W-21-22..18.26-001</t>
  </si>
  <si>
    <t>W-21-22..18.01</t>
  </si>
  <si>
    <t>W-21-22.1.18.03</t>
  </si>
  <si>
    <t>W-21-22..18.03-002</t>
  </si>
  <si>
    <t>W-21-22..18.04</t>
  </si>
  <si>
    <t>W-21-22..18.05-001</t>
  </si>
  <si>
    <t>W-21-22..18.07</t>
  </si>
  <si>
    <t>W-21-22.18.09-001</t>
  </si>
  <si>
    <t>W-21-22..18.10-001</t>
  </si>
  <si>
    <t>W-21-22..18.17-001</t>
  </si>
  <si>
    <t>W-21-22..18.18</t>
  </si>
  <si>
    <t>W-21-22..18.18-001</t>
  </si>
  <si>
    <t>W-21-22..18.19</t>
  </si>
  <si>
    <t>W-21-22..18.22-001</t>
  </si>
  <si>
    <t>W-21-22..18.26</t>
  </si>
  <si>
    <t>S-21-22..18.03-001</t>
  </si>
  <si>
    <t>S-21-22..18.04-001</t>
  </si>
  <si>
    <t>S-21-22..18.05-001</t>
  </si>
  <si>
    <t>S-21-22..18.06-001</t>
  </si>
  <si>
    <t>S-21-22..18.06-002</t>
  </si>
  <si>
    <t>S-21-22..18.06-003</t>
  </si>
  <si>
    <t>S-21-22..18.06</t>
  </si>
  <si>
    <t>S-21-22..18.06-004</t>
  </si>
  <si>
    <t>S-21-22..18.07-001</t>
  </si>
  <si>
    <t>S-21-22..18.07-002</t>
  </si>
  <si>
    <t>S-21-22..18.07</t>
  </si>
  <si>
    <t>S-21-22..18.08-001</t>
  </si>
  <si>
    <t>S-21-22..18.08</t>
  </si>
  <si>
    <t>S-21-22..18.09-001</t>
  </si>
  <si>
    <t>S-21-22..18.09</t>
  </si>
  <si>
    <t>S-21-22..18.10-001</t>
  </si>
  <si>
    <t>S-21-22..18.10</t>
  </si>
  <si>
    <t>7/12/2021.</t>
  </si>
  <si>
    <t>ANNUAL PROCUREEMT PLAN FOR GOODS (2021-22)</t>
  </si>
  <si>
    <t>ANNUAL PROCUREEMT PLAN FOR WORKS (2021-22)</t>
  </si>
  <si>
    <t>ANNUAL PROCUREEMT PLAN FOR WORKS (2021-2022)</t>
  </si>
  <si>
    <t>ANNUAL PROCUREEMT PLAN FOR SERVICES (2021-22)</t>
  </si>
  <si>
    <t>Total (2021-2022) in Thousand Tk.</t>
  </si>
  <si>
    <t>G-21-22.18.68-002</t>
  </si>
  <si>
    <t>G-21-22.18.71-002</t>
  </si>
  <si>
    <t>Laptop</t>
  </si>
  <si>
    <t>scrol bord</t>
  </si>
  <si>
    <t>G-21-22.18.79-002</t>
  </si>
  <si>
    <t>PABX</t>
  </si>
  <si>
    <t>Electrical &amp; Electronics etc</t>
  </si>
  <si>
    <t>Mask, Handsanitiser,etc</t>
  </si>
  <si>
    <t>W-21-22..18.07-001</t>
  </si>
  <si>
    <t>W-21-22.18.11</t>
  </si>
  <si>
    <t>W-21-22.18.11-001</t>
  </si>
  <si>
    <t>W-21-22.18.12</t>
  </si>
  <si>
    <t>W-21-22..18.17</t>
  </si>
  <si>
    <t>W-21-22.1.18.20</t>
  </si>
  <si>
    <t>W-21-22..18.25</t>
  </si>
  <si>
    <t>W-21-22..18.25-001</t>
  </si>
  <si>
    <t>W-21-22..18.26-002</t>
  </si>
  <si>
    <t>W-21-22..18.26-003</t>
  </si>
  <si>
    <t>W-21-22..18.27</t>
  </si>
  <si>
    <t>W-21-22..18.27-001</t>
  </si>
  <si>
    <t>W-21-22.18.13-002</t>
  </si>
  <si>
    <t>W-21-22.18.20</t>
  </si>
  <si>
    <t>W-21-22.18.23-001</t>
  </si>
  <si>
    <t>W-21-22.18.26-001</t>
  </si>
  <si>
    <t>W-21-22.18.27</t>
  </si>
  <si>
    <t>W-21-22.18.28</t>
  </si>
  <si>
    <t>W-21-22..18.28-001</t>
  </si>
  <si>
    <t>G-21-22..18.05.001</t>
  </si>
  <si>
    <t>G-21-22..18.06-001</t>
  </si>
  <si>
    <t>G-21-22..18.08-001</t>
  </si>
  <si>
    <t>G-21-22..18.09-002</t>
  </si>
  <si>
    <t>G-21-22..18.09-003</t>
  </si>
  <si>
    <t>G-21-22..18.09-004</t>
  </si>
  <si>
    <t>G-21-22..18.10</t>
  </si>
  <si>
    <t>G-21-22..18.11-001</t>
  </si>
  <si>
    <t>G-21-22..18.14-001</t>
  </si>
  <si>
    <t>G-21-22..18.20.001</t>
  </si>
  <si>
    <t>G-21-22..18.21</t>
  </si>
  <si>
    <t>G-21-22..18.21.001</t>
  </si>
  <si>
    <t>G-21-22..18.24</t>
  </si>
  <si>
    <t>G-21-22..18.25-001</t>
  </si>
  <si>
    <t>G-21-22..18.28-001</t>
  </si>
  <si>
    <t>G-21-22..18.31.001</t>
  </si>
  <si>
    <t>G-21-22..18.37</t>
  </si>
  <si>
    <t>G-20-21.18.15.001</t>
  </si>
  <si>
    <t>G-21-22..18.16.001</t>
  </si>
  <si>
    <t>G-21-22..18.17-001</t>
  </si>
  <si>
    <t>G-21-22..18.17-002</t>
  </si>
  <si>
    <t>G-21-22..18.18</t>
  </si>
  <si>
    <t>G-21-22..18.18.001</t>
  </si>
  <si>
    <t>G-21-22..18.29-001</t>
  </si>
  <si>
    <t>G-21-22..18.30-002</t>
  </si>
  <si>
    <t>G-21-22..18.30-003</t>
  </si>
  <si>
    <t>G-21-22..18.30-004</t>
  </si>
  <si>
    <t>G-21-22..18.32.001</t>
  </si>
  <si>
    <t>G-21-22.18.33.001</t>
  </si>
  <si>
    <t>G-21-22..18.34.001</t>
  </si>
  <si>
    <t>G-21-22..18.38</t>
  </si>
  <si>
    <t>G-21-22..18.38-001</t>
  </si>
  <si>
    <t>G-21-22.18.37-002</t>
  </si>
  <si>
    <t>G-21-22.18.39-002</t>
  </si>
  <si>
    <t>G-21-22.18.43</t>
  </si>
  <si>
    <t>G-21-22.18.44</t>
  </si>
  <si>
    <t>G-21-22.18.44-002</t>
  </si>
  <si>
    <t>G-21-22.18.45-002</t>
  </si>
  <si>
    <t>G-21-2218.46</t>
  </si>
  <si>
    <t>G-21-2218.47</t>
  </si>
  <si>
    <t>G-21-22.18.48</t>
  </si>
  <si>
    <t>G-21-22.18.49</t>
  </si>
  <si>
    <t>G-21-22.18.51-002</t>
  </si>
  <si>
    <t>G-21-2218.52</t>
  </si>
  <si>
    <t>G-21-2218.53</t>
  </si>
  <si>
    <t>G-21-22.18.53-001</t>
  </si>
  <si>
    <t>G-21-22.18.54-002</t>
  </si>
  <si>
    <t>G-21-22.18.54-003</t>
  </si>
  <si>
    <t>G-21-22.18.54-004</t>
  </si>
  <si>
    <t>G-21-22.44.57-001</t>
  </si>
  <si>
    <t>G-21-22.44.57-002</t>
  </si>
  <si>
    <t>G-21-22.18.57-003</t>
  </si>
  <si>
    <t>G-21-22.18.59.001</t>
  </si>
  <si>
    <t>G-21-22.18.76-002</t>
  </si>
  <si>
    <t>G-21-22.18.76-003</t>
  </si>
  <si>
    <t>G-21-22.18.76-004</t>
  </si>
  <si>
    <t>G-21-22.18.79-003</t>
  </si>
  <si>
    <t>G-21-22.18.81-002</t>
  </si>
  <si>
    <t>G-21-22.18.84</t>
  </si>
  <si>
    <t>G-21-22.18.89</t>
  </si>
  <si>
    <t>G-21-22.18.89-001</t>
  </si>
  <si>
    <t>G-21-22.18.90</t>
  </si>
  <si>
    <t>G-21-22.18.90-001</t>
  </si>
  <si>
    <t>G-21-22.18.91</t>
  </si>
  <si>
    <t>G-21-22.18.91-002</t>
  </si>
  <si>
    <t>G-21-22.18.92</t>
  </si>
  <si>
    <t>G-21-22.18.92-001</t>
  </si>
  <si>
    <t>G-21-22.18.93</t>
  </si>
  <si>
    <t>G-21-22.18.93-001</t>
  </si>
  <si>
    <t>G-21-22.18.94-001</t>
  </si>
  <si>
    <t>G-21-22.18.94-002</t>
  </si>
  <si>
    <t>G-21-22.18.95</t>
  </si>
  <si>
    <t>G-21-22.18.95-001</t>
  </si>
  <si>
    <t>G-21-22.18.95-002</t>
  </si>
  <si>
    <t>G-21-22.18.96</t>
  </si>
  <si>
    <t>G-21-22.18.96.001</t>
  </si>
  <si>
    <t>G-20-21.18.97</t>
  </si>
  <si>
    <t>G-21-22.18.97-001</t>
  </si>
  <si>
    <t>G-21-22.18.98</t>
  </si>
  <si>
    <t>G-21-22.18.98-001</t>
  </si>
  <si>
    <t>G-21-22.18.99</t>
  </si>
  <si>
    <t>G-21-22.18.99-001</t>
  </si>
  <si>
    <t>G-21-22.18.100</t>
  </si>
  <si>
    <t>G-21-22.18.100-001</t>
  </si>
  <si>
    <t>G-21-22.18.101</t>
  </si>
  <si>
    <t>G-21-22.18.101-001</t>
  </si>
  <si>
    <t>G-21-22.18.102</t>
  </si>
  <si>
    <t>G-20-21.18.102-001</t>
  </si>
  <si>
    <t>G-21-22..18.103</t>
  </si>
  <si>
    <t>G-21-22..18.103-001</t>
  </si>
  <si>
    <t>G-21-22..18.104</t>
  </si>
  <si>
    <t>G-21-22..18.104-001</t>
  </si>
  <si>
    <t>G-21-22..18.105</t>
  </si>
  <si>
    <t>G-21-22..18.105-001</t>
  </si>
  <si>
    <t>G-21-22.18.105-002</t>
  </si>
  <si>
    <t>G-21-22..18.106</t>
  </si>
  <si>
    <t>G-21-22..18.106-001</t>
  </si>
  <si>
    <t>G-21-22..18.107</t>
  </si>
  <si>
    <t>G-21-22.18.107-001</t>
  </si>
  <si>
    <t>G-21-22..18.107-002</t>
  </si>
  <si>
    <t>G-21-22..18.108</t>
  </si>
  <si>
    <t>G-21-22..18.108-001</t>
  </si>
  <si>
    <t>G-21-22..18.109</t>
  </si>
  <si>
    <t>G-21-22..18.109-001</t>
  </si>
  <si>
    <t>G-21-22..18.110</t>
  </si>
  <si>
    <t>G-21-22..18.110-001</t>
  </si>
  <si>
    <t>G-21-22.18.111</t>
  </si>
  <si>
    <t>G-21-22..18.111-001</t>
  </si>
  <si>
    <t>G-21-22..18.112</t>
  </si>
  <si>
    <t>G-21-22..18.112-001</t>
  </si>
  <si>
    <t>G-21-22..18.113</t>
  </si>
  <si>
    <t>G-21-22..18.113-001</t>
  </si>
  <si>
    <t>G-21-22..18.114</t>
  </si>
  <si>
    <t>G-21-22..18.114-001</t>
  </si>
  <si>
    <t>DPM GAZiWare /OTM</t>
  </si>
</sst>
</file>

<file path=xl/styles.xml><?xml version="1.0" encoding="utf-8"?>
<styleSheet xmlns="http://schemas.openxmlformats.org/spreadsheetml/2006/main">
  <numFmts count="9">
    <numFmt numFmtId="164" formatCode="_(* #,##0_);_(* \(#,##0\);_(* &quot;-&quot;_);_(@_)"/>
    <numFmt numFmtId="165" formatCode="_(* #,##0.00_);_(* \(#,##0.00\);_(* &quot;-&quot;??_);_(@_)"/>
    <numFmt numFmtId="166" formatCode="[$-409]dd\-mmm\-yy;@"/>
    <numFmt numFmtId="167" formatCode="0_);[Red]\(0\)"/>
    <numFmt numFmtId="168" formatCode="[$-409]d\-mmm\-yyyy;@"/>
    <numFmt numFmtId="169" formatCode="#,##0;[Red]#,##0"/>
    <numFmt numFmtId="170" formatCode="0;[Red]0"/>
    <numFmt numFmtId="171" formatCode="0.00;[Red]0.00"/>
    <numFmt numFmtId="172" formatCode="#,##0.0;[Red]#,##0.0"/>
  </numFmts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8.5"/>
      <name val="Calibri"/>
      <family val="2"/>
      <scheme val="minor"/>
    </font>
    <font>
      <b/>
      <sz val="10"/>
      <name val="Calibri"/>
      <family val="2"/>
      <scheme val="minor"/>
    </font>
    <font>
      <sz val="8.5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.5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.5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7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.5"/>
      <color theme="1"/>
      <name val="Times New Roman"/>
      <family val="1"/>
    </font>
    <font>
      <sz val="8.5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8.5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10"/>
      <name val="Calibri"/>
      <family val="2"/>
      <scheme val="minor"/>
    </font>
    <font>
      <sz val="14"/>
      <name val="SutonnyMJ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35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14" fontId="14" fillId="0" borderId="1" xfId="0" applyNumberFormat="1" applyFont="1" applyBorder="1"/>
    <xf numFmtId="1" fontId="14" fillId="0" borderId="1" xfId="0" applyNumberFormat="1" applyFont="1" applyBorder="1"/>
    <xf numFmtId="167" fontId="14" fillId="0" borderId="1" xfId="0" applyNumberFormat="1" applyFont="1" applyBorder="1"/>
    <xf numFmtId="166" fontId="14" fillId="0" borderId="1" xfId="0" applyNumberFormat="1" applyFont="1" applyBorder="1"/>
    <xf numFmtId="168" fontId="11" fillId="0" borderId="0" xfId="0" applyNumberFormat="1" applyFont="1"/>
    <xf numFmtId="0" fontId="18" fillId="0" borderId="0" xfId="0" applyFont="1"/>
    <xf numFmtId="0" fontId="16" fillId="0" borderId="0" xfId="0" applyFont="1"/>
    <xf numFmtId="0" fontId="17" fillId="0" borderId="1" xfId="0" applyFont="1" applyBorder="1"/>
    <xf numFmtId="14" fontId="17" fillId="0" borderId="1" xfId="0" applyNumberFormat="1" applyFont="1" applyBorder="1"/>
    <xf numFmtId="1" fontId="17" fillId="0" borderId="1" xfId="0" applyNumberFormat="1" applyFont="1" applyBorder="1"/>
    <xf numFmtId="167" fontId="17" fillId="0" borderId="1" xfId="0" applyNumberFormat="1" applyFont="1" applyBorder="1"/>
    <xf numFmtId="166" fontId="17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vertical="center"/>
    </xf>
    <xf numFmtId="1" fontId="14" fillId="0" borderId="1" xfId="0" applyNumberFormat="1" applyFont="1" applyBorder="1" applyAlignment="1">
      <alignment vertical="center"/>
    </xf>
    <xf numFmtId="167" fontId="14" fillId="0" borderId="1" xfId="0" applyNumberFormat="1" applyFont="1" applyBorder="1" applyAlignment="1">
      <alignment vertical="center"/>
    </xf>
    <xf numFmtId="166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9" fontId="14" fillId="0" borderId="1" xfId="1" applyNumberFormat="1" applyFont="1" applyBorder="1"/>
    <xf numFmtId="169" fontId="14" fillId="0" borderId="1" xfId="1" applyNumberFormat="1" applyFont="1" applyBorder="1" applyAlignment="1">
      <alignment horizontal="right"/>
    </xf>
    <xf numFmtId="170" fontId="14" fillId="0" borderId="1" xfId="1" applyNumberFormat="1" applyFont="1" applyBorder="1" applyAlignment="1">
      <alignment horizontal="right"/>
    </xf>
    <xf numFmtId="37" fontId="14" fillId="0" borderId="1" xfId="1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/>
    <xf numFmtId="37" fontId="14" fillId="0" borderId="0" xfId="1" applyNumberFormat="1" applyFont="1" applyBorder="1" applyAlignment="1">
      <alignment horizontal="right"/>
    </xf>
    <xf numFmtId="166" fontId="14" fillId="0" borderId="0" xfId="0" applyNumberFormat="1" applyFont="1" applyBorder="1"/>
    <xf numFmtId="0" fontId="1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69" fontId="14" fillId="0" borderId="0" xfId="1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11" fillId="0" borderId="7" xfId="0" applyFont="1" applyBorder="1"/>
    <xf numFmtId="0" fontId="25" fillId="0" borderId="0" xfId="0" applyFont="1"/>
    <xf numFmtId="169" fontId="14" fillId="0" borderId="0" xfId="1" applyNumberFormat="1" applyFont="1" applyBorder="1"/>
    <xf numFmtId="0" fontId="5" fillId="0" borderId="0" xfId="0" applyFont="1" applyBorder="1" applyAlignme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14" fontId="26" fillId="0" borderId="1" xfId="0" applyNumberFormat="1" applyFont="1" applyBorder="1"/>
    <xf numFmtId="166" fontId="26" fillId="0" borderId="1" xfId="0" applyNumberFormat="1" applyFont="1" applyBorder="1"/>
    <xf numFmtId="0" fontId="23" fillId="0" borderId="7" xfId="0" applyFont="1" applyBorder="1" applyAlignment="1"/>
    <xf numFmtId="0" fontId="25" fillId="0" borderId="0" xfId="0" applyFont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17" fillId="0" borderId="1" xfId="0" applyFont="1" applyBorder="1" applyAlignment="1">
      <alignment horizontal="center"/>
    </xf>
    <xf numFmtId="170" fontId="17" fillId="0" borderId="1" xfId="1" applyNumberFormat="1" applyFont="1" applyBorder="1" applyAlignment="1">
      <alignment horizontal="right"/>
    </xf>
    <xf numFmtId="169" fontId="17" fillId="0" borderId="1" xfId="1" applyNumberFormat="1" applyFont="1" applyBorder="1"/>
    <xf numFmtId="0" fontId="17" fillId="0" borderId="1" xfId="0" applyFont="1" applyBorder="1" applyAlignment="1">
      <alignment vertical="center"/>
    </xf>
    <xf numFmtId="166" fontId="17" fillId="0" borderId="1" xfId="0" applyNumberFormat="1" applyFont="1" applyBorder="1" applyAlignment="1">
      <alignment vertical="center"/>
    </xf>
    <xf numFmtId="168" fontId="16" fillId="0" borderId="0" xfId="0" applyNumberFormat="1" applyFont="1"/>
    <xf numFmtId="0" fontId="28" fillId="0" borderId="0" xfId="0" applyFont="1"/>
    <xf numFmtId="0" fontId="28" fillId="0" borderId="0" xfId="0" applyFont="1" applyAlignment="1">
      <alignment horizontal="center"/>
    </xf>
    <xf numFmtId="14" fontId="10" fillId="0" borderId="0" xfId="0" applyNumberFormat="1" applyFont="1"/>
    <xf numFmtId="164" fontId="14" fillId="0" borderId="1" xfId="1" applyNumberFormat="1" applyFont="1" applyBorder="1"/>
    <xf numFmtId="0" fontId="12" fillId="0" borderId="1" xfId="0" applyFont="1" applyBorder="1" applyAlignment="1"/>
    <xf numFmtId="0" fontId="11" fillId="0" borderId="0" xfId="0" applyFont="1" applyAlignment="1">
      <alignment horizontal="center"/>
    </xf>
    <xf numFmtId="0" fontId="37" fillId="0" borderId="0" xfId="0" applyFont="1"/>
    <xf numFmtId="0" fontId="23" fillId="0" borderId="0" xfId="0" applyFont="1" applyAlignment="1">
      <alignment horizontal="center"/>
    </xf>
    <xf numFmtId="0" fontId="23" fillId="0" borderId="1" xfId="0" applyFont="1" applyBorder="1" applyAlignment="1">
      <alignment horizontal="left" vertical="center"/>
    </xf>
    <xf numFmtId="169" fontId="14" fillId="0" borderId="1" xfId="1" applyNumberFormat="1" applyFont="1" applyBorder="1" applyAlignme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0" fontId="14" fillId="0" borderId="1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169" fontId="14" fillId="0" borderId="1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9" fontId="17" fillId="0" borderId="1" xfId="1" applyNumberFormat="1" applyFont="1" applyBorder="1" applyAlignment="1">
      <alignment horizontal="right" vertical="center"/>
    </xf>
    <xf numFmtId="170" fontId="14" fillId="0" borderId="1" xfId="1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170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1" fillId="0" borderId="0" xfId="0" applyFont="1" applyBorder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right"/>
    </xf>
    <xf numFmtId="14" fontId="11" fillId="0" borderId="1" xfId="0" applyNumberFormat="1" applyFont="1" applyBorder="1"/>
    <xf numFmtId="165" fontId="25" fillId="0" borderId="1" xfId="1" applyFont="1" applyBorder="1"/>
    <xf numFmtId="0" fontId="25" fillId="0" borderId="1" xfId="0" applyFont="1" applyBorder="1"/>
    <xf numFmtId="166" fontId="25" fillId="0" borderId="1" xfId="0" applyNumberFormat="1" applyFont="1" applyBorder="1"/>
    <xf numFmtId="169" fontId="14" fillId="0" borderId="5" xfId="1" applyNumberFormat="1" applyFont="1" applyBorder="1"/>
    <xf numFmtId="0" fontId="7" fillId="0" borderId="1" xfId="0" applyFont="1" applyBorder="1" applyAlignment="1">
      <alignment wrapText="1"/>
    </xf>
    <xf numFmtId="0" fontId="30" fillId="0" borderId="1" xfId="0" applyFont="1" applyBorder="1" applyAlignment="1">
      <alignment vertical="center" wrapText="1"/>
    </xf>
    <xf numFmtId="172" fontId="14" fillId="0" borderId="1" xfId="1" applyNumberFormat="1" applyFont="1" applyBorder="1"/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171" fontId="11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169" fontId="17" fillId="0" borderId="1" xfId="1" applyNumberFormat="1" applyFont="1" applyBorder="1" applyAlignment="1">
      <alignment horizontal="right" vertical="center"/>
    </xf>
    <xf numFmtId="169" fontId="14" fillId="0" borderId="1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171" fontId="18" fillId="0" borderId="0" xfId="0" applyNumberFormat="1" applyFont="1"/>
    <xf numFmtId="0" fontId="14" fillId="0" borderId="1" xfId="0" applyFont="1" applyBorder="1" applyAlignment="1">
      <alignment horizontal="center"/>
    </xf>
    <xf numFmtId="14" fontId="14" fillId="0" borderId="6" xfId="0" applyNumberFormat="1" applyFont="1" applyBorder="1" applyAlignment="1"/>
    <xf numFmtId="14" fontId="14" fillId="0" borderId="5" xfId="0" applyNumberFormat="1" applyFont="1" applyBorder="1" applyAlignme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9" fontId="14" fillId="0" borderId="1" xfId="1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9" fontId="14" fillId="0" borderId="1" xfId="1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0" fontId="14" fillId="0" borderId="1" xfId="1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169" fontId="17" fillId="0" borderId="1" xfId="1" applyNumberFormat="1" applyFont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14" fontId="14" fillId="0" borderId="4" xfId="0" applyNumberFormat="1" applyFont="1" applyBorder="1" applyAlignment="1"/>
    <xf numFmtId="0" fontId="14" fillId="0" borderId="1" xfId="0" applyFont="1" applyBorder="1" applyAlignment="1">
      <alignment horizontal="center" vertical="center"/>
    </xf>
    <xf numFmtId="166" fontId="14" fillId="0" borderId="4" xfId="0" applyNumberFormat="1" applyFont="1" applyBorder="1" applyAlignment="1"/>
    <xf numFmtId="166" fontId="14" fillId="0" borderId="6" xfId="0" applyNumberFormat="1" applyFont="1" applyBorder="1" applyAlignment="1"/>
    <xf numFmtId="166" fontId="14" fillId="0" borderId="5" xfId="0" applyNumberFormat="1" applyFont="1" applyBorder="1" applyAlignment="1"/>
    <xf numFmtId="1" fontId="14" fillId="0" borderId="4" xfId="0" applyNumberFormat="1" applyFont="1" applyBorder="1" applyAlignment="1"/>
    <xf numFmtId="1" fontId="14" fillId="0" borderId="6" xfId="0" applyNumberFormat="1" applyFont="1" applyBorder="1" applyAlignment="1"/>
    <xf numFmtId="1" fontId="14" fillId="0" borderId="5" xfId="0" applyNumberFormat="1" applyFont="1" applyBorder="1" applyAlignment="1"/>
    <xf numFmtId="0" fontId="0" fillId="0" borderId="6" xfId="0" applyBorder="1" applyAlignment="1"/>
    <xf numFmtId="0" fontId="0" fillId="0" borderId="5" xfId="0" applyBorder="1" applyAlignment="1"/>
    <xf numFmtId="0" fontId="14" fillId="0" borderId="1" xfId="0" applyFont="1" applyBorder="1" applyAlignment="1">
      <alignment horizontal="center" vertical="center" wrapText="1"/>
    </xf>
    <xf numFmtId="169" fontId="14" fillId="0" borderId="1" xfId="1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169" fontId="14" fillId="0" borderId="1" xfId="1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/>
    </xf>
    <xf numFmtId="1" fontId="14" fillId="0" borderId="6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14" fontId="14" fillId="0" borderId="6" xfId="0" applyNumberFormat="1" applyFont="1" applyBorder="1" applyAlignment="1">
      <alignment horizontal="center"/>
    </xf>
    <xf numFmtId="14" fontId="14" fillId="0" borderId="5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69" fontId="17" fillId="0" borderId="1" xfId="1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/>
    </xf>
    <xf numFmtId="167" fontId="14" fillId="0" borderId="6" xfId="0" applyNumberFormat="1" applyFont="1" applyBorder="1" applyAlignment="1">
      <alignment horizontal="center"/>
    </xf>
    <xf numFmtId="167" fontId="14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6" fontId="14" fillId="0" borderId="4" xfId="0" applyNumberFormat="1" applyFont="1" applyBorder="1" applyAlignment="1">
      <alignment horizontal="center"/>
    </xf>
    <xf numFmtId="166" fontId="14" fillId="0" borderId="6" xfId="0" applyNumberFormat="1" applyFont="1" applyBorder="1" applyAlignment="1">
      <alignment horizontal="center"/>
    </xf>
    <xf numFmtId="166" fontId="14" fillId="0" borderId="5" xfId="0" applyNumberFormat="1" applyFont="1" applyBorder="1" applyAlignment="1">
      <alignment horizontal="center"/>
    </xf>
    <xf numFmtId="169" fontId="14" fillId="0" borderId="8" xfId="1" applyNumberFormat="1" applyFont="1" applyBorder="1" applyAlignment="1">
      <alignment horizontal="right" vertical="center"/>
    </xf>
    <xf numFmtId="169" fontId="14" fillId="0" borderId="3" xfId="1" applyNumberFormat="1" applyFont="1" applyBorder="1" applyAlignment="1">
      <alignment horizontal="right" vertical="center"/>
    </xf>
    <xf numFmtId="169" fontId="14" fillId="0" borderId="2" xfId="1" applyNumberFormat="1" applyFont="1" applyBorder="1" applyAlignment="1">
      <alignment horizontal="center" vertical="center"/>
    </xf>
    <xf numFmtId="169" fontId="14" fillId="0" borderId="8" xfId="1" applyNumberFormat="1" applyFont="1" applyBorder="1" applyAlignment="1">
      <alignment horizontal="center" vertical="center"/>
    </xf>
    <xf numFmtId="169" fontId="14" fillId="0" borderId="3" xfId="1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/>
    </xf>
    <xf numFmtId="166" fontId="14" fillId="0" borderId="4" xfId="0" applyNumberFormat="1" applyFont="1" applyBorder="1"/>
    <xf numFmtId="166" fontId="14" fillId="0" borderId="6" xfId="0" applyNumberFormat="1" applyFont="1" applyBorder="1"/>
    <xf numFmtId="166" fontId="14" fillId="0" borderId="5" xfId="0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169" fontId="14" fillId="0" borderId="2" xfId="1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8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/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166" fontId="25" fillId="0" borderId="4" xfId="0" applyNumberFormat="1" applyFont="1" applyBorder="1" applyAlignment="1">
      <alignment horizontal="center"/>
    </xf>
    <xf numFmtId="166" fontId="25" fillId="0" borderId="6" xfId="0" applyNumberFormat="1" applyFont="1" applyBorder="1" applyAlignment="1">
      <alignment horizontal="center"/>
    </xf>
    <xf numFmtId="166" fontId="25" fillId="0" borderId="5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3" xfId="0" applyBorder="1"/>
    <xf numFmtId="14" fontId="17" fillId="0" borderId="4" xfId="0" applyNumberFormat="1" applyFont="1" applyBorder="1" applyAlignment="1">
      <alignment horizontal="center"/>
    </xf>
    <xf numFmtId="14" fontId="17" fillId="0" borderId="6" xfId="0" applyNumberFormat="1" applyFont="1" applyBorder="1" applyAlignment="1">
      <alignment horizontal="center"/>
    </xf>
    <xf numFmtId="14" fontId="17" fillId="0" borderId="5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170" fontId="14" fillId="0" borderId="1" xfId="1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/>
    </xf>
    <xf numFmtId="169" fontId="17" fillId="0" borderId="2" xfId="1" applyNumberFormat="1" applyFont="1" applyBorder="1" applyAlignment="1">
      <alignment horizontal="right" vertical="center"/>
    </xf>
    <xf numFmtId="169" fontId="17" fillId="0" borderId="8" xfId="1" applyNumberFormat="1" applyFont="1" applyBorder="1" applyAlignment="1">
      <alignment horizontal="right" vertical="center"/>
    </xf>
    <xf numFmtId="169" fontId="17" fillId="0" borderId="3" xfId="1" applyNumberFormat="1" applyFont="1" applyBorder="1" applyAlignment="1">
      <alignment horizontal="right" vertical="center"/>
    </xf>
    <xf numFmtId="169" fontId="14" fillId="0" borderId="1" xfId="1" applyNumberFormat="1" applyFont="1" applyBorder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170" fontId="1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4" fillId="0" borderId="4" xfId="0" applyNumberFormat="1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7" fontId="14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8" fillId="0" borderId="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70" fontId="17" fillId="0" borderId="1" xfId="1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0" fontId="14" fillId="0" borderId="4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170" fontId="7" fillId="0" borderId="1" xfId="0" applyNumberFormat="1" applyFont="1" applyBorder="1" applyAlignment="1">
      <alignment horizontal="right" vertical="center"/>
    </xf>
    <xf numFmtId="0" fontId="3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7" fontId="14" fillId="0" borderId="4" xfId="0" applyNumberFormat="1" applyFont="1" applyBorder="1" applyAlignment="1">
      <alignment horizontal="center" vertical="center"/>
    </xf>
    <xf numFmtId="167" fontId="14" fillId="0" borderId="6" xfId="0" applyNumberFormat="1" applyFont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70" fontId="18" fillId="0" borderId="4" xfId="0" applyNumberFormat="1" applyFont="1" applyBorder="1" applyAlignment="1">
      <alignment horizontal="center"/>
    </xf>
    <xf numFmtId="170" fontId="18" fillId="0" borderId="6" xfId="0" applyNumberFormat="1" applyFont="1" applyBorder="1" applyAlignment="1">
      <alignment horizontal="center"/>
    </xf>
    <xf numFmtId="170" fontId="18" fillId="0" borderId="5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18" fillId="0" borderId="6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70" fontId="18" fillId="0" borderId="1" xfId="0" applyNumberFormat="1" applyFont="1" applyBorder="1" applyAlignment="1">
      <alignment horizontal="center" vertical="center"/>
    </xf>
    <xf numFmtId="170" fontId="18" fillId="0" borderId="4" xfId="0" applyNumberFormat="1" applyFont="1" applyBorder="1" applyAlignment="1">
      <alignment horizontal="center" vertical="center"/>
    </xf>
    <xf numFmtId="170" fontId="18" fillId="0" borderId="6" xfId="0" applyNumberFormat="1" applyFont="1" applyBorder="1" applyAlignment="1">
      <alignment horizontal="center" vertical="center"/>
    </xf>
    <xf numFmtId="170" fontId="18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560"/>
  <sheetViews>
    <sheetView view="pageBreakPreview" topLeftCell="A390" zoomScale="115" zoomScaleNormal="115" zoomScaleSheetLayoutView="115" zoomScalePageLayoutView="130" workbookViewId="0">
      <selection activeCell="I460" sqref="I460:I462"/>
    </sheetView>
  </sheetViews>
  <sheetFormatPr defaultRowHeight="15"/>
  <cols>
    <col min="1" max="1" width="11.28515625" style="9" customWidth="1"/>
    <col min="2" max="2" width="14.28515625" style="9" customWidth="1"/>
    <col min="3" max="3" width="18.140625" style="92" customWidth="1"/>
    <col min="4" max="4" width="6" style="92" customWidth="1"/>
    <col min="5" max="5" width="7.140625" style="92" customWidth="1"/>
    <col min="6" max="6" width="10.5703125" style="9" customWidth="1"/>
    <col min="7" max="7" width="8.42578125" style="9" customWidth="1"/>
    <col min="8" max="8" width="7.140625" style="9" customWidth="1"/>
    <col min="9" max="9" width="9.28515625" style="9" customWidth="1"/>
    <col min="10" max="10" width="9.85546875" style="9" customWidth="1"/>
    <col min="11" max="13" width="8.7109375" style="9" customWidth="1"/>
    <col min="14" max="14" width="8.42578125" style="9" customWidth="1"/>
    <col min="15" max="17" width="8.7109375" style="9" customWidth="1"/>
    <col min="18" max="18" width="8.28515625" style="9" customWidth="1"/>
    <col min="19" max="20" width="9.140625" style="9"/>
    <col min="21" max="21" width="11.28515625" style="9" bestFit="1" customWidth="1"/>
    <col min="22" max="22" width="10.28515625" style="9" bestFit="1" customWidth="1"/>
    <col min="23" max="16384" width="9.140625" style="9"/>
  </cols>
  <sheetData>
    <row r="2" spans="1:24" ht="15.75">
      <c r="A2" s="255" t="s">
        <v>597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</row>
    <row r="3" spans="1:24" ht="15.75">
      <c r="A3" s="255" t="s">
        <v>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</row>
    <row r="4" spans="1:24" ht="10.5" customHeight="1">
      <c r="A4" s="87"/>
      <c r="B4" s="87"/>
      <c r="C4" s="88"/>
      <c r="D4" s="88"/>
      <c r="E4" s="88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24">
      <c r="A5" s="49" t="s">
        <v>1</v>
      </c>
      <c r="B5" s="49"/>
      <c r="C5" s="50"/>
      <c r="D5" s="50" t="s">
        <v>2</v>
      </c>
      <c r="E5" s="51" t="s">
        <v>4</v>
      </c>
      <c r="F5" s="49"/>
      <c r="G5" s="49"/>
      <c r="H5" s="49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24">
      <c r="A6" s="49" t="s">
        <v>3</v>
      </c>
      <c r="B6" s="49"/>
      <c r="C6" s="50"/>
      <c r="D6" s="50" t="s">
        <v>2</v>
      </c>
      <c r="E6" s="51" t="s">
        <v>5</v>
      </c>
      <c r="F6" s="49"/>
      <c r="G6" s="49"/>
      <c r="H6" s="49"/>
      <c r="I6" s="52"/>
      <c r="J6" s="52"/>
      <c r="K6" s="52"/>
      <c r="L6" s="89"/>
      <c r="M6" s="89"/>
      <c r="N6" s="52"/>
      <c r="O6" s="52"/>
      <c r="P6" s="52"/>
      <c r="Q6" s="52"/>
      <c r="R6" s="52"/>
    </row>
    <row r="7" spans="1:24">
      <c r="A7" s="49" t="s">
        <v>6</v>
      </c>
      <c r="B7" s="93"/>
      <c r="C7" s="50"/>
      <c r="D7" s="50" t="s">
        <v>2</v>
      </c>
      <c r="E7" s="51" t="s">
        <v>207</v>
      </c>
      <c r="G7" s="49"/>
      <c r="H7" s="49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1:24" ht="12.75" customHeight="1">
      <c r="A8" s="49"/>
      <c r="B8" s="49"/>
      <c r="C8" s="50"/>
      <c r="D8" s="50"/>
      <c r="E8" s="50"/>
      <c r="F8" s="49"/>
      <c r="G8" s="49"/>
      <c r="H8" s="49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24">
      <c r="A9" s="256" t="s">
        <v>34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</row>
    <row r="10" spans="1:24" ht="32.25" customHeight="1">
      <c r="A10" s="10" t="s">
        <v>10</v>
      </c>
      <c r="B10" s="136" t="s">
        <v>7</v>
      </c>
      <c r="C10" s="10" t="s">
        <v>50</v>
      </c>
      <c r="D10" s="136" t="s">
        <v>8</v>
      </c>
      <c r="E10" s="136" t="s">
        <v>9</v>
      </c>
      <c r="F10" s="10" t="s">
        <v>11</v>
      </c>
      <c r="G10" s="10" t="s">
        <v>12</v>
      </c>
      <c r="H10" s="10" t="s">
        <v>13</v>
      </c>
      <c r="I10" s="10" t="s">
        <v>44</v>
      </c>
      <c r="J10" s="10" t="s">
        <v>15</v>
      </c>
      <c r="K10" s="10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  <c r="P10" s="10" t="s">
        <v>22</v>
      </c>
      <c r="Q10" s="10" t="s">
        <v>21</v>
      </c>
      <c r="R10" s="11" t="s">
        <v>23</v>
      </c>
    </row>
    <row r="11" spans="1:24" ht="11.25" customHeight="1">
      <c r="A11" s="10">
        <v>1</v>
      </c>
      <c r="B11" s="136">
        <v>2</v>
      </c>
      <c r="C11" s="10">
        <v>3</v>
      </c>
      <c r="D11" s="136">
        <v>4</v>
      </c>
      <c r="E11" s="136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1">
        <v>18</v>
      </c>
    </row>
    <row r="12" spans="1:24" ht="14.25" customHeight="1">
      <c r="A12" s="201" t="s">
        <v>314</v>
      </c>
      <c r="B12" s="201" t="s">
        <v>315</v>
      </c>
      <c r="C12" s="210" t="s">
        <v>137</v>
      </c>
      <c r="D12" s="201" t="s">
        <v>29</v>
      </c>
      <c r="E12" s="201">
        <v>3600</v>
      </c>
      <c r="F12" s="202" t="s">
        <v>143</v>
      </c>
      <c r="G12" s="202" t="s">
        <v>33</v>
      </c>
      <c r="H12" s="202" t="s">
        <v>30</v>
      </c>
      <c r="I12" s="243">
        <v>5176</v>
      </c>
      <c r="J12" s="12" t="s">
        <v>25</v>
      </c>
      <c r="K12" s="215" t="s">
        <v>240</v>
      </c>
      <c r="L12" s="216"/>
      <c r="M12" s="216"/>
      <c r="N12" s="216"/>
      <c r="O12" s="216"/>
      <c r="P12" s="216"/>
      <c r="Q12" s="152"/>
      <c r="R12" s="153"/>
    </row>
    <row r="13" spans="1:24" ht="14.25" customHeight="1">
      <c r="A13" s="201"/>
      <c r="B13" s="201"/>
      <c r="C13" s="214"/>
      <c r="D13" s="201"/>
      <c r="E13" s="201"/>
      <c r="F13" s="202"/>
      <c r="G13" s="202"/>
      <c r="H13" s="202"/>
      <c r="I13" s="243"/>
      <c r="J13" s="12" t="s">
        <v>26</v>
      </c>
      <c r="K13" s="14"/>
      <c r="L13" s="15"/>
      <c r="M13" s="14"/>
      <c r="N13" s="14"/>
      <c r="O13" s="14"/>
      <c r="P13" s="14"/>
      <c r="Q13" s="14"/>
      <c r="R13" s="14"/>
    </row>
    <row r="14" spans="1:24" ht="14.25" customHeight="1">
      <c r="A14" s="201"/>
      <c r="B14" s="201"/>
      <c r="C14" s="214"/>
      <c r="D14" s="201"/>
      <c r="E14" s="201"/>
      <c r="F14" s="202"/>
      <c r="G14" s="202"/>
      <c r="H14" s="202"/>
      <c r="I14" s="243"/>
      <c r="J14" s="12" t="s">
        <v>27</v>
      </c>
      <c r="K14" s="16"/>
      <c r="L14" s="16"/>
      <c r="M14" s="16"/>
      <c r="N14" s="16"/>
      <c r="O14" s="16"/>
      <c r="P14" s="16"/>
      <c r="Q14" s="16"/>
      <c r="R14" s="16"/>
    </row>
    <row r="15" spans="1:24" ht="11.25" customHeight="1">
      <c r="A15" s="201"/>
      <c r="B15" s="218" t="s">
        <v>24</v>
      </c>
      <c r="C15" s="218"/>
      <c r="D15" s="138"/>
      <c r="E15" s="138">
        <v>3600</v>
      </c>
      <c r="F15" s="12"/>
      <c r="G15" s="12"/>
      <c r="H15" s="12"/>
      <c r="I15" s="90">
        <f>SUM(I12:I14)</f>
        <v>5176</v>
      </c>
      <c r="J15" s="12"/>
      <c r="K15" s="16"/>
      <c r="L15" s="16"/>
      <c r="M15" s="16"/>
      <c r="N15" s="16"/>
      <c r="O15" s="16"/>
      <c r="P15" s="16"/>
      <c r="Q15" s="16"/>
      <c r="R15" s="16"/>
      <c r="T15" s="17"/>
      <c r="U15" s="17"/>
      <c r="V15" s="17"/>
      <c r="W15" s="17"/>
      <c r="X15" s="17"/>
    </row>
    <row r="16" spans="1:24" ht="14.25" customHeight="1">
      <c r="A16" s="201" t="s">
        <v>316</v>
      </c>
      <c r="B16" s="201" t="s">
        <v>317</v>
      </c>
      <c r="C16" s="201" t="s">
        <v>47</v>
      </c>
      <c r="D16" s="201" t="s">
        <v>29</v>
      </c>
      <c r="E16" s="201">
        <v>5000</v>
      </c>
      <c r="F16" s="202" t="s">
        <v>143</v>
      </c>
      <c r="G16" s="202" t="s">
        <v>46</v>
      </c>
      <c r="H16" s="202" t="s">
        <v>30</v>
      </c>
      <c r="I16" s="243">
        <v>10360</v>
      </c>
      <c r="J16" s="12" t="s">
        <v>25</v>
      </c>
      <c r="K16" s="240" t="s">
        <v>240</v>
      </c>
      <c r="L16" s="241"/>
      <c r="M16" s="241"/>
      <c r="N16" s="241"/>
      <c r="O16" s="241"/>
      <c r="P16" s="241"/>
      <c r="Q16" s="241"/>
      <c r="R16" s="242"/>
      <c r="T16" s="17"/>
      <c r="V16" s="17"/>
    </row>
    <row r="17" spans="1:18" ht="14.25" customHeight="1">
      <c r="A17" s="201"/>
      <c r="B17" s="201"/>
      <c r="C17" s="201"/>
      <c r="D17" s="201"/>
      <c r="E17" s="201"/>
      <c r="F17" s="202"/>
      <c r="G17" s="202"/>
      <c r="H17" s="202"/>
      <c r="I17" s="243"/>
      <c r="J17" s="12" t="s">
        <v>26</v>
      </c>
      <c r="K17" s="33"/>
      <c r="L17" s="15"/>
      <c r="M17" s="14"/>
      <c r="N17" s="14"/>
      <c r="O17" s="14"/>
      <c r="P17" s="14"/>
      <c r="Q17" s="14"/>
      <c r="R17" s="14"/>
    </row>
    <row r="18" spans="1:18" ht="14.25" customHeight="1">
      <c r="A18" s="201"/>
      <c r="B18" s="201"/>
      <c r="C18" s="201"/>
      <c r="D18" s="201"/>
      <c r="E18" s="201"/>
      <c r="F18" s="202"/>
      <c r="G18" s="202"/>
      <c r="H18" s="202"/>
      <c r="I18" s="243"/>
      <c r="J18" s="12" t="s">
        <v>27</v>
      </c>
      <c r="K18" s="33"/>
      <c r="L18" s="15"/>
      <c r="M18" s="14"/>
      <c r="N18" s="14"/>
      <c r="O18" s="14"/>
      <c r="P18" s="14"/>
      <c r="Q18" s="14"/>
      <c r="R18" s="14"/>
    </row>
    <row r="19" spans="1:18" ht="14.25" customHeight="1">
      <c r="A19" s="201"/>
      <c r="B19" s="201" t="s">
        <v>318</v>
      </c>
      <c r="C19" s="201" t="s">
        <v>78</v>
      </c>
      <c r="D19" s="201" t="s">
        <v>29</v>
      </c>
      <c r="E19" s="201">
        <v>100</v>
      </c>
      <c r="F19" s="202" t="s">
        <v>143</v>
      </c>
      <c r="G19" s="202" t="s">
        <v>46</v>
      </c>
      <c r="H19" s="202" t="s">
        <v>30</v>
      </c>
      <c r="I19" s="243">
        <v>18000</v>
      </c>
      <c r="J19" s="12" t="s">
        <v>25</v>
      </c>
      <c r="K19" s="240" t="s">
        <v>240</v>
      </c>
      <c r="L19" s="241"/>
      <c r="M19" s="241"/>
      <c r="N19" s="241"/>
      <c r="O19" s="241"/>
      <c r="P19" s="241"/>
      <c r="Q19" s="241"/>
      <c r="R19" s="242"/>
    </row>
    <row r="20" spans="1:18" ht="9" customHeight="1">
      <c r="A20" s="201"/>
      <c r="B20" s="201"/>
      <c r="C20" s="201"/>
      <c r="D20" s="201"/>
      <c r="E20" s="201"/>
      <c r="F20" s="202"/>
      <c r="G20" s="202"/>
      <c r="H20" s="202"/>
      <c r="I20" s="243"/>
      <c r="J20" s="12" t="s">
        <v>26</v>
      </c>
      <c r="K20" s="14"/>
      <c r="L20" s="15"/>
      <c r="M20" s="14"/>
      <c r="N20" s="14"/>
      <c r="O20" s="14"/>
      <c r="P20" s="14"/>
      <c r="Q20" s="14"/>
      <c r="R20" s="14"/>
    </row>
    <row r="21" spans="1:18" ht="14.25" customHeight="1">
      <c r="A21" s="201"/>
      <c r="B21" s="201"/>
      <c r="C21" s="201"/>
      <c r="D21" s="201"/>
      <c r="E21" s="201"/>
      <c r="F21" s="202"/>
      <c r="G21" s="202"/>
      <c r="H21" s="202"/>
      <c r="I21" s="243"/>
      <c r="J21" s="12" t="s">
        <v>27</v>
      </c>
      <c r="K21" s="16"/>
      <c r="L21" s="16"/>
      <c r="M21" s="16"/>
      <c r="N21" s="16"/>
      <c r="O21" s="16"/>
      <c r="P21" s="16"/>
      <c r="Q21" s="16"/>
      <c r="R21" s="16"/>
    </row>
    <row r="22" spans="1:18" ht="12" customHeight="1">
      <c r="A22" s="201"/>
      <c r="B22" s="218" t="s">
        <v>24</v>
      </c>
      <c r="C22" s="218"/>
      <c r="D22" s="138"/>
      <c r="E22" s="138">
        <v>5100</v>
      </c>
      <c r="F22" s="12"/>
      <c r="G22" s="12"/>
      <c r="H22" s="12"/>
      <c r="I22" s="90">
        <f>I16+I19</f>
        <v>28360</v>
      </c>
      <c r="J22" s="12"/>
      <c r="K22" s="16"/>
      <c r="L22" s="16"/>
      <c r="M22" s="16"/>
      <c r="N22" s="16"/>
      <c r="O22" s="16"/>
      <c r="P22" s="16"/>
      <c r="Q22" s="16"/>
      <c r="R22" s="16"/>
    </row>
    <row r="23" spans="1:18" ht="14.25" customHeight="1">
      <c r="A23" s="201" t="s">
        <v>319</v>
      </c>
      <c r="B23" s="201" t="s">
        <v>320</v>
      </c>
      <c r="C23" s="210" t="s">
        <v>168</v>
      </c>
      <c r="D23" s="201" t="s">
        <v>29</v>
      </c>
      <c r="E23" s="201">
        <v>2400</v>
      </c>
      <c r="F23" s="202" t="s">
        <v>143</v>
      </c>
      <c r="G23" s="202" t="s">
        <v>46</v>
      </c>
      <c r="H23" s="202" t="s">
        <v>30</v>
      </c>
      <c r="I23" s="243">
        <v>3045</v>
      </c>
      <c r="J23" s="12" t="s">
        <v>25</v>
      </c>
      <c r="K23" s="240" t="s">
        <v>240</v>
      </c>
      <c r="L23" s="241"/>
      <c r="M23" s="241"/>
      <c r="N23" s="241"/>
      <c r="O23" s="241"/>
      <c r="P23" s="241"/>
      <c r="Q23" s="241"/>
      <c r="R23" s="242"/>
    </row>
    <row r="24" spans="1:18" ht="14.25" customHeight="1">
      <c r="A24" s="201"/>
      <c r="B24" s="201"/>
      <c r="C24" s="210"/>
      <c r="D24" s="201"/>
      <c r="E24" s="201"/>
      <c r="F24" s="202"/>
      <c r="G24" s="202"/>
      <c r="H24" s="202"/>
      <c r="I24" s="243"/>
      <c r="J24" s="12" t="s">
        <v>26</v>
      </c>
      <c r="K24" s="14"/>
      <c r="L24" s="16"/>
      <c r="M24" s="16"/>
      <c r="N24" s="16"/>
      <c r="O24" s="16"/>
      <c r="P24" s="16"/>
      <c r="Q24" s="16"/>
      <c r="R24" s="16"/>
    </row>
    <row r="25" spans="1:18" ht="14.25" customHeight="1">
      <c r="A25" s="201"/>
      <c r="B25" s="201"/>
      <c r="C25" s="210"/>
      <c r="D25" s="201"/>
      <c r="E25" s="201"/>
      <c r="F25" s="202"/>
      <c r="G25" s="202"/>
      <c r="H25" s="202"/>
      <c r="I25" s="243"/>
      <c r="J25" s="12" t="s">
        <v>27</v>
      </c>
      <c r="K25" s="16"/>
      <c r="L25" s="16"/>
      <c r="M25" s="16"/>
      <c r="N25" s="16"/>
      <c r="O25" s="16"/>
      <c r="P25" s="16"/>
      <c r="Q25" s="16"/>
      <c r="R25" s="16"/>
    </row>
    <row r="26" spans="1:18" ht="14.25" customHeight="1">
      <c r="A26" s="201"/>
      <c r="B26" s="218" t="s">
        <v>24</v>
      </c>
      <c r="C26" s="218"/>
      <c r="D26" s="138"/>
      <c r="E26" s="138">
        <v>2400</v>
      </c>
      <c r="F26" s="12"/>
      <c r="G26" s="12"/>
      <c r="H26" s="12"/>
      <c r="I26" s="90">
        <f>SUM(I23:I25)</f>
        <v>3045</v>
      </c>
      <c r="J26" s="12"/>
      <c r="K26" s="16"/>
      <c r="L26" s="16"/>
      <c r="M26" s="16"/>
      <c r="N26" s="16"/>
      <c r="O26" s="16"/>
      <c r="P26" s="16"/>
      <c r="Q26" s="16"/>
      <c r="R26" s="16"/>
    </row>
    <row r="27" spans="1:18" ht="14.25" customHeight="1">
      <c r="A27" s="201" t="s">
        <v>321</v>
      </c>
      <c r="B27" s="201" t="s">
        <v>322</v>
      </c>
      <c r="C27" s="210" t="s">
        <v>159</v>
      </c>
      <c r="D27" s="201" t="s">
        <v>241</v>
      </c>
      <c r="E27" s="201">
        <v>50000</v>
      </c>
      <c r="F27" s="202" t="s">
        <v>143</v>
      </c>
      <c r="G27" s="202" t="s">
        <v>46</v>
      </c>
      <c r="H27" s="202" t="s">
        <v>30</v>
      </c>
      <c r="I27" s="243">
        <v>4872</v>
      </c>
      <c r="J27" s="12" t="s">
        <v>25</v>
      </c>
      <c r="K27" s="240" t="s">
        <v>240</v>
      </c>
      <c r="L27" s="241"/>
      <c r="M27" s="241"/>
      <c r="N27" s="241"/>
      <c r="O27" s="241"/>
      <c r="P27" s="241"/>
      <c r="Q27" s="241"/>
      <c r="R27" s="242"/>
    </row>
    <row r="28" spans="1:18" ht="14.25" customHeight="1">
      <c r="A28" s="201"/>
      <c r="B28" s="201"/>
      <c r="C28" s="210"/>
      <c r="D28" s="201"/>
      <c r="E28" s="201"/>
      <c r="F28" s="202"/>
      <c r="G28" s="202"/>
      <c r="H28" s="202"/>
      <c r="I28" s="243"/>
      <c r="J28" s="12" t="s">
        <v>26</v>
      </c>
      <c r="K28" s="14"/>
      <c r="L28" s="16"/>
      <c r="M28" s="16"/>
      <c r="N28" s="16"/>
      <c r="O28" s="16"/>
      <c r="P28" s="16"/>
      <c r="Q28" s="16"/>
      <c r="R28" s="16"/>
    </row>
    <row r="29" spans="1:18" ht="14.25" customHeight="1">
      <c r="A29" s="201"/>
      <c r="B29" s="201"/>
      <c r="C29" s="210"/>
      <c r="D29" s="201"/>
      <c r="E29" s="201"/>
      <c r="F29" s="202"/>
      <c r="G29" s="202"/>
      <c r="H29" s="202"/>
      <c r="I29" s="243"/>
      <c r="J29" s="12" t="s">
        <v>27</v>
      </c>
      <c r="K29" s="16"/>
      <c r="L29" s="16"/>
      <c r="M29" s="16"/>
      <c r="N29" s="16"/>
      <c r="O29" s="16"/>
      <c r="P29" s="16"/>
      <c r="Q29" s="16"/>
      <c r="R29" s="16"/>
    </row>
    <row r="30" spans="1:18" ht="14.25" customHeight="1">
      <c r="A30" s="201"/>
      <c r="B30" s="218" t="s">
        <v>24</v>
      </c>
      <c r="C30" s="218"/>
      <c r="D30" s="138"/>
      <c r="E30" s="138">
        <v>50000</v>
      </c>
      <c r="F30" s="12"/>
      <c r="G30" s="12"/>
      <c r="H30" s="12"/>
      <c r="I30" s="90">
        <f>SUM(I27:I29)</f>
        <v>4872</v>
      </c>
      <c r="J30" s="12"/>
      <c r="K30" s="16"/>
      <c r="L30" s="16"/>
      <c r="M30" s="16"/>
      <c r="N30" s="16"/>
      <c r="O30" s="16"/>
      <c r="P30" s="16"/>
      <c r="Q30" s="16"/>
      <c r="R30" s="16"/>
    </row>
    <row r="31" spans="1:18" ht="14.25" customHeight="1">
      <c r="A31" s="201" t="s">
        <v>323</v>
      </c>
      <c r="B31" s="201" t="s">
        <v>324</v>
      </c>
      <c r="C31" s="210" t="s">
        <v>160</v>
      </c>
      <c r="D31" s="201" t="s">
        <v>29</v>
      </c>
      <c r="E31" s="201">
        <v>9000</v>
      </c>
      <c r="F31" s="202" t="s">
        <v>143</v>
      </c>
      <c r="G31" s="202" t="s">
        <v>46</v>
      </c>
      <c r="H31" s="202" t="s">
        <v>30</v>
      </c>
      <c r="I31" s="243">
        <v>1218</v>
      </c>
      <c r="J31" s="12" t="s">
        <v>25</v>
      </c>
      <c r="K31" s="240" t="s">
        <v>240</v>
      </c>
      <c r="L31" s="241"/>
      <c r="M31" s="241"/>
      <c r="N31" s="241"/>
      <c r="O31" s="241"/>
      <c r="P31" s="241"/>
      <c r="Q31" s="241"/>
      <c r="R31" s="242"/>
    </row>
    <row r="32" spans="1:18" ht="14.25" customHeight="1">
      <c r="A32" s="201"/>
      <c r="B32" s="201"/>
      <c r="C32" s="210"/>
      <c r="D32" s="201"/>
      <c r="E32" s="201"/>
      <c r="F32" s="202"/>
      <c r="G32" s="202"/>
      <c r="H32" s="202"/>
      <c r="I32" s="243"/>
      <c r="J32" s="12" t="s">
        <v>26</v>
      </c>
      <c r="K32" s="14"/>
      <c r="L32" s="16"/>
      <c r="M32" s="16"/>
      <c r="N32" s="16"/>
      <c r="O32" s="16"/>
      <c r="P32" s="16"/>
      <c r="Q32" s="16"/>
      <c r="R32" s="16"/>
    </row>
    <row r="33" spans="1:18" ht="14.25" customHeight="1">
      <c r="A33" s="201"/>
      <c r="B33" s="201"/>
      <c r="C33" s="210"/>
      <c r="D33" s="201"/>
      <c r="E33" s="201"/>
      <c r="F33" s="202"/>
      <c r="G33" s="202"/>
      <c r="H33" s="202"/>
      <c r="I33" s="243"/>
      <c r="J33" s="12" t="s">
        <v>27</v>
      </c>
      <c r="K33" s="16"/>
      <c r="L33" s="16"/>
      <c r="M33" s="16"/>
      <c r="N33" s="16"/>
      <c r="O33" s="16"/>
      <c r="P33" s="16"/>
      <c r="Q33" s="16"/>
      <c r="R33" s="16"/>
    </row>
    <row r="34" spans="1:18" ht="24" customHeight="1">
      <c r="A34" s="201"/>
      <c r="B34" s="218" t="s">
        <v>24</v>
      </c>
      <c r="C34" s="218"/>
      <c r="D34" s="138"/>
      <c r="E34" s="138">
        <v>9000</v>
      </c>
      <c r="F34" s="12"/>
      <c r="G34" s="12"/>
      <c r="H34" s="12"/>
      <c r="I34" s="90">
        <f>SUM(I31:I33)</f>
        <v>1218</v>
      </c>
      <c r="J34" s="12"/>
      <c r="K34" s="16"/>
      <c r="L34" s="16"/>
      <c r="M34" s="16"/>
      <c r="N34" s="16"/>
      <c r="O34" s="16"/>
      <c r="P34" s="16"/>
      <c r="Q34" s="16"/>
      <c r="R34" s="16"/>
    </row>
    <row r="35" spans="1:18" ht="14.25" customHeight="1">
      <c r="A35" s="201" t="s">
        <v>325</v>
      </c>
      <c r="B35" s="201" t="s">
        <v>326</v>
      </c>
      <c r="C35" s="210" t="s">
        <v>161</v>
      </c>
      <c r="D35" s="201" t="s">
        <v>29</v>
      </c>
      <c r="E35" s="201">
        <v>10000</v>
      </c>
      <c r="F35" s="202" t="s">
        <v>143</v>
      </c>
      <c r="G35" s="202" t="s">
        <v>46</v>
      </c>
      <c r="H35" s="202" t="s">
        <v>30</v>
      </c>
      <c r="I35" s="243">
        <v>3045</v>
      </c>
      <c r="J35" s="12" t="s">
        <v>25</v>
      </c>
      <c r="K35" s="240" t="s">
        <v>240</v>
      </c>
      <c r="L35" s="241"/>
      <c r="M35" s="241"/>
      <c r="N35" s="241"/>
      <c r="O35" s="241"/>
      <c r="P35" s="241"/>
      <c r="Q35" s="241"/>
      <c r="R35" s="242"/>
    </row>
    <row r="36" spans="1:18" ht="14.25" customHeight="1">
      <c r="A36" s="201"/>
      <c r="B36" s="201"/>
      <c r="C36" s="210"/>
      <c r="D36" s="201"/>
      <c r="E36" s="201"/>
      <c r="F36" s="202"/>
      <c r="G36" s="202"/>
      <c r="H36" s="202"/>
      <c r="I36" s="243"/>
      <c r="J36" s="12" t="s">
        <v>26</v>
      </c>
      <c r="K36" s="14"/>
      <c r="L36" s="16"/>
      <c r="M36" s="16"/>
      <c r="N36" s="16"/>
      <c r="O36" s="16"/>
      <c r="P36" s="16"/>
      <c r="Q36" s="16"/>
      <c r="R36" s="16"/>
    </row>
    <row r="37" spans="1:18" ht="14.25" customHeight="1">
      <c r="A37" s="201"/>
      <c r="B37" s="201"/>
      <c r="C37" s="210"/>
      <c r="D37" s="201"/>
      <c r="E37" s="201"/>
      <c r="F37" s="202"/>
      <c r="G37" s="202"/>
      <c r="H37" s="202"/>
      <c r="I37" s="243"/>
      <c r="J37" s="12" t="s">
        <v>27</v>
      </c>
      <c r="K37" s="16"/>
      <c r="L37" s="16"/>
      <c r="M37" s="16"/>
      <c r="N37" s="16"/>
      <c r="O37" s="16"/>
      <c r="P37" s="16"/>
      <c r="Q37" s="16"/>
      <c r="R37" s="16"/>
    </row>
    <row r="38" spans="1:18" ht="14.25" customHeight="1">
      <c r="A38" s="201"/>
      <c r="B38" s="218" t="s">
        <v>24</v>
      </c>
      <c r="C38" s="218"/>
      <c r="D38" s="138"/>
      <c r="E38" s="138">
        <v>10000</v>
      </c>
      <c r="F38" s="12"/>
      <c r="G38" s="12"/>
      <c r="H38" s="12"/>
      <c r="I38" s="90">
        <f>SUM(I35:I37)</f>
        <v>3045</v>
      </c>
      <c r="J38" s="12"/>
      <c r="K38" s="16"/>
      <c r="L38" s="16"/>
      <c r="M38" s="16"/>
      <c r="N38" s="16"/>
      <c r="O38" s="16"/>
      <c r="P38" s="16"/>
      <c r="Q38" s="16"/>
      <c r="R38" s="16"/>
    </row>
    <row r="39" spans="1:18" ht="14.25" customHeight="1">
      <c r="A39" s="201" t="s">
        <v>327</v>
      </c>
      <c r="B39" s="201" t="s">
        <v>328</v>
      </c>
      <c r="C39" s="210" t="s">
        <v>162</v>
      </c>
      <c r="D39" s="201" t="s">
        <v>29</v>
      </c>
      <c r="E39" s="201">
        <v>30000</v>
      </c>
      <c r="F39" s="202" t="s">
        <v>143</v>
      </c>
      <c r="G39" s="202" t="s">
        <v>46</v>
      </c>
      <c r="H39" s="202" t="s">
        <v>30</v>
      </c>
      <c r="I39" s="243">
        <v>1817</v>
      </c>
      <c r="J39" s="12" t="s">
        <v>25</v>
      </c>
      <c r="K39" s="240" t="s">
        <v>240</v>
      </c>
      <c r="L39" s="241"/>
      <c r="M39" s="241"/>
      <c r="N39" s="241"/>
      <c r="O39" s="241"/>
      <c r="P39" s="241"/>
      <c r="Q39" s="241"/>
      <c r="R39" s="242"/>
    </row>
    <row r="40" spans="1:18" ht="14.25" customHeight="1">
      <c r="A40" s="201"/>
      <c r="B40" s="201"/>
      <c r="C40" s="210"/>
      <c r="D40" s="201"/>
      <c r="E40" s="201"/>
      <c r="F40" s="202"/>
      <c r="G40" s="202"/>
      <c r="H40" s="202"/>
      <c r="I40" s="243"/>
      <c r="J40" s="12" t="s">
        <v>26</v>
      </c>
      <c r="K40" s="14"/>
      <c r="L40" s="16"/>
      <c r="M40" s="16"/>
      <c r="N40" s="16"/>
      <c r="O40" s="16"/>
      <c r="P40" s="16"/>
      <c r="Q40" s="16"/>
      <c r="R40" s="16"/>
    </row>
    <row r="41" spans="1:18" ht="14.25" customHeight="1">
      <c r="A41" s="201"/>
      <c r="B41" s="201"/>
      <c r="C41" s="210"/>
      <c r="D41" s="201"/>
      <c r="E41" s="201"/>
      <c r="F41" s="202"/>
      <c r="G41" s="202"/>
      <c r="H41" s="202"/>
      <c r="I41" s="243"/>
      <c r="J41" s="12" t="s">
        <v>27</v>
      </c>
      <c r="K41" s="16"/>
      <c r="L41" s="16"/>
      <c r="M41" s="16"/>
      <c r="N41" s="16"/>
      <c r="O41" s="16"/>
      <c r="P41" s="16"/>
      <c r="Q41" s="16"/>
      <c r="R41" s="16"/>
    </row>
    <row r="42" spans="1:18" ht="14.25" customHeight="1">
      <c r="A42" s="201"/>
      <c r="B42" s="218" t="s">
        <v>24</v>
      </c>
      <c r="C42" s="218"/>
      <c r="D42" s="138"/>
      <c r="E42" s="138">
        <v>30000</v>
      </c>
      <c r="F42" s="12"/>
      <c r="G42" s="12"/>
      <c r="H42" s="12"/>
      <c r="I42" s="90">
        <f>SUM(I39:I41)</f>
        <v>1817</v>
      </c>
      <c r="J42" s="12"/>
      <c r="K42" s="16"/>
      <c r="L42" s="16"/>
      <c r="M42" s="16"/>
      <c r="N42" s="16"/>
      <c r="O42" s="16"/>
      <c r="P42" s="16"/>
      <c r="Q42" s="16"/>
      <c r="R42" s="16"/>
    </row>
    <row r="43" spans="1:18" ht="14.25" customHeight="1">
      <c r="A43" s="201" t="s">
        <v>329</v>
      </c>
      <c r="B43" s="201" t="s">
        <v>330</v>
      </c>
      <c r="C43" s="210" t="s">
        <v>172</v>
      </c>
      <c r="D43" s="201" t="s">
        <v>29</v>
      </c>
      <c r="E43" s="201">
        <v>9</v>
      </c>
      <c r="F43" s="202" t="s">
        <v>143</v>
      </c>
      <c r="G43" s="202" t="s">
        <v>46</v>
      </c>
      <c r="H43" s="202" t="s">
        <v>30</v>
      </c>
      <c r="I43" s="243">
        <v>6212</v>
      </c>
      <c r="J43" s="12" t="s">
        <v>25</v>
      </c>
      <c r="K43" s="240" t="s">
        <v>240</v>
      </c>
      <c r="L43" s="241"/>
      <c r="M43" s="241"/>
      <c r="N43" s="241"/>
      <c r="O43" s="241"/>
      <c r="P43" s="241"/>
      <c r="Q43" s="241"/>
      <c r="R43" s="242"/>
    </row>
    <row r="44" spans="1:18" ht="14.25" customHeight="1">
      <c r="A44" s="201"/>
      <c r="B44" s="201"/>
      <c r="C44" s="210"/>
      <c r="D44" s="201"/>
      <c r="E44" s="201"/>
      <c r="F44" s="202"/>
      <c r="G44" s="202"/>
      <c r="H44" s="202"/>
      <c r="I44" s="243"/>
      <c r="J44" s="12" t="s">
        <v>26</v>
      </c>
      <c r="K44" s="14"/>
      <c r="L44" s="16"/>
      <c r="M44" s="16"/>
      <c r="N44" s="16"/>
      <c r="O44" s="16"/>
      <c r="P44" s="16"/>
      <c r="Q44" s="16"/>
      <c r="R44" s="16"/>
    </row>
    <row r="45" spans="1:18" ht="14.25" customHeight="1">
      <c r="A45" s="201"/>
      <c r="B45" s="201"/>
      <c r="C45" s="210"/>
      <c r="D45" s="201"/>
      <c r="E45" s="201"/>
      <c r="F45" s="202"/>
      <c r="G45" s="202"/>
      <c r="H45" s="202"/>
      <c r="I45" s="243"/>
      <c r="J45" s="12" t="s">
        <v>27</v>
      </c>
      <c r="K45" s="16"/>
      <c r="L45" s="16"/>
      <c r="M45" s="16"/>
      <c r="N45" s="16"/>
      <c r="O45" s="16"/>
      <c r="P45" s="16"/>
      <c r="Q45" s="16"/>
      <c r="R45" s="16"/>
    </row>
    <row r="46" spans="1:18" ht="12.75" customHeight="1">
      <c r="A46" s="201"/>
      <c r="B46" s="218" t="s">
        <v>24</v>
      </c>
      <c r="C46" s="218"/>
      <c r="D46" s="138"/>
      <c r="E46" s="138"/>
      <c r="F46" s="12"/>
      <c r="G46" s="12"/>
      <c r="H46" s="12"/>
      <c r="I46" s="90">
        <f>SUM(I43:I45)</f>
        <v>6212</v>
      </c>
      <c r="J46" s="12"/>
      <c r="K46" s="16"/>
      <c r="L46" s="16"/>
      <c r="M46" s="16"/>
      <c r="N46" s="16"/>
      <c r="O46" s="16"/>
      <c r="P46" s="16"/>
      <c r="Q46" s="16"/>
      <c r="R46" s="16"/>
    </row>
    <row r="47" spans="1:18" ht="14.25" customHeight="1">
      <c r="A47" s="201" t="s">
        <v>331</v>
      </c>
      <c r="B47" s="201" t="s">
        <v>332</v>
      </c>
      <c r="C47" s="210" t="s">
        <v>211</v>
      </c>
      <c r="D47" s="201" t="s">
        <v>29</v>
      </c>
      <c r="E47" s="201">
        <v>9</v>
      </c>
      <c r="F47" s="202" t="s">
        <v>143</v>
      </c>
      <c r="G47" s="202" t="s">
        <v>46</v>
      </c>
      <c r="H47" s="202" t="s">
        <v>30</v>
      </c>
      <c r="I47" s="243">
        <v>313</v>
      </c>
      <c r="J47" s="12" t="s">
        <v>25</v>
      </c>
      <c r="K47" s="240" t="s">
        <v>240</v>
      </c>
      <c r="L47" s="241"/>
      <c r="M47" s="241"/>
      <c r="N47" s="241"/>
      <c r="O47" s="241"/>
      <c r="P47" s="241"/>
      <c r="Q47" s="241"/>
      <c r="R47" s="242"/>
    </row>
    <row r="48" spans="1:18" ht="14.25" customHeight="1">
      <c r="A48" s="201"/>
      <c r="B48" s="201"/>
      <c r="C48" s="210"/>
      <c r="D48" s="201"/>
      <c r="E48" s="201"/>
      <c r="F48" s="202"/>
      <c r="G48" s="202"/>
      <c r="H48" s="202"/>
      <c r="I48" s="243"/>
      <c r="J48" s="12" t="s">
        <v>26</v>
      </c>
      <c r="K48" s="14"/>
      <c r="L48" s="16"/>
      <c r="M48" s="16"/>
      <c r="N48" s="16"/>
      <c r="O48" s="16"/>
      <c r="P48" s="16"/>
      <c r="Q48" s="16"/>
      <c r="R48" s="16"/>
    </row>
    <row r="49" spans="1:18" ht="14.25" customHeight="1">
      <c r="A49" s="201"/>
      <c r="B49" s="201"/>
      <c r="C49" s="210"/>
      <c r="D49" s="201"/>
      <c r="E49" s="201"/>
      <c r="F49" s="202"/>
      <c r="G49" s="202"/>
      <c r="H49" s="202"/>
      <c r="I49" s="243"/>
      <c r="J49" s="12" t="s">
        <v>27</v>
      </c>
      <c r="K49" s="16"/>
      <c r="L49" s="16"/>
      <c r="M49" s="16"/>
      <c r="N49" s="16"/>
      <c r="O49" s="16"/>
      <c r="P49" s="16"/>
      <c r="Q49" s="16"/>
      <c r="R49" s="16"/>
    </row>
    <row r="50" spans="1:18" ht="12.75" customHeight="1">
      <c r="A50" s="201"/>
      <c r="B50" s="218" t="s">
        <v>24</v>
      </c>
      <c r="C50" s="218"/>
      <c r="D50" s="142"/>
      <c r="E50" s="142"/>
      <c r="F50" s="12"/>
      <c r="G50" s="12"/>
      <c r="H50" s="12"/>
      <c r="I50" s="90">
        <f>SUM(I47:I49)</f>
        <v>313</v>
      </c>
      <c r="J50" s="12"/>
      <c r="K50" s="16"/>
      <c r="L50" s="16"/>
      <c r="M50" s="16"/>
      <c r="N50" s="16"/>
      <c r="O50" s="16"/>
      <c r="P50" s="16"/>
      <c r="Q50" s="16"/>
      <c r="R50" s="16"/>
    </row>
    <row r="51" spans="1:18" ht="14.25" customHeight="1">
      <c r="A51" s="201" t="s">
        <v>333</v>
      </c>
      <c r="B51" s="201" t="s">
        <v>334</v>
      </c>
      <c r="C51" s="210" t="s">
        <v>163</v>
      </c>
      <c r="D51" s="201" t="s">
        <v>29</v>
      </c>
      <c r="E51" s="201">
        <v>100</v>
      </c>
      <c r="F51" s="202" t="s">
        <v>143</v>
      </c>
      <c r="G51" s="202" t="s">
        <v>46</v>
      </c>
      <c r="H51" s="202" t="s">
        <v>30</v>
      </c>
      <c r="I51" s="243">
        <v>3045</v>
      </c>
      <c r="J51" s="12" t="s">
        <v>25</v>
      </c>
      <c r="K51" s="240" t="s">
        <v>240</v>
      </c>
      <c r="L51" s="241"/>
      <c r="M51" s="241"/>
      <c r="N51" s="241"/>
      <c r="O51" s="241"/>
      <c r="P51" s="241"/>
      <c r="Q51" s="241"/>
      <c r="R51" s="242"/>
    </row>
    <row r="52" spans="1:18" ht="14.25" customHeight="1">
      <c r="A52" s="201"/>
      <c r="B52" s="201"/>
      <c r="C52" s="210"/>
      <c r="D52" s="201"/>
      <c r="E52" s="201"/>
      <c r="F52" s="202"/>
      <c r="G52" s="202"/>
      <c r="H52" s="202"/>
      <c r="I52" s="243"/>
      <c r="J52" s="12" t="s">
        <v>26</v>
      </c>
      <c r="K52" s="14"/>
      <c r="L52" s="15"/>
      <c r="M52" s="16"/>
      <c r="N52" s="16"/>
      <c r="O52" s="16"/>
      <c r="P52" s="16"/>
      <c r="Q52" s="16"/>
      <c r="R52" s="16"/>
    </row>
    <row r="53" spans="1:18" ht="14.25" customHeight="1">
      <c r="A53" s="201"/>
      <c r="B53" s="201"/>
      <c r="C53" s="210"/>
      <c r="D53" s="201"/>
      <c r="E53" s="201"/>
      <c r="F53" s="202"/>
      <c r="G53" s="202"/>
      <c r="H53" s="202"/>
      <c r="I53" s="243"/>
      <c r="J53" s="12" t="s">
        <v>27</v>
      </c>
      <c r="K53" s="16"/>
      <c r="L53" s="16"/>
      <c r="M53" s="16"/>
      <c r="N53" s="16"/>
      <c r="O53" s="16"/>
      <c r="P53" s="16"/>
      <c r="Q53" s="16"/>
      <c r="R53" s="16"/>
    </row>
    <row r="54" spans="1:18" ht="14.25" customHeight="1">
      <c r="A54" s="201"/>
      <c r="B54" s="218" t="s">
        <v>24</v>
      </c>
      <c r="C54" s="218"/>
      <c r="D54" s="138"/>
      <c r="E54" s="138"/>
      <c r="F54" s="12"/>
      <c r="G54" s="12"/>
      <c r="H54" s="12"/>
      <c r="I54" s="90">
        <f>SUM(I51:I53)</f>
        <v>3045</v>
      </c>
      <c r="J54" s="12"/>
      <c r="K54" s="16"/>
      <c r="L54" s="16"/>
      <c r="M54" s="16"/>
      <c r="N54" s="16"/>
      <c r="O54" s="16"/>
      <c r="P54" s="16"/>
      <c r="Q54" s="16"/>
      <c r="R54" s="16"/>
    </row>
    <row r="55" spans="1:18" ht="14.25" customHeight="1">
      <c r="A55" s="201" t="s">
        <v>335</v>
      </c>
      <c r="B55" s="201" t="s">
        <v>336</v>
      </c>
      <c r="C55" s="210" t="s">
        <v>164</v>
      </c>
      <c r="D55" s="201" t="s">
        <v>29</v>
      </c>
      <c r="E55" s="201">
        <v>400</v>
      </c>
      <c r="F55" s="202" t="s">
        <v>143</v>
      </c>
      <c r="G55" s="202" t="s">
        <v>46</v>
      </c>
      <c r="H55" s="202" t="s">
        <v>30</v>
      </c>
      <c r="I55" s="243">
        <v>30450</v>
      </c>
      <c r="J55" s="12" t="s">
        <v>25</v>
      </c>
      <c r="K55" s="240" t="s">
        <v>240</v>
      </c>
      <c r="L55" s="241"/>
      <c r="M55" s="241"/>
      <c r="N55" s="241"/>
      <c r="O55" s="241"/>
      <c r="P55" s="241"/>
      <c r="Q55" s="241"/>
      <c r="R55" s="242"/>
    </row>
    <row r="56" spans="1:18" ht="14.25" customHeight="1">
      <c r="A56" s="201"/>
      <c r="B56" s="201"/>
      <c r="C56" s="210"/>
      <c r="D56" s="201"/>
      <c r="E56" s="201"/>
      <c r="F56" s="202"/>
      <c r="G56" s="202"/>
      <c r="H56" s="202"/>
      <c r="I56" s="243"/>
      <c r="J56" s="12" t="s">
        <v>26</v>
      </c>
      <c r="K56" s="14"/>
      <c r="L56" s="16"/>
      <c r="M56" s="16"/>
      <c r="N56" s="16"/>
      <c r="O56" s="16"/>
      <c r="P56" s="16"/>
      <c r="Q56" s="16"/>
      <c r="R56" s="16"/>
    </row>
    <row r="57" spans="1:18" ht="14.25" customHeight="1">
      <c r="A57" s="201"/>
      <c r="B57" s="201"/>
      <c r="C57" s="210"/>
      <c r="D57" s="201"/>
      <c r="E57" s="201"/>
      <c r="F57" s="202"/>
      <c r="G57" s="202"/>
      <c r="H57" s="202"/>
      <c r="I57" s="243"/>
      <c r="J57" s="12" t="s">
        <v>27</v>
      </c>
      <c r="K57" s="16"/>
      <c r="L57" s="16"/>
      <c r="M57" s="16"/>
      <c r="N57" s="16"/>
      <c r="O57" s="16"/>
      <c r="P57" s="16"/>
      <c r="Q57" s="16"/>
      <c r="R57" s="16"/>
    </row>
    <row r="58" spans="1:18" ht="14.25" customHeight="1">
      <c r="A58" s="201"/>
      <c r="B58" s="218" t="s">
        <v>24</v>
      </c>
      <c r="C58" s="218"/>
      <c r="D58" s="138"/>
      <c r="E58" s="138">
        <v>400</v>
      </c>
      <c r="F58" s="12"/>
      <c r="G58" s="12"/>
      <c r="H58" s="12"/>
      <c r="I58" s="90">
        <f>SUM(I55:I57)</f>
        <v>30450</v>
      </c>
      <c r="J58" s="12"/>
      <c r="K58" s="16"/>
      <c r="L58" s="16"/>
      <c r="M58" s="16"/>
      <c r="N58" s="16"/>
      <c r="O58" s="16"/>
      <c r="P58" s="16"/>
      <c r="Q58" s="16"/>
      <c r="R58" s="16"/>
    </row>
    <row r="59" spans="1:18" ht="14.25" customHeight="1">
      <c r="A59" s="201" t="s">
        <v>337</v>
      </c>
      <c r="B59" s="201" t="s">
        <v>338</v>
      </c>
      <c r="C59" s="210" t="s">
        <v>167</v>
      </c>
      <c r="D59" s="201" t="s">
        <v>29</v>
      </c>
      <c r="E59" s="201">
        <v>500</v>
      </c>
      <c r="F59" s="202" t="s">
        <v>143</v>
      </c>
      <c r="G59" s="202" t="s">
        <v>46</v>
      </c>
      <c r="H59" s="202" t="s">
        <v>30</v>
      </c>
      <c r="I59" s="243">
        <v>5481</v>
      </c>
      <c r="J59" s="12" t="s">
        <v>25</v>
      </c>
      <c r="K59" s="240" t="s">
        <v>240</v>
      </c>
      <c r="L59" s="241"/>
      <c r="M59" s="241"/>
      <c r="N59" s="241"/>
      <c r="O59" s="241"/>
      <c r="P59" s="241"/>
      <c r="Q59" s="241"/>
      <c r="R59" s="242"/>
    </row>
    <row r="60" spans="1:18" ht="14.25" customHeight="1">
      <c r="A60" s="201"/>
      <c r="B60" s="201"/>
      <c r="C60" s="210"/>
      <c r="D60" s="201"/>
      <c r="E60" s="201"/>
      <c r="F60" s="202"/>
      <c r="G60" s="202"/>
      <c r="H60" s="202"/>
      <c r="I60" s="243"/>
      <c r="J60" s="12" t="s">
        <v>26</v>
      </c>
      <c r="K60" s="14"/>
      <c r="L60" s="16"/>
      <c r="M60" s="16"/>
      <c r="N60" s="16"/>
      <c r="O60" s="16"/>
      <c r="P60" s="16"/>
      <c r="Q60" s="16"/>
      <c r="R60" s="16"/>
    </row>
    <row r="61" spans="1:18" ht="14.25" customHeight="1">
      <c r="A61" s="201"/>
      <c r="B61" s="201"/>
      <c r="C61" s="210"/>
      <c r="D61" s="201"/>
      <c r="E61" s="201"/>
      <c r="F61" s="202"/>
      <c r="G61" s="202"/>
      <c r="H61" s="202"/>
      <c r="I61" s="243"/>
      <c r="J61" s="12" t="s">
        <v>27</v>
      </c>
      <c r="K61" s="16"/>
      <c r="L61" s="16"/>
      <c r="M61" s="16"/>
      <c r="N61" s="16"/>
      <c r="O61" s="16"/>
      <c r="P61" s="16"/>
      <c r="Q61" s="16"/>
      <c r="R61" s="16"/>
    </row>
    <row r="62" spans="1:18" ht="14.25" customHeight="1">
      <c r="A62" s="201"/>
      <c r="B62" s="218" t="s">
        <v>24</v>
      </c>
      <c r="C62" s="218"/>
      <c r="D62" s="138"/>
      <c r="E62" s="138">
        <v>500</v>
      </c>
      <c r="F62" s="12"/>
      <c r="G62" s="12"/>
      <c r="H62" s="12"/>
      <c r="I62" s="90">
        <f>SUM(I59:I61)</f>
        <v>5481</v>
      </c>
      <c r="J62" s="12"/>
      <c r="K62" s="16"/>
      <c r="L62" s="16"/>
      <c r="M62" s="16"/>
      <c r="N62" s="16"/>
      <c r="O62" s="16"/>
      <c r="P62" s="16"/>
      <c r="Q62" s="16"/>
      <c r="R62" s="16"/>
    </row>
    <row r="63" spans="1:18" ht="12" customHeight="1">
      <c r="A63" s="201" t="s">
        <v>339</v>
      </c>
      <c r="B63" s="201" t="s">
        <v>340</v>
      </c>
      <c r="C63" s="210" t="s">
        <v>219</v>
      </c>
      <c r="D63" s="201" t="s">
        <v>29</v>
      </c>
      <c r="E63" s="201" t="s">
        <v>7</v>
      </c>
      <c r="F63" s="229" t="s">
        <v>143</v>
      </c>
      <c r="G63" s="229" t="s">
        <v>46</v>
      </c>
      <c r="H63" s="202" t="s">
        <v>30</v>
      </c>
      <c r="I63" s="243">
        <v>268</v>
      </c>
      <c r="J63" s="12" t="s">
        <v>25</v>
      </c>
      <c r="K63" s="240" t="s">
        <v>240</v>
      </c>
      <c r="L63" s="241"/>
      <c r="M63" s="241"/>
      <c r="N63" s="241"/>
      <c r="O63" s="241"/>
      <c r="P63" s="241"/>
      <c r="Q63" s="241"/>
      <c r="R63" s="242"/>
    </row>
    <row r="64" spans="1:18" ht="14.25" customHeight="1">
      <c r="A64" s="201"/>
      <c r="B64" s="201"/>
      <c r="C64" s="210"/>
      <c r="D64" s="201"/>
      <c r="E64" s="201"/>
      <c r="F64" s="230"/>
      <c r="G64" s="230"/>
      <c r="H64" s="202"/>
      <c r="I64" s="243"/>
      <c r="J64" s="12" t="s">
        <v>26</v>
      </c>
      <c r="K64" s="14"/>
      <c r="L64" s="16"/>
      <c r="M64" s="16"/>
      <c r="N64" s="16"/>
      <c r="O64" s="16"/>
      <c r="P64" s="16"/>
      <c r="Q64" s="16"/>
      <c r="R64" s="16"/>
    </row>
    <row r="65" spans="1:18" ht="14.25" customHeight="1">
      <c r="A65" s="201"/>
      <c r="B65" s="201"/>
      <c r="C65" s="210"/>
      <c r="D65" s="201"/>
      <c r="E65" s="201"/>
      <c r="F65" s="231"/>
      <c r="G65" s="231"/>
      <c r="H65" s="202"/>
      <c r="I65" s="243"/>
      <c r="J65" s="12" t="s">
        <v>27</v>
      </c>
      <c r="K65" s="16"/>
      <c r="L65" s="16"/>
      <c r="M65" s="16"/>
      <c r="N65" s="16"/>
      <c r="O65" s="16"/>
      <c r="P65" s="16"/>
      <c r="Q65" s="16"/>
      <c r="R65" s="16"/>
    </row>
    <row r="66" spans="1:18" ht="12" customHeight="1">
      <c r="A66" s="201"/>
      <c r="B66" s="201" t="s">
        <v>341</v>
      </c>
      <c r="C66" s="210" t="s">
        <v>165</v>
      </c>
      <c r="D66" s="201" t="s">
        <v>29</v>
      </c>
      <c r="E66" s="201">
        <v>50</v>
      </c>
      <c r="F66" s="229" t="s">
        <v>143</v>
      </c>
      <c r="G66" s="229" t="s">
        <v>46</v>
      </c>
      <c r="H66" s="202" t="s">
        <v>30</v>
      </c>
      <c r="I66" s="243">
        <v>900</v>
      </c>
      <c r="J66" s="12" t="s">
        <v>25</v>
      </c>
      <c r="K66" s="240" t="s">
        <v>240</v>
      </c>
      <c r="L66" s="241"/>
      <c r="M66" s="241"/>
      <c r="N66" s="241"/>
      <c r="O66" s="241"/>
      <c r="P66" s="241"/>
      <c r="Q66" s="241"/>
      <c r="R66" s="242"/>
    </row>
    <row r="67" spans="1:18" ht="14.25" customHeight="1">
      <c r="A67" s="201"/>
      <c r="B67" s="201"/>
      <c r="C67" s="210"/>
      <c r="D67" s="201"/>
      <c r="E67" s="201"/>
      <c r="F67" s="230"/>
      <c r="G67" s="230"/>
      <c r="H67" s="202"/>
      <c r="I67" s="243"/>
      <c r="J67" s="12" t="s">
        <v>26</v>
      </c>
      <c r="K67" s="14"/>
      <c r="L67" s="16"/>
      <c r="M67" s="16"/>
      <c r="N67" s="16"/>
      <c r="O67" s="16"/>
      <c r="P67" s="16"/>
      <c r="Q67" s="16"/>
      <c r="R67" s="16"/>
    </row>
    <row r="68" spans="1:18" ht="14.25" customHeight="1">
      <c r="A68" s="201"/>
      <c r="B68" s="201"/>
      <c r="C68" s="210"/>
      <c r="D68" s="201"/>
      <c r="E68" s="201"/>
      <c r="F68" s="231"/>
      <c r="G68" s="231"/>
      <c r="H68" s="202"/>
      <c r="I68" s="243"/>
      <c r="J68" s="12" t="s">
        <v>27</v>
      </c>
      <c r="K68" s="16"/>
      <c r="L68" s="16"/>
      <c r="M68" s="16"/>
      <c r="N68" s="16"/>
      <c r="O68" s="16"/>
      <c r="P68" s="16"/>
      <c r="Q68" s="16"/>
      <c r="R68" s="16"/>
    </row>
    <row r="69" spans="1:18" ht="27" customHeight="1">
      <c r="A69" s="201"/>
      <c r="B69" s="218" t="s">
        <v>24</v>
      </c>
      <c r="C69" s="218"/>
      <c r="D69" s="138"/>
      <c r="E69" s="138"/>
      <c r="F69" s="12"/>
      <c r="G69" s="12"/>
      <c r="H69" s="12"/>
      <c r="I69" s="90">
        <f>I63+I66</f>
        <v>1168</v>
      </c>
      <c r="J69" s="12"/>
      <c r="K69" s="16"/>
      <c r="L69" s="16"/>
      <c r="M69" s="16"/>
      <c r="N69" s="16"/>
      <c r="O69" s="16"/>
      <c r="P69" s="16"/>
      <c r="Q69" s="16"/>
      <c r="R69" s="16"/>
    </row>
    <row r="70" spans="1:18" ht="14.25" customHeight="1">
      <c r="A70" s="201" t="s">
        <v>342</v>
      </c>
      <c r="B70" s="201" t="s">
        <v>343</v>
      </c>
      <c r="C70" s="210" t="s">
        <v>166</v>
      </c>
      <c r="D70" s="201" t="s">
        <v>29</v>
      </c>
      <c r="E70" s="201">
        <v>25</v>
      </c>
      <c r="F70" s="202" t="s">
        <v>143</v>
      </c>
      <c r="G70" s="202" t="s">
        <v>46</v>
      </c>
      <c r="H70" s="202" t="s">
        <v>30</v>
      </c>
      <c r="I70" s="243">
        <v>9135</v>
      </c>
      <c r="J70" s="12" t="s">
        <v>25</v>
      </c>
      <c r="K70" s="240" t="s">
        <v>240</v>
      </c>
      <c r="L70" s="241"/>
      <c r="M70" s="241"/>
      <c r="N70" s="241"/>
      <c r="O70" s="241"/>
      <c r="P70" s="241"/>
      <c r="Q70" s="241"/>
      <c r="R70" s="242"/>
    </row>
    <row r="71" spans="1:18" ht="14.25" customHeight="1">
      <c r="A71" s="201"/>
      <c r="B71" s="201"/>
      <c r="C71" s="210"/>
      <c r="D71" s="201"/>
      <c r="E71" s="201"/>
      <c r="F71" s="202"/>
      <c r="G71" s="202"/>
      <c r="H71" s="202"/>
      <c r="I71" s="243"/>
      <c r="J71" s="12" t="s">
        <v>26</v>
      </c>
      <c r="K71" s="14"/>
      <c r="L71" s="16"/>
      <c r="M71" s="16"/>
      <c r="N71" s="16"/>
      <c r="O71" s="16"/>
      <c r="P71" s="16"/>
      <c r="Q71" s="16"/>
      <c r="R71" s="16"/>
    </row>
    <row r="72" spans="1:18" ht="14.25" customHeight="1">
      <c r="A72" s="201"/>
      <c r="B72" s="201"/>
      <c r="C72" s="210"/>
      <c r="D72" s="201"/>
      <c r="E72" s="201"/>
      <c r="F72" s="202"/>
      <c r="G72" s="202"/>
      <c r="H72" s="202"/>
      <c r="I72" s="243"/>
      <c r="J72" s="12" t="s">
        <v>27</v>
      </c>
      <c r="K72" s="16"/>
      <c r="L72" s="16"/>
      <c r="M72" s="16"/>
      <c r="N72" s="16"/>
      <c r="O72" s="16"/>
      <c r="P72" s="16"/>
      <c r="Q72" s="16"/>
      <c r="R72" s="16"/>
    </row>
    <row r="73" spans="1:18" ht="17.25" customHeight="1">
      <c r="A73" s="201"/>
      <c r="B73" s="218" t="s">
        <v>24</v>
      </c>
      <c r="C73" s="218"/>
      <c r="D73" s="138"/>
      <c r="E73" s="138"/>
      <c r="F73" s="12"/>
      <c r="G73" s="12"/>
      <c r="H73" s="12"/>
      <c r="I73" s="90">
        <v>9135</v>
      </c>
      <c r="J73" s="12"/>
      <c r="K73" s="16"/>
      <c r="L73" s="16"/>
      <c r="M73" s="16"/>
      <c r="N73" s="16"/>
      <c r="O73" s="16"/>
      <c r="P73" s="16"/>
      <c r="Q73" s="16"/>
      <c r="R73" s="16"/>
    </row>
    <row r="74" spans="1:18" ht="14.25" customHeight="1">
      <c r="A74" s="201" t="s">
        <v>344</v>
      </c>
      <c r="B74" s="201" t="s">
        <v>345</v>
      </c>
      <c r="C74" s="210" t="s">
        <v>170</v>
      </c>
      <c r="D74" s="201" t="s">
        <v>29</v>
      </c>
      <c r="E74" s="201" t="s">
        <v>209</v>
      </c>
      <c r="F74" s="202" t="s">
        <v>143</v>
      </c>
      <c r="G74" s="202" t="s">
        <v>46</v>
      </c>
      <c r="H74" s="202" t="s">
        <v>30</v>
      </c>
      <c r="I74" s="243">
        <v>7308</v>
      </c>
      <c r="J74" s="12" t="s">
        <v>25</v>
      </c>
      <c r="K74" s="240" t="s">
        <v>240</v>
      </c>
      <c r="L74" s="241"/>
      <c r="M74" s="241"/>
      <c r="N74" s="241"/>
      <c r="O74" s="241"/>
      <c r="P74" s="241"/>
      <c r="Q74" s="241"/>
      <c r="R74" s="242"/>
    </row>
    <row r="75" spans="1:18" ht="14.25" customHeight="1">
      <c r="A75" s="201"/>
      <c r="B75" s="201"/>
      <c r="C75" s="210"/>
      <c r="D75" s="201"/>
      <c r="E75" s="201"/>
      <c r="F75" s="202"/>
      <c r="G75" s="202"/>
      <c r="H75" s="202"/>
      <c r="I75" s="243"/>
      <c r="J75" s="12" t="s">
        <v>26</v>
      </c>
      <c r="K75" s="14"/>
      <c r="L75" s="16"/>
      <c r="M75" s="16"/>
      <c r="N75" s="16"/>
      <c r="O75" s="16"/>
      <c r="P75" s="16"/>
      <c r="Q75" s="16"/>
      <c r="R75" s="16"/>
    </row>
    <row r="76" spans="1:18" ht="14.25" customHeight="1">
      <c r="A76" s="201"/>
      <c r="B76" s="201"/>
      <c r="C76" s="210"/>
      <c r="D76" s="201"/>
      <c r="E76" s="201"/>
      <c r="F76" s="202"/>
      <c r="G76" s="202"/>
      <c r="H76" s="202"/>
      <c r="I76" s="243"/>
      <c r="J76" s="12" t="s">
        <v>27</v>
      </c>
      <c r="K76" s="16"/>
      <c r="L76" s="16"/>
      <c r="M76" s="16"/>
      <c r="N76" s="16"/>
      <c r="O76" s="16"/>
      <c r="P76" s="16"/>
      <c r="Q76" s="16"/>
      <c r="R76" s="16"/>
    </row>
    <row r="77" spans="1:18" ht="18" customHeight="1">
      <c r="A77" s="201"/>
      <c r="B77" s="218" t="s">
        <v>24</v>
      </c>
      <c r="C77" s="218"/>
      <c r="D77" s="138"/>
      <c r="E77" s="138"/>
      <c r="F77" s="12"/>
      <c r="G77" s="12"/>
      <c r="H77" s="12"/>
      <c r="I77" s="90">
        <f>SUM(I74:I76)</f>
        <v>7308</v>
      </c>
      <c r="J77" s="12"/>
      <c r="K77" s="16"/>
      <c r="L77" s="16"/>
      <c r="M77" s="16"/>
      <c r="N77" s="16"/>
      <c r="O77" s="16"/>
      <c r="P77" s="16"/>
      <c r="Q77" s="16"/>
      <c r="R77" s="16"/>
    </row>
    <row r="78" spans="1:18" ht="14.25" customHeight="1">
      <c r="A78" s="201" t="s">
        <v>346</v>
      </c>
      <c r="B78" s="201" t="s">
        <v>347</v>
      </c>
      <c r="C78" s="210" t="s">
        <v>210</v>
      </c>
      <c r="D78" s="201" t="s">
        <v>29</v>
      </c>
      <c r="E78" s="201" t="s">
        <v>209</v>
      </c>
      <c r="F78" s="202" t="s">
        <v>37</v>
      </c>
      <c r="G78" s="202" t="s">
        <v>31</v>
      </c>
      <c r="H78" s="202" t="s">
        <v>30</v>
      </c>
      <c r="I78" s="243">
        <v>6699</v>
      </c>
      <c r="J78" s="12" t="s">
        <v>25</v>
      </c>
      <c r="K78" s="13">
        <v>44389</v>
      </c>
      <c r="L78" s="13">
        <f>K78+L79</f>
        <v>44399</v>
      </c>
      <c r="M78" s="13">
        <f>L78+M79</f>
        <v>44402</v>
      </c>
      <c r="N78" s="13">
        <f t="shared" ref="N78:Q78" si="0">M78+N79</f>
        <v>44417</v>
      </c>
      <c r="O78" s="13">
        <f t="shared" si="0"/>
        <v>44420</v>
      </c>
      <c r="P78" s="13">
        <f t="shared" si="0"/>
        <v>44423</v>
      </c>
      <c r="Q78" s="13">
        <f t="shared" si="0"/>
        <v>44513</v>
      </c>
      <c r="R78" s="13"/>
    </row>
    <row r="79" spans="1:18" ht="14.25" customHeight="1">
      <c r="A79" s="201"/>
      <c r="B79" s="201"/>
      <c r="C79" s="210"/>
      <c r="D79" s="201"/>
      <c r="E79" s="201"/>
      <c r="F79" s="202"/>
      <c r="G79" s="202"/>
      <c r="H79" s="202"/>
      <c r="I79" s="243"/>
      <c r="J79" s="12" t="s">
        <v>26</v>
      </c>
      <c r="K79" s="14">
        <v>0</v>
      </c>
      <c r="L79" s="15">
        <v>10</v>
      </c>
      <c r="M79" s="14">
        <v>3</v>
      </c>
      <c r="N79" s="14">
        <v>15</v>
      </c>
      <c r="O79" s="14">
        <v>3</v>
      </c>
      <c r="P79" s="14">
        <v>3</v>
      </c>
      <c r="Q79" s="14">
        <v>90</v>
      </c>
      <c r="R79" s="14">
        <f>SUM(K79:Q79)</f>
        <v>124</v>
      </c>
    </row>
    <row r="80" spans="1:18" ht="9.75" customHeight="1">
      <c r="A80" s="201"/>
      <c r="B80" s="201"/>
      <c r="C80" s="210"/>
      <c r="D80" s="201"/>
      <c r="E80" s="201"/>
      <c r="F80" s="202"/>
      <c r="G80" s="202"/>
      <c r="H80" s="202"/>
      <c r="I80" s="243"/>
      <c r="J80" s="12" t="s">
        <v>27</v>
      </c>
      <c r="K80" s="16"/>
      <c r="L80" s="16"/>
      <c r="M80" s="16"/>
      <c r="N80" s="16"/>
      <c r="O80" s="16"/>
      <c r="P80" s="16"/>
      <c r="Q80" s="16"/>
      <c r="R80" s="16"/>
    </row>
    <row r="81" spans="1:24" ht="24" customHeight="1">
      <c r="A81" s="201"/>
      <c r="B81" s="218" t="s">
        <v>24</v>
      </c>
      <c r="C81" s="218"/>
      <c r="D81" s="138"/>
      <c r="E81" s="138"/>
      <c r="F81" s="12"/>
      <c r="G81" s="12"/>
      <c r="H81" s="12"/>
      <c r="I81" s="90">
        <v>6699</v>
      </c>
      <c r="J81" s="12"/>
      <c r="K81" s="16"/>
      <c r="L81" s="16"/>
      <c r="M81" s="16"/>
      <c r="N81" s="16"/>
      <c r="O81" s="16"/>
      <c r="P81" s="16"/>
      <c r="Q81" s="16"/>
      <c r="R81" s="16"/>
      <c r="T81" s="17"/>
      <c r="U81" s="17"/>
      <c r="V81" s="17"/>
      <c r="W81" s="17"/>
      <c r="X81" s="17"/>
    </row>
    <row r="82" spans="1:24" ht="14.25" customHeight="1">
      <c r="A82" s="254" t="s">
        <v>83</v>
      </c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</row>
    <row r="83" spans="1:24" ht="13.5" customHeight="1">
      <c r="A83" s="201" t="s">
        <v>348</v>
      </c>
      <c r="B83" s="201" t="s">
        <v>349</v>
      </c>
      <c r="C83" s="210" t="s">
        <v>137</v>
      </c>
      <c r="D83" s="201" t="s">
        <v>29</v>
      </c>
      <c r="E83" s="201">
        <v>400</v>
      </c>
      <c r="F83" s="202" t="s">
        <v>143</v>
      </c>
      <c r="G83" s="202" t="s">
        <v>46</v>
      </c>
      <c r="H83" s="202" t="s">
        <v>30</v>
      </c>
      <c r="I83" s="200">
        <v>3271</v>
      </c>
      <c r="J83" s="12" t="s">
        <v>25</v>
      </c>
      <c r="K83" s="13" t="s">
        <v>48</v>
      </c>
      <c r="L83" s="13"/>
      <c r="M83" s="13"/>
      <c r="N83" s="13"/>
      <c r="O83" s="13"/>
      <c r="P83" s="13"/>
      <c r="Q83" s="13"/>
      <c r="R83" s="13"/>
    </row>
    <row r="84" spans="1:24" ht="13.5" customHeight="1">
      <c r="A84" s="201"/>
      <c r="B84" s="201"/>
      <c r="C84" s="214"/>
      <c r="D84" s="201"/>
      <c r="E84" s="201"/>
      <c r="F84" s="202"/>
      <c r="G84" s="202"/>
      <c r="H84" s="202"/>
      <c r="I84" s="200"/>
      <c r="J84" s="12" t="s">
        <v>26</v>
      </c>
      <c r="K84" s="14"/>
      <c r="L84" s="15"/>
      <c r="M84" s="14"/>
      <c r="N84" s="14"/>
      <c r="O84" s="14"/>
      <c r="P84" s="14"/>
      <c r="Q84" s="14"/>
      <c r="R84" s="14"/>
    </row>
    <row r="85" spans="1:24" ht="13.5" customHeight="1">
      <c r="A85" s="201"/>
      <c r="B85" s="201"/>
      <c r="C85" s="214"/>
      <c r="D85" s="201"/>
      <c r="E85" s="201"/>
      <c r="F85" s="202"/>
      <c r="G85" s="202"/>
      <c r="H85" s="202"/>
      <c r="I85" s="200"/>
      <c r="J85" s="12" t="s">
        <v>27</v>
      </c>
      <c r="K85" s="16"/>
      <c r="L85" s="16"/>
      <c r="M85" s="16"/>
      <c r="N85" s="16"/>
      <c r="O85" s="16"/>
      <c r="P85" s="16"/>
      <c r="Q85" s="16"/>
      <c r="R85" s="16"/>
    </row>
    <row r="86" spans="1:24" ht="13.5" customHeight="1">
      <c r="A86" s="201"/>
      <c r="B86" s="218" t="s">
        <v>24</v>
      </c>
      <c r="C86" s="218"/>
      <c r="D86" s="138"/>
      <c r="E86" s="138">
        <f>E83</f>
        <v>400</v>
      </c>
      <c r="F86" s="12"/>
      <c r="G86" s="12"/>
      <c r="H86" s="12"/>
      <c r="I86" s="38">
        <f>SUM(I83:I85)</f>
        <v>3271</v>
      </c>
      <c r="J86" s="12"/>
      <c r="K86" s="16"/>
      <c r="L86" s="16"/>
      <c r="M86" s="16"/>
      <c r="N86" s="16"/>
      <c r="O86" s="16"/>
      <c r="P86" s="16"/>
      <c r="Q86" s="16"/>
      <c r="R86" s="16"/>
      <c r="T86" s="17"/>
      <c r="U86" s="17"/>
      <c r="V86" s="17"/>
      <c r="W86" s="17"/>
      <c r="X86" s="17"/>
    </row>
    <row r="87" spans="1:24" ht="13.5" customHeight="1">
      <c r="A87" s="201" t="s">
        <v>350</v>
      </c>
      <c r="B87" s="201" t="s">
        <v>351</v>
      </c>
      <c r="C87" s="201" t="s">
        <v>149</v>
      </c>
      <c r="D87" s="201" t="s">
        <v>29</v>
      </c>
      <c r="E87" s="201">
        <v>1000</v>
      </c>
      <c r="F87" s="202" t="s">
        <v>143</v>
      </c>
      <c r="G87" s="202" t="s">
        <v>46</v>
      </c>
      <c r="H87" s="202" t="s">
        <v>30</v>
      </c>
      <c r="I87" s="200">
        <v>1000</v>
      </c>
      <c r="J87" s="12" t="s">
        <v>25</v>
      </c>
      <c r="K87" s="13" t="s">
        <v>48</v>
      </c>
      <c r="L87" s="15"/>
      <c r="M87" s="14"/>
      <c r="N87" s="14"/>
      <c r="O87" s="14"/>
      <c r="P87" s="14"/>
      <c r="Q87" s="14"/>
      <c r="R87" s="14"/>
    </row>
    <row r="88" spans="1:24" ht="13.5" customHeight="1">
      <c r="A88" s="201"/>
      <c r="B88" s="201"/>
      <c r="C88" s="201"/>
      <c r="D88" s="201"/>
      <c r="E88" s="201"/>
      <c r="F88" s="202"/>
      <c r="G88" s="202"/>
      <c r="H88" s="202"/>
      <c r="I88" s="200"/>
      <c r="J88" s="12" t="s">
        <v>26</v>
      </c>
      <c r="K88" s="14"/>
      <c r="L88" s="15"/>
      <c r="M88" s="14"/>
      <c r="N88" s="14"/>
      <c r="O88" s="14"/>
      <c r="P88" s="14"/>
      <c r="Q88" s="14"/>
      <c r="R88" s="14"/>
    </row>
    <row r="89" spans="1:24" ht="13.5" customHeight="1">
      <c r="A89" s="201"/>
      <c r="B89" s="201"/>
      <c r="C89" s="201"/>
      <c r="D89" s="201"/>
      <c r="E89" s="201"/>
      <c r="F89" s="202"/>
      <c r="G89" s="202"/>
      <c r="H89" s="202"/>
      <c r="I89" s="200"/>
      <c r="J89" s="12" t="s">
        <v>27</v>
      </c>
      <c r="K89" s="16"/>
      <c r="L89" s="16"/>
      <c r="M89" s="16"/>
      <c r="N89" s="16"/>
      <c r="O89" s="16"/>
      <c r="P89" s="16"/>
      <c r="Q89" s="16"/>
      <c r="R89" s="16"/>
    </row>
    <row r="90" spans="1:24" ht="11.25" customHeight="1">
      <c r="A90" s="201"/>
      <c r="B90" s="91" t="s">
        <v>24</v>
      </c>
      <c r="C90" s="132"/>
      <c r="D90" s="138"/>
      <c r="E90" s="138">
        <f>SUM(E87:E89)</f>
        <v>1000</v>
      </c>
      <c r="F90" s="12"/>
      <c r="G90" s="12"/>
      <c r="H90" s="12"/>
      <c r="I90" s="38">
        <f>SUM(I87:I89)</f>
        <v>1000</v>
      </c>
      <c r="J90" s="12"/>
      <c r="K90" s="16"/>
      <c r="L90" s="16"/>
      <c r="M90" s="16"/>
      <c r="N90" s="16"/>
      <c r="O90" s="16"/>
      <c r="P90" s="16"/>
      <c r="Q90" s="16"/>
      <c r="R90" s="16"/>
    </row>
    <row r="91" spans="1:24" ht="13.5" customHeight="1">
      <c r="A91" s="201" t="s">
        <v>352</v>
      </c>
      <c r="B91" s="201" t="s">
        <v>353</v>
      </c>
      <c r="C91" s="210" t="s">
        <v>168</v>
      </c>
      <c r="D91" s="201" t="s">
        <v>29</v>
      </c>
      <c r="E91" s="201">
        <v>500</v>
      </c>
      <c r="F91" s="202" t="s">
        <v>143</v>
      </c>
      <c r="G91" s="202" t="s">
        <v>46</v>
      </c>
      <c r="H91" s="202" t="s">
        <v>30</v>
      </c>
      <c r="I91" s="200">
        <v>1000</v>
      </c>
      <c r="J91" s="12" t="s">
        <v>25</v>
      </c>
      <c r="K91" s="16" t="s">
        <v>49</v>
      </c>
      <c r="L91" s="16"/>
      <c r="M91" s="16"/>
      <c r="N91" s="16"/>
      <c r="O91" s="16"/>
      <c r="P91" s="16"/>
      <c r="Q91" s="16"/>
      <c r="R91" s="16"/>
    </row>
    <row r="92" spans="1:24" ht="13.5" customHeight="1">
      <c r="A92" s="201"/>
      <c r="B92" s="201"/>
      <c r="C92" s="210"/>
      <c r="D92" s="201"/>
      <c r="E92" s="201"/>
      <c r="F92" s="202"/>
      <c r="G92" s="202"/>
      <c r="H92" s="202"/>
      <c r="I92" s="200"/>
      <c r="J92" s="12" t="s">
        <v>26</v>
      </c>
      <c r="K92" s="16"/>
      <c r="L92" s="16"/>
      <c r="M92" s="16"/>
      <c r="N92" s="16"/>
      <c r="O92" s="16"/>
      <c r="P92" s="16"/>
      <c r="Q92" s="16"/>
      <c r="R92" s="16"/>
    </row>
    <row r="93" spans="1:24" ht="13.5" customHeight="1">
      <c r="A93" s="201"/>
      <c r="B93" s="201"/>
      <c r="C93" s="210"/>
      <c r="D93" s="201"/>
      <c r="E93" s="201"/>
      <c r="F93" s="202"/>
      <c r="G93" s="202"/>
      <c r="H93" s="202"/>
      <c r="I93" s="200"/>
      <c r="J93" s="12" t="s">
        <v>27</v>
      </c>
      <c r="K93" s="16"/>
      <c r="L93" s="16"/>
      <c r="M93" s="16"/>
      <c r="N93" s="16"/>
      <c r="O93" s="16"/>
      <c r="P93" s="16"/>
      <c r="Q93" s="16"/>
      <c r="R93" s="16"/>
    </row>
    <row r="94" spans="1:24" ht="11.25" customHeight="1">
      <c r="A94" s="201"/>
      <c r="B94" s="218" t="s">
        <v>24</v>
      </c>
      <c r="C94" s="218"/>
      <c r="D94" s="138"/>
      <c r="E94" s="138">
        <f>E91</f>
        <v>500</v>
      </c>
      <c r="F94" s="12"/>
      <c r="G94" s="12"/>
      <c r="H94" s="12"/>
      <c r="I94" s="38">
        <f>SUM(I91:I93)</f>
        <v>1000</v>
      </c>
      <c r="J94" s="12"/>
      <c r="K94" s="16"/>
      <c r="L94" s="16"/>
      <c r="M94" s="16"/>
      <c r="N94" s="16"/>
      <c r="O94" s="16"/>
      <c r="P94" s="16"/>
      <c r="Q94" s="16"/>
      <c r="R94" s="16"/>
    </row>
    <row r="95" spans="1:24" ht="13.5" customHeight="1">
      <c r="A95" s="201" t="s">
        <v>354</v>
      </c>
      <c r="B95" s="201" t="s">
        <v>355</v>
      </c>
      <c r="C95" s="210" t="s">
        <v>159</v>
      </c>
      <c r="D95" s="201" t="s">
        <v>241</v>
      </c>
      <c r="E95" s="201">
        <v>18250</v>
      </c>
      <c r="F95" s="202" t="s">
        <v>143</v>
      </c>
      <c r="G95" s="202" t="s">
        <v>46</v>
      </c>
      <c r="H95" s="202" t="s">
        <v>30</v>
      </c>
      <c r="I95" s="200">
        <v>2519</v>
      </c>
      <c r="J95" s="12" t="s">
        <v>25</v>
      </c>
      <c r="K95" s="16" t="s">
        <v>49</v>
      </c>
      <c r="L95" s="16"/>
      <c r="M95" s="16"/>
      <c r="N95" s="16"/>
      <c r="O95" s="16"/>
      <c r="P95" s="16"/>
      <c r="Q95" s="16"/>
      <c r="R95" s="16"/>
    </row>
    <row r="96" spans="1:24" ht="13.5" customHeight="1">
      <c r="A96" s="201"/>
      <c r="B96" s="201"/>
      <c r="C96" s="210"/>
      <c r="D96" s="201"/>
      <c r="E96" s="201"/>
      <c r="F96" s="202"/>
      <c r="G96" s="202"/>
      <c r="H96" s="202"/>
      <c r="I96" s="200"/>
      <c r="J96" s="12" t="s">
        <v>26</v>
      </c>
      <c r="K96" s="16"/>
      <c r="L96" s="16"/>
      <c r="M96" s="16"/>
      <c r="N96" s="16"/>
      <c r="O96" s="16"/>
      <c r="P96" s="16"/>
      <c r="Q96" s="16"/>
      <c r="R96" s="16"/>
    </row>
    <row r="97" spans="1:18" ht="13.5" customHeight="1">
      <c r="A97" s="201"/>
      <c r="B97" s="201"/>
      <c r="C97" s="210"/>
      <c r="D97" s="201"/>
      <c r="E97" s="201"/>
      <c r="F97" s="202"/>
      <c r="G97" s="202"/>
      <c r="H97" s="202"/>
      <c r="I97" s="200"/>
      <c r="J97" s="12" t="s">
        <v>27</v>
      </c>
      <c r="K97" s="16"/>
      <c r="L97" s="16"/>
      <c r="M97" s="16"/>
      <c r="N97" s="16"/>
      <c r="O97" s="16"/>
      <c r="P97" s="16"/>
      <c r="Q97" s="16"/>
      <c r="R97" s="16"/>
    </row>
    <row r="98" spans="1:18" ht="12" customHeight="1">
      <c r="A98" s="201"/>
      <c r="B98" s="218" t="s">
        <v>24</v>
      </c>
      <c r="C98" s="218"/>
      <c r="D98" s="138"/>
      <c r="E98" s="138">
        <f>E95</f>
        <v>18250</v>
      </c>
      <c r="F98" s="12"/>
      <c r="G98" s="12"/>
      <c r="H98" s="12"/>
      <c r="I98" s="38">
        <f>SUM(I95:I97)</f>
        <v>2519</v>
      </c>
      <c r="J98" s="12"/>
      <c r="K98" s="16"/>
      <c r="L98" s="16"/>
      <c r="M98" s="16"/>
      <c r="N98" s="16"/>
      <c r="O98" s="16"/>
      <c r="P98" s="16"/>
      <c r="Q98" s="16"/>
      <c r="R98" s="16"/>
    </row>
    <row r="99" spans="1:18" ht="13.5" customHeight="1">
      <c r="A99" s="201" t="s">
        <v>356</v>
      </c>
      <c r="B99" s="201" t="s">
        <v>357</v>
      </c>
      <c r="C99" s="210" t="s">
        <v>169</v>
      </c>
      <c r="D99" s="201" t="s">
        <v>29</v>
      </c>
      <c r="E99" s="201" t="s">
        <v>7</v>
      </c>
      <c r="F99" s="202" t="s">
        <v>36</v>
      </c>
      <c r="G99" s="202" t="s">
        <v>31</v>
      </c>
      <c r="H99" s="202" t="s">
        <v>30</v>
      </c>
      <c r="I99" s="200">
        <v>6168</v>
      </c>
      <c r="J99" s="12" t="s">
        <v>25</v>
      </c>
      <c r="K99" s="16" t="s">
        <v>49</v>
      </c>
      <c r="L99" s="16"/>
      <c r="M99" s="16"/>
      <c r="N99" s="16"/>
      <c r="O99" s="16"/>
      <c r="P99" s="16"/>
      <c r="Q99" s="16"/>
      <c r="R99" s="16"/>
    </row>
    <row r="100" spans="1:18" ht="13.5" customHeight="1">
      <c r="A100" s="201"/>
      <c r="B100" s="201"/>
      <c r="C100" s="210"/>
      <c r="D100" s="201"/>
      <c r="E100" s="201"/>
      <c r="F100" s="202"/>
      <c r="G100" s="202"/>
      <c r="H100" s="202"/>
      <c r="I100" s="200"/>
      <c r="J100" s="12" t="s">
        <v>26</v>
      </c>
      <c r="K100" s="16"/>
      <c r="L100" s="16"/>
      <c r="M100" s="232" t="s">
        <v>281</v>
      </c>
      <c r="N100" s="233"/>
      <c r="O100" s="234"/>
      <c r="P100" s="16"/>
      <c r="Q100" s="16"/>
      <c r="R100" s="16"/>
    </row>
    <row r="101" spans="1:18" ht="13.5" customHeight="1">
      <c r="A101" s="201"/>
      <c r="B101" s="201"/>
      <c r="C101" s="210"/>
      <c r="D101" s="201"/>
      <c r="E101" s="201"/>
      <c r="F101" s="202"/>
      <c r="G101" s="202"/>
      <c r="H101" s="202"/>
      <c r="I101" s="200"/>
      <c r="J101" s="12" t="s">
        <v>27</v>
      </c>
      <c r="K101" s="16"/>
      <c r="L101" s="16"/>
      <c r="M101" s="16"/>
      <c r="N101" s="16"/>
      <c r="O101" s="16"/>
      <c r="P101" s="16"/>
      <c r="Q101" s="16"/>
      <c r="R101" s="16"/>
    </row>
    <row r="102" spans="1:18" ht="13.5" customHeight="1">
      <c r="A102" s="201"/>
      <c r="B102" s="201" t="s">
        <v>358</v>
      </c>
      <c r="C102" s="210" t="s">
        <v>162</v>
      </c>
      <c r="D102" s="201" t="s">
        <v>29</v>
      </c>
      <c r="E102" s="201" t="s">
        <v>7</v>
      </c>
      <c r="F102" s="202" t="s">
        <v>36</v>
      </c>
      <c r="G102" s="202" t="s">
        <v>31</v>
      </c>
      <c r="H102" s="202" t="s">
        <v>30</v>
      </c>
      <c r="I102" s="200">
        <v>350</v>
      </c>
      <c r="J102" s="12" t="s">
        <v>25</v>
      </c>
      <c r="K102" s="16" t="s">
        <v>49</v>
      </c>
      <c r="L102" s="16"/>
      <c r="M102" s="16"/>
      <c r="N102" s="16"/>
      <c r="O102" s="16"/>
      <c r="P102" s="16"/>
      <c r="Q102" s="16"/>
      <c r="R102" s="16"/>
    </row>
    <row r="103" spans="1:18" ht="13.5" customHeight="1">
      <c r="A103" s="201"/>
      <c r="B103" s="201"/>
      <c r="C103" s="210"/>
      <c r="D103" s="201"/>
      <c r="E103" s="201"/>
      <c r="F103" s="202"/>
      <c r="G103" s="202"/>
      <c r="H103" s="202"/>
      <c r="I103" s="200"/>
      <c r="J103" s="12" t="s">
        <v>26</v>
      </c>
      <c r="K103" s="16"/>
      <c r="L103" s="16"/>
      <c r="M103" s="232" t="s">
        <v>281</v>
      </c>
      <c r="N103" s="233"/>
      <c r="O103" s="234"/>
      <c r="P103" s="16"/>
      <c r="Q103" s="16"/>
      <c r="R103" s="16"/>
    </row>
    <row r="104" spans="1:18" ht="13.5" customHeight="1">
      <c r="A104" s="201"/>
      <c r="B104" s="201"/>
      <c r="C104" s="210"/>
      <c r="D104" s="201"/>
      <c r="E104" s="201"/>
      <c r="F104" s="202"/>
      <c r="G104" s="202"/>
      <c r="H104" s="202"/>
      <c r="I104" s="200"/>
      <c r="J104" s="12" t="s">
        <v>27</v>
      </c>
      <c r="K104" s="16"/>
      <c r="L104" s="16"/>
      <c r="M104" s="16"/>
      <c r="N104" s="16"/>
      <c r="O104" s="16"/>
      <c r="P104" s="16"/>
      <c r="Q104" s="16"/>
      <c r="R104" s="16"/>
    </row>
    <row r="105" spans="1:18" ht="18.75" customHeight="1">
      <c r="A105" s="201"/>
      <c r="B105" s="218" t="s">
        <v>24</v>
      </c>
      <c r="C105" s="218"/>
      <c r="D105" s="138"/>
      <c r="E105" s="138" t="str">
        <f>E99</f>
        <v>Lot</v>
      </c>
      <c r="F105" s="12"/>
      <c r="G105" s="12"/>
      <c r="H105" s="12"/>
      <c r="I105" s="38">
        <f>I99+I102</f>
        <v>6518</v>
      </c>
      <c r="J105" s="12"/>
      <c r="K105" s="16"/>
      <c r="L105" s="16"/>
      <c r="M105" s="16"/>
      <c r="N105" s="16"/>
      <c r="O105" s="16"/>
      <c r="P105" s="16"/>
      <c r="Q105" s="16"/>
      <c r="R105" s="16"/>
    </row>
    <row r="106" spans="1:18" ht="13.5" customHeight="1">
      <c r="A106" s="201" t="s">
        <v>359</v>
      </c>
      <c r="B106" s="201" t="s">
        <v>360</v>
      </c>
      <c r="C106" s="210" t="s">
        <v>169</v>
      </c>
      <c r="D106" s="201" t="s">
        <v>29</v>
      </c>
      <c r="E106" s="201">
        <v>100</v>
      </c>
      <c r="F106" s="202" t="s">
        <v>45</v>
      </c>
      <c r="G106" s="202" t="s">
        <v>31</v>
      </c>
      <c r="H106" s="202" t="s">
        <v>30</v>
      </c>
      <c r="I106" s="200">
        <v>100</v>
      </c>
      <c r="J106" s="12" t="s">
        <v>25</v>
      </c>
      <c r="K106" s="16" t="s">
        <v>49</v>
      </c>
      <c r="L106" s="16"/>
      <c r="M106" s="16"/>
      <c r="N106" s="16"/>
      <c r="O106" s="16"/>
      <c r="P106" s="16"/>
      <c r="Q106" s="16"/>
      <c r="R106" s="16"/>
    </row>
    <row r="107" spans="1:18" ht="13.5" customHeight="1">
      <c r="A107" s="201"/>
      <c r="B107" s="201"/>
      <c r="C107" s="210"/>
      <c r="D107" s="201"/>
      <c r="E107" s="201"/>
      <c r="F107" s="202"/>
      <c r="G107" s="202"/>
      <c r="H107" s="202"/>
      <c r="I107" s="200"/>
      <c r="J107" s="12" t="s">
        <v>26</v>
      </c>
      <c r="K107" s="16"/>
      <c r="L107" s="16"/>
      <c r="M107" s="16"/>
      <c r="N107" s="16"/>
      <c r="O107" s="16"/>
      <c r="P107" s="16"/>
      <c r="Q107" s="16"/>
      <c r="R107" s="16"/>
    </row>
    <row r="108" spans="1:18" ht="13.5" customHeight="1">
      <c r="A108" s="201"/>
      <c r="B108" s="201"/>
      <c r="C108" s="210"/>
      <c r="D108" s="201"/>
      <c r="E108" s="201"/>
      <c r="F108" s="202"/>
      <c r="G108" s="202"/>
      <c r="H108" s="202"/>
      <c r="I108" s="200"/>
      <c r="J108" s="12" t="s">
        <v>27</v>
      </c>
      <c r="K108" s="16"/>
      <c r="L108" s="16"/>
      <c r="M108" s="16"/>
      <c r="N108" s="16"/>
      <c r="O108" s="16"/>
      <c r="P108" s="16"/>
      <c r="Q108" s="16"/>
      <c r="R108" s="16"/>
    </row>
    <row r="109" spans="1:18" ht="22.5" customHeight="1">
      <c r="A109" s="201"/>
      <c r="B109" s="218" t="s">
        <v>24</v>
      </c>
      <c r="C109" s="218"/>
      <c r="D109" s="138"/>
      <c r="E109" s="138">
        <f>E106</f>
        <v>100</v>
      </c>
      <c r="F109" s="12"/>
      <c r="G109" s="12"/>
      <c r="H109" s="12"/>
      <c r="I109" s="38">
        <v>100</v>
      </c>
      <c r="J109" s="12"/>
      <c r="K109" s="16"/>
      <c r="L109" s="16"/>
      <c r="M109" s="16"/>
      <c r="N109" s="16"/>
      <c r="O109" s="16"/>
      <c r="P109" s="16"/>
      <c r="Q109" s="16"/>
      <c r="R109" s="16"/>
    </row>
    <row r="110" spans="1:18" ht="13.5" customHeight="1">
      <c r="A110" s="201" t="s">
        <v>361</v>
      </c>
      <c r="B110" s="201" t="s">
        <v>362</v>
      </c>
      <c r="C110" s="210" t="s">
        <v>211</v>
      </c>
      <c r="D110" s="201" t="s">
        <v>29</v>
      </c>
      <c r="E110" s="201" t="s">
        <v>7</v>
      </c>
      <c r="F110" s="202" t="s">
        <v>36</v>
      </c>
      <c r="G110" s="202" t="s">
        <v>31</v>
      </c>
      <c r="H110" s="202" t="s">
        <v>30</v>
      </c>
      <c r="I110" s="200">
        <v>500</v>
      </c>
      <c r="J110" s="12" t="s">
        <v>25</v>
      </c>
      <c r="K110" s="16" t="s">
        <v>49</v>
      </c>
      <c r="L110" s="244" t="s">
        <v>281</v>
      </c>
      <c r="M110" s="245"/>
      <c r="N110" s="246"/>
      <c r="O110" s="16"/>
      <c r="P110" s="16"/>
      <c r="Q110" s="16"/>
      <c r="R110" s="16"/>
    </row>
    <row r="111" spans="1:18" ht="13.5" customHeight="1">
      <c r="A111" s="201"/>
      <c r="B111" s="201"/>
      <c r="C111" s="210"/>
      <c r="D111" s="201"/>
      <c r="E111" s="201"/>
      <c r="F111" s="202"/>
      <c r="G111" s="202"/>
      <c r="H111" s="202"/>
      <c r="I111" s="200"/>
      <c r="J111" s="12" t="s">
        <v>26</v>
      </c>
      <c r="K111" s="16"/>
      <c r="L111" s="16"/>
      <c r="M111" s="16"/>
      <c r="N111" s="16"/>
      <c r="O111" s="16"/>
      <c r="P111" s="16"/>
      <c r="Q111" s="16"/>
      <c r="R111" s="16"/>
    </row>
    <row r="112" spans="1:18" ht="18" customHeight="1">
      <c r="A112" s="201"/>
      <c r="B112" s="201"/>
      <c r="C112" s="210"/>
      <c r="D112" s="201"/>
      <c r="E112" s="201"/>
      <c r="F112" s="202"/>
      <c r="G112" s="202"/>
      <c r="H112" s="202"/>
      <c r="I112" s="200"/>
      <c r="J112" s="12" t="s">
        <v>27</v>
      </c>
      <c r="K112" s="16"/>
      <c r="L112" s="16"/>
      <c r="M112" s="16"/>
      <c r="N112" s="16"/>
      <c r="O112" s="16"/>
      <c r="P112" s="16"/>
      <c r="Q112" s="16"/>
      <c r="R112" s="16"/>
    </row>
    <row r="113" spans="1:18" ht="22.5" customHeight="1">
      <c r="A113" s="201"/>
      <c r="B113" s="218" t="s">
        <v>24</v>
      </c>
      <c r="C113" s="218"/>
      <c r="D113" s="138"/>
      <c r="E113" s="138" t="str">
        <f>E110</f>
        <v>Lot</v>
      </c>
      <c r="F113" s="12"/>
      <c r="G113" s="12"/>
      <c r="H113" s="12"/>
      <c r="I113" s="38">
        <f>SUM(I110:I112)</f>
        <v>500</v>
      </c>
      <c r="J113" s="12"/>
      <c r="K113" s="16"/>
      <c r="L113" s="16"/>
      <c r="M113" s="16"/>
      <c r="N113" s="16"/>
      <c r="O113" s="16"/>
      <c r="P113" s="16"/>
      <c r="Q113" s="16"/>
      <c r="R113" s="16"/>
    </row>
    <row r="114" spans="1:18" ht="13.5" customHeight="1">
      <c r="A114" s="201" t="s">
        <v>363</v>
      </c>
      <c r="B114" s="201" t="s">
        <v>364</v>
      </c>
      <c r="C114" s="210" t="s">
        <v>609</v>
      </c>
      <c r="D114" s="201" t="s">
        <v>29</v>
      </c>
      <c r="E114" s="201">
        <v>67</v>
      </c>
      <c r="F114" s="202" t="s">
        <v>45</v>
      </c>
      <c r="G114" s="202" t="s">
        <v>46</v>
      </c>
      <c r="H114" s="202" t="s">
        <v>30</v>
      </c>
      <c r="I114" s="200">
        <v>100</v>
      </c>
      <c r="J114" s="12" t="s">
        <v>25</v>
      </c>
      <c r="K114" s="16" t="s">
        <v>49</v>
      </c>
      <c r="L114" s="16"/>
      <c r="M114" s="16"/>
      <c r="N114" s="16"/>
      <c r="O114" s="16"/>
      <c r="P114" s="16"/>
      <c r="Q114" s="16"/>
      <c r="R114" s="16"/>
    </row>
    <row r="115" spans="1:18" ht="13.5" customHeight="1">
      <c r="A115" s="201"/>
      <c r="B115" s="201"/>
      <c r="C115" s="210"/>
      <c r="D115" s="201"/>
      <c r="E115" s="201"/>
      <c r="F115" s="202"/>
      <c r="G115" s="202"/>
      <c r="H115" s="202"/>
      <c r="I115" s="200"/>
      <c r="J115" s="12" t="s">
        <v>26</v>
      </c>
      <c r="K115" s="16"/>
      <c r="L115" s="16"/>
      <c r="M115" s="16"/>
      <c r="N115" s="16"/>
      <c r="O115" s="16"/>
      <c r="P115" s="16"/>
      <c r="Q115" s="16"/>
      <c r="R115" s="16"/>
    </row>
    <row r="116" spans="1:18" ht="13.5" customHeight="1">
      <c r="A116" s="201"/>
      <c r="B116" s="201"/>
      <c r="C116" s="210"/>
      <c r="D116" s="201"/>
      <c r="E116" s="201"/>
      <c r="F116" s="202"/>
      <c r="G116" s="202"/>
      <c r="H116" s="202"/>
      <c r="I116" s="200"/>
      <c r="J116" s="12" t="s">
        <v>27</v>
      </c>
      <c r="K116" s="16"/>
      <c r="L116" s="16"/>
      <c r="M116" s="16"/>
      <c r="N116" s="16"/>
      <c r="O116" s="16"/>
      <c r="P116" s="16"/>
      <c r="Q116" s="16"/>
      <c r="R116" s="16"/>
    </row>
    <row r="117" spans="1:18" ht="13.5" customHeight="1">
      <c r="A117" s="201"/>
      <c r="B117" s="218" t="s">
        <v>24</v>
      </c>
      <c r="C117" s="218"/>
      <c r="D117" s="138"/>
      <c r="E117" s="138">
        <f>E114</f>
        <v>67</v>
      </c>
      <c r="F117" s="12"/>
      <c r="G117" s="12"/>
      <c r="H117" s="12"/>
      <c r="I117" s="38">
        <f>SUM(I114:I116)</f>
        <v>100</v>
      </c>
      <c r="J117" s="12"/>
      <c r="K117" s="16"/>
      <c r="L117" s="16"/>
      <c r="M117" s="16"/>
      <c r="N117" s="16"/>
      <c r="O117" s="16"/>
      <c r="P117" s="16"/>
      <c r="Q117" s="16"/>
      <c r="R117" s="16"/>
    </row>
    <row r="118" spans="1:18" ht="13.5" customHeight="1">
      <c r="A118" s="201" t="s">
        <v>365</v>
      </c>
      <c r="B118" s="201" t="s">
        <v>366</v>
      </c>
      <c r="C118" s="210" t="s">
        <v>164</v>
      </c>
      <c r="D118" s="201" t="s">
        <v>29</v>
      </c>
      <c r="E118" s="201">
        <v>200</v>
      </c>
      <c r="F118" s="202" t="s">
        <v>143</v>
      </c>
      <c r="G118" s="202" t="s">
        <v>46</v>
      </c>
      <c r="H118" s="202" t="s">
        <v>30</v>
      </c>
      <c r="I118" s="200">
        <v>27985</v>
      </c>
      <c r="J118" s="12" t="s">
        <v>25</v>
      </c>
      <c r="K118" s="16" t="s">
        <v>49</v>
      </c>
      <c r="L118" s="16"/>
      <c r="M118" s="16"/>
      <c r="N118" s="16"/>
      <c r="O118" s="16"/>
      <c r="P118" s="16"/>
      <c r="Q118" s="16"/>
      <c r="R118" s="16"/>
    </row>
    <row r="119" spans="1:18" ht="13.5" customHeight="1">
      <c r="A119" s="201"/>
      <c r="B119" s="201"/>
      <c r="C119" s="210"/>
      <c r="D119" s="201"/>
      <c r="E119" s="201"/>
      <c r="F119" s="202"/>
      <c r="G119" s="202"/>
      <c r="H119" s="202"/>
      <c r="I119" s="200"/>
      <c r="J119" s="12" t="s">
        <v>26</v>
      </c>
      <c r="K119" s="16"/>
      <c r="L119" s="16"/>
      <c r="M119" s="16"/>
      <c r="N119" s="16"/>
      <c r="O119" s="16"/>
      <c r="P119" s="16"/>
      <c r="Q119" s="16"/>
      <c r="R119" s="16"/>
    </row>
    <row r="120" spans="1:18" ht="13.5" customHeight="1">
      <c r="A120" s="201"/>
      <c r="B120" s="201"/>
      <c r="C120" s="210"/>
      <c r="D120" s="201"/>
      <c r="E120" s="201"/>
      <c r="F120" s="202"/>
      <c r="G120" s="202"/>
      <c r="H120" s="202"/>
      <c r="I120" s="200"/>
      <c r="J120" s="12" t="s">
        <v>27</v>
      </c>
      <c r="K120" s="16"/>
      <c r="L120" s="16"/>
      <c r="M120" s="16"/>
      <c r="N120" s="16"/>
      <c r="O120" s="16"/>
      <c r="P120" s="16"/>
      <c r="Q120" s="16"/>
      <c r="R120" s="16"/>
    </row>
    <row r="121" spans="1:18" ht="26.25" customHeight="1">
      <c r="A121" s="201"/>
      <c r="B121" s="218" t="s">
        <v>24</v>
      </c>
      <c r="C121" s="218"/>
      <c r="D121" s="138"/>
      <c r="E121" s="138">
        <f>E118</f>
        <v>200</v>
      </c>
      <c r="F121" s="12"/>
      <c r="G121" s="12"/>
      <c r="H121" s="12"/>
      <c r="I121" s="38">
        <f>SUM(I118:I120)</f>
        <v>27985</v>
      </c>
      <c r="J121" s="12"/>
      <c r="K121" s="16"/>
      <c r="L121" s="16"/>
      <c r="M121" s="16"/>
      <c r="N121" s="16"/>
      <c r="O121" s="16"/>
      <c r="P121" s="16"/>
      <c r="Q121" s="16"/>
      <c r="R121" s="16"/>
    </row>
    <row r="122" spans="1:18" ht="13.5" customHeight="1">
      <c r="A122" s="201" t="s">
        <v>367</v>
      </c>
      <c r="B122" s="201" t="s">
        <v>368</v>
      </c>
      <c r="C122" s="210" t="s">
        <v>167</v>
      </c>
      <c r="D122" s="201" t="s">
        <v>29</v>
      </c>
      <c r="E122" s="201">
        <v>500</v>
      </c>
      <c r="F122" s="202" t="s">
        <v>143</v>
      </c>
      <c r="G122" s="202" t="s">
        <v>46</v>
      </c>
      <c r="H122" s="202" t="s">
        <v>30</v>
      </c>
      <c r="I122" s="200">
        <v>300</v>
      </c>
      <c r="J122" s="12" t="s">
        <v>25</v>
      </c>
      <c r="K122" s="16" t="s">
        <v>49</v>
      </c>
      <c r="L122" s="16"/>
      <c r="M122" s="16"/>
      <c r="N122" s="16"/>
      <c r="O122" s="16"/>
      <c r="P122" s="16"/>
      <c r="Q122" s="16"/>
      <c r="R122" s="16"/>
    </row>
    <row r="123" spans="1:18" ht="13.5" customHeight="1">
      <c r="A123" s="201"/>
      <c r="B123" s="201"/>
      <c r="C123" s="210"/>
      <c r="D123" s="201"/>
      <c r="E123" s="201"/>
      <c r="F123" s="202"/>
      <c r="G123" s="202"/>
      <c r="H123" s="202"/>
      <c r="I123" s="200"/>
      <c r="J123" s="12" t="s">
        <v>26</v>
      </c>
      <c r="K123" s="16"/>
      <c r="L123" s="16"/>
      <c r="M123" s="16"/>
      <c r="N123" s="16"/>
      <c r="O123" s="16"/>
      <c r="P123" s="16"/>
      <c r="Q123" s="16"/>
      <c r="R123" s="16"/>
    </row>
    <row r="124" spans="1:18" ht="13.5" customHeight="1">
      <c r="A124" s="201"/>
      <c r="B124" s="201"/>
      <c r="C124" s="210"/>
      <c r="D124" s="201"/>
      <c r="E124" s="201"/>
      <c r="F124" s="202"/>
      <c r="G124" s="202"/>
      <c r="H124" s="202"/>
      <c r="I124" s="200"/>
      <c r="J124" s="12" t="s">
        <v>27</v>
      </c>
      <c r="K124" s="16"/>
      <c r="L124" s="16"/>
      <c r="M124" s="16"/>
      <c r="N124" s="16"/>
      <c r="O124" s="16"/>
      <c r="P124" s="16"/>
      <c r="Q124" s="16"/>
      <c r="R124" s="16"/>
    </row>
    <row r="125" spans="1:18" ht="17.25" customHeight="1">
      <c r="A125" s="201"/>
      <c r="B125" s="218" t="s">
        <v>24</v>
      </c>
      <c r="C125" s="218"/>
      <c r="D125" s="138"/>
      <c r="E125" s="138">
        <f>E122</f>
        <v>500</v>
      </c>
      <c r="F125" s="12"/>
      <c r="G125" s="12"/>
      <c r="H125" s="12"/>
      <c r="I125" s="38">
        <f>SUM(I122:I124)</f>
        <v>300</v>
      </c>
      <c r="J125" s="12"/>
      <c r="K125" s="16"/>
      <c r="L125" s="16"/>
      <c r="M125" s="16"/>
      <c r="N125" s="16"/>
      <c r="O125" s="16"/>
      <c r="P125" s="16"/>
      <c r="Q125" s="16"/>
      <c r="R125" s="16"/>
    </row>
    <row r="126" spans="1:18" ht="13.5" customHeight="1">
      <c r="A126" s="201" t="s">
        <v>369</v>
      </c>
      <c r="B126" s="201" t="s">
        <v>370</v>
      </c>
      <c r="C126" s="210" t="s">
        <v>173</v>
      </c>
      <c r="D126" s="201" t="s">
        <v>29</v>
      </c>
      <c r="E126" s="201"/>
      <c r="F126" s="202" t="s">
        <v>143</v>
      </c>
      <c r="G126" s="202" t="s">
        <v>46</v>
      </c>
      <c r="H126" s="202" t="s">
        <v>30</v>
      </c>
      <c r="I126" s="200">
        <v>300</v>
      </c>
      <c r="J126" s="12" t="s">
        <v>25</v>
      </c>
      <c r="K126" s="16" t="s">
        <v>49</v>
      </c>
      <c r="L126" s="16"/>
      <c r="M126" s="16"/>
      <c r="N126" s="16"/>
      <c r="O126" s="16"/>
      <c r="P126" s="16"/>
      <c r="Q126" s="16"/>
      <c r="R126" s="16"/>
    </row>
    <row r="127" spans="1:18" ht="13.5" customHeight="1">
      <c r="A127" s="201"/>
      <c r="B127" s="201"/>
      <c r="C127" s="210"/>
      <c r="D127" s="201"/>
      <c r="E127" s="201"/>
      <c r="F127" s="202"/>
      <c r="G127" s="202"/>
      <c r="H127" s="202"/>
      <c r="I127" s="200"/>
      <c r="J127" s="12" t="s">
        <v>26</v>
      </c>
      <c r="K127" s="16"/>
      <c r="L127" s="16"/>
      <c r="M127" s="16"/>
      <c r="N127" s="16"/>
      <c r="O127" s="16"/>
      <c r="P127" s="16"/>
      <c r="Q127" s="16"/>
      <c r="R127" s="16"/>
    </row>
    <row r="128" spans="1:18" ht="13.5" customHeight="1">
      <c r="A128" s="201"/>
      <c r="B128" s="201"/>
      <c r="C128" s="210"/>
      <c r="D128" s="201"/>
      <c r="E128" s="201"/>
      <c r="F128" s="202"/>
      <c r="G128" s="202"/>
      <c r="H128" s="202"/>
      <c r="I128" s="200"/>
      <c r="J128" s="12" t="s">
        <v>27</v>
      </c>
      <c r="K128" s="16"/>
      <c r="L128" s="16"/>
      <c r="M128" s="16"/>
      <c r="N128" s="16"/>
      <c r="O128" s="16"/>
      <c r="P128" s="16"/>
      <c r="Q128" s="16"/>
      <c r="R128" s="16"/>
    </row>
    <row r="129" spans="1:18" ht="12.75" customHeight="1">
      <c r="A129" s="201"/>
      <c r="B129" s="218" t="s">
        <v>24</v>
      </c>
      <c r="C129" s="218"/>
      <c r="D129" s="138"/>
      <c r="E129" s="138">
        <f>E126</f>
        <v>0</v>
      </c>
      <c r="F129" s="12"/>
      <c r="G129" s="12"/>
      <c r="H129" s="12"/>
      <c r="I129" s="38">
        <f>SUM(I126:I128)</f>
        <v>300</v>
      </c>
      <c r="J129" s="12"/>
      <c r="K129" s="16"/>
      <c r="L129" s="16"/>
      <c r="M129" s="16"/>
      <c r="N129" s="16"/>
      <c r="O129" s="16"/>
      <c r="P129" s="16"/>
      <c r="Q129" s="16"/>
      <c r="R129" s="16"/>
    </row>
    <row r="130" spans="1:18" ht="13.5" customHeight="1">
      <c r="A130" s="203" t="s">
        <v>371</v>
      </c>
      <c r="B130" s="201" t="s">
        <v>372</v>
      </c>
      <c r="C130" s="210" t="s">
        <v>170</v>
      </c>
      <c r="D130" s="201" t="s">
        <v>29</v>
      </c>
      <c r="E130" s="201"/>
      <c r="F130" s="202" t="s">
        <v>37</v>
      </c>
      <c r="G130" s="202" t="s">
        <v>31</v>
      </c>
      <c r="H130" s="202" t="s">
        <v>30</v>
      </c>
      <c r="I130" s="200">
        <v>9235</v>
      </c>
      <c r="J130" s="12" t="s">
        <v>25</v>
      </c>
      <c r="K130" s="16" t="s">
        <v>49</v>
      </c>
      <c r="L130" s="16"/>
      <c r="M130" s="16"/>
      <c r="N130" s="16"/>
      <c r="O130" s="16"/>
      <c r="P130" s="16"/>
      <c r="Q130" s="16"/>
      <c r="R130" s="16"/>
    </row>
    <row r="131" spans="1:18" ht="13.5" customHeight="1">
      <c r="A131" s="204"/>
      <c r="B131" s="201"/>
      <c r="C131" s="210"/>
      <c r="D131" s="201"/>
      <c r="E131" s="201"/>
      <c r="F131" s="202"/>
      <c r="G131" s="202"/>
      <c r="H131" s="202"/>
      <c r="I131" s="200"/>
      <c r="J131" s="12" t="s">
        <v>26</v>
      </c>
      <c r="K131" s="16"/>
      <c r="L131" s="16"/>
      <c r="M131" s="16"/>
      <c r="N131" s="16"/>
      <c r="O131" s="16"/>
      <c r="P131" s="16"/>
      <c r="Q131" s="16"/>
      <c r="R131" s="16"/>
    </row>
    <row r="132" spans="1:18" ht="13.5" customHeight="1">
      <c r="A132" s="204"/>
      <c r="B132" s="201"/>
      <c r="C132" s="210"/>
      <c r="D132" s="201"/>
      <c r="E132" s="201"/>
      <c r="F132" s="202"/>
      <c r="G132" s="202"/>
      <c r="H132" s="202"/>
      <c r="I132" s="200"/>
      <c r="J132" s="12" t="s">
        <v>27</v>
      </c>
      <c r="K132" s="16"/>
      <c r="L132" s="16"/>
      <c r="M132" s="16"/>
      <c r="N132" s="16"/>
      <c r="O132" s="16"/>
      <c r="P132" s="16"/>
      <c r="Q132" s="16"/>
      <c r="R132" s="16"/>
    </row>
    <row r="133" spans="1:18" ht="13.5" customHeight="1">
      <c r="A133" s="204" t="s">
        <v>373</v>
      </c>
      <c r="B133" s="201" t="s">
        <v>372</v>
      </c>
      <c r="C133" s="210" t="s">
        <v>170</v>
      </c>
      <c r="D133" s="201" t="s">
        <v>29</v>
      </c>
      <c r="E133" s="201"/>
      <c r="F133" s="202" t="s">
        <v>36</v>
      </c>
      <c r="G133" s="202" t="s">
        <v>31</v>
      </c>
      <c r="H133" s="202" t="s">
        <v>30</v>
      </c>
      <c r="I133" s="200">
        <v>500</v>
      </c>
      <c r="J133" s="12" t="s">
        <v>25</v>
      </c>
      <c r="K133" s="16" t="s">
        <v>49</v>
      </c>
      <c r="L133" s="16"/>
      <c r="M133" s="16"/>
      <c r="N133" s="16"/>
      <c r="O133" s="16"/>
      <c r="P133" s="16"/>
      <c r="Q133" s="16"/>
      <c r="R133" s="16"/>
    </row>
    <row r="134" spans="1:18" ht="13.5" customHeight="1">
      <c r="A134" s="204"/>
      <c r="B134" s="201"/>
      <c r="C134" s="210"/>
      <c r="D134" s="201"/>
      <c r="E134" s="201"/>
      <c r="F134" s="202"/>
      <c r="G134" s="202"/>
      <c r="H134" s="202"/>
      <c r="I134" s="200"/>
      <c r="J134" s="12" t="s">
        <v>26</v>
      </c>
      <c r="K134" s="16"/>
      <c r="L134" s="16"/>
      <c r="M134" s="16"/>
      <c r="N134" s="16"/>
      <c r="O134" s="16"/>
      <c r="P134" s="16"/>
      <c r="Q134" s="16"/>
      <c r="R134" s="16"/>
    </row>
    <row r="135" spans="1:18" ht="13.5" customHeight="1">
      <c r="A135" s="204"/>
      <c r="B135" s="201"/>
      <c r="C135" s="210"/>
      <c r="D135" s="201"/>
      <c r="E135" s="201"/>
      <c r="F135" s="202"/>
      <c r="G135" s="202"/>
      <c r="H135" s="202"/>
      <c r="I135" s="200"/>
      <c r="J135" s="12" t="s">
        <v>27</v>
      </c>
      <c r="K135" s="16"/>
      <c r="L135" s="16"/>
      <c r="M135" s="16"/>
      <c r="N135" s="16"/>
      <c r="O135" s="16"/>
      <c r="P135" s="16"/>
      <c r="Q135" s="16"/>
      <c r="R135" s="16"/>
    </row>
    <row r="136" spans="1:18" ht="14.25" customHeight="1">
      <c r="A136" s="206"/>
      <c r="B136" s="218" t="s">
        <v>24</v>
      </c>
      <c r="C136" s="218"/>
      <c r="D136" s="138"/>
      <c r="E136" s="138">
        <f>E130</f>
        <v>0</v>
      </c>
      <c r="F136" s="12"/>
      <c r="G136" s="12"/>
      <c r="H136" s="12"/>
      <c r="I136" s="38">
        <f>I130+I133</f>
        <v>9735</v>
      </c>
      <c r="J136" s="12"/>
      <c r="K136" s="16"/>
      <c r="L136" s="16"/>
      <c r="M136" s="16"/>
      <c r="N136" s="16"/>
      <c r="O136" s="16"/>
      <c r="P136" s="16"/>
      <c r="Q136" s="16"/>
      <c r="R136" s="16"/>
    </row>
    <row r="137" spans="1:18" ht="13.5" customHeight="1">
      <c r="A137" s="201" t="s">
        <v>373</v>
      </c>
      <c r="B137" s="201" t="s">
        <v>374</v>
      </c>
      <c r="C137" s="210" t="s">
        <v>171</v>
      </c>
      <c r="D137" s="201" t="s">
        <v>29</v>
      </c>
      <c r="E137" s="201"/>
      <c r="F137" s="202" t="s">
        <v>250</v>
      </c>
      <c r="G137" s="202" t="s">
        <v>31</v>
      </c>
      <c r="H137" s="202" t="s">
        <v>30</v>
      </c>
      <c r="I137" s="200">
        <v>9795</v>
      </c>
      <c r="J137" s="12" t="s">
        <v>25</v>
      </c>
      <c r="K137" s="13"/>
      <c r="L137" s="13"/>
      <c r="M137" s="13"/>
      <c r="N137" s="13"/>
      <c r="O137" s="13"/>
      <c r="P137" s="13"/>
      <c r="Q137" s="13"/>
      <c r="R137" s="13"/>
    </row>
    <row r="138" spans="1:18" ht="13.5" customHeight="1">
      <c r="A138" s="201"/>
      <c r="B138" s="201"/>
      <c r="C138" s="210"/>
      <c r="D138" s="201"/>
      <c r="E138" s="201"/>
      <c r="F138" s="202"/>
      <c r="G138" s="202"/>
      <c r="H138" s="202"/>
      <c r="I138" s="200"/>
      <c r="J138" s="12" t="s">
        <v>26</v>
      </c>
      <c r="K138" s="14"/>
      <c r="L138" s="15"/>
      <c r="M138" s="14"/>
      <c r="N138" s="14"/>
      <c r="O138" s="14"/>
      <c r="P138" s="14"/>
      <c r="Q138" s="14"/>
      <c r="R138" s="14"/>
    </row>
    <row r="139" spans="1:18" ht="13.5" customHeight="1">
      <c r="A139" s="201"/>
      <c r="B139" s="201"/>
      <c r="C139" s="210"/>
      <c r="D139" s="201"/>
      <c r="E139" s="201"/>
      <c r="F139" s="202"/>
      <c r="G139" s="202"/>
      <c r="H139" s="202"/>
      <c r="I139" s="200"/>
      <c r="J139" s="12" t="s">
        <v>27</v>
      </c>
      <c r="K139" s="16"/>
      <c r="L139" s="16"/>
      <c r="M139" s="16"/>
      <c r="N139" s="16"/>
      <c r="O139" s="16"/>
      <c r="P139" s="16"/>
      <c r="Q139" s="16"/>
      <c r="R139" s="16"/>
    </row>
    <row r="140" spans="1:18" ht="13.5" customHeight="1">
      <c r="A140" s="201"/>
      <c r="B140" s="218" t="s">
        <v>24</v>
      </c>
      <c r="C140" s="218"/>
      <c r="D140" s="138"/>
      <c r="E140" s="138">
        <f>E137</f>
        <v>0</v>
      </c>
      <c r="F140" s="12"/>
      <c r="G140" s="12"/>
      <c r="H140" s="12"/>
      <c r="I140" s="38">
        <f>SUM(I137:I139)</f>
        <v>9795</v>
      </c>
      <c r="J140" s="12"/>
      <c r="K140" s="16"/>
      <c r="L140" s="16"/>
      <c r="M140" s="16"/>
      <c r="N140" s="16"/>
      <c r="O140" s="16"/>
      <c r="P140" s="16"/>
      <c r="Q140" s="16"/>
      <c r="R140" s="16"/>
    </row>
    <row r="141" spans="1:18" ht="13.5" customHeight="1">
      <c r="A141" s="262" t="s">
        <v>58</v>
      </c>
      <c r="B141" s="262"/>
      <c r="C141" s="262"/>
      <c r="D141" s="138"/>
      <c r="E141" s="138"/>
      <c r="F141" s="12"/>
      <c r="G141" s="12"/>
      <c r="H141" s="12"/>
      <c r="I141" s="38"/>
      <c r="J141" s="12"/>
      <c r="K141" s="16"/>
      <c r="L141" s="16"/>
      <c r="M141" s="16"/>
      <c r="N141" s="16"/>
      <c r="O141" s="16"/>
      <c r="P141" s="16"/>
      <c r="Q141" s="16"/>
      <c r="R141" s="16"/>
    </row>
    <row r="142" spans="1:18" ht="13.5" customHeight="1">
      <c r="A142" s="201" t="s">
        <v>375</v>
      </c>
      <c r="B142" s="201" t="s">
        <v>376</v>
      </c>
      <c r="C142" s="210" t="s">
        <v>236</v>
      </c>
      <c r="D142" s="201" t="s">
        <v>29</v>
      </c>
      <c r="E142" s="201"/>
      <c r="F142" s="202" t="s">
        <v>37</v>
      </c>
      <c r="G142" s="202" t="s">
        <v>31</v>
      </c>
      <c r="H142" s="202" t="s">
        <v>30</v>
      </c>
      <c r="I142" s="200">
        <v>300</v>
      </c>
      <c r="J142" s="12" t="s">
        <v>25</v>
      </c>
      <c r="K142" s="13"/>
      <c r="L142" s="13"/>
      <c r="M142" s="13"/>
      <c r="N142" s="13"/>
      <c r="O142" s="13"/>
      <c r="P142" s="13"/>
      <c r="Q142" s="13"/>
      <c r="R142" s="13"/>
    </row>
    <row r="143" spans="1:18" ht="13.5" customHeight="1">
      <c r="A143" s="201"/>
      <c r="B143" s="201"/>
      <c r="C143" s="210"/>
      <c r="D143" s="201"/>
      <c r="E143" s="201"/>
      <c r="F143" s="202"/>
      <c r="G143" s="202"/>
      <c r="H143" s="202"/>
      <c r="I143" s="200"/>
      <c r="J143" s="12" t="s">
        <v>26</v>
      </c>
      <c r="K143" s="14"/>
      <c r="L143" s="15"/>
      <c r="M143" s="14"/>
      <c r="N143" s="14"/>
      <c r="O143" s="14"/>
      <c r="P143" s="14"/>
      <c r="Q143" s="14"/>
      <c r="R143" s="14"/>
    </row>
    <row r="144" spans="1:18" ht="13.5" customHeight="1">
      <c r="A144" s="201"/>
      <c r="B144" s="201"/>
      <c r="C144" s="210"/>
      <c r="D144" s="201"/>
      <c r="E144" s="201"/>
      <c r="F144" s="202"/>
      <c r="G144" s="202"/>
      <c r="H144" s="202"/>
      <c r="I144" s="200"/>
      <c r="J144" s="12" t="s">
        <v>27</v>
      </c>
      <c r="K144" s="16"/>
      <c r="L144" s="16"/>
      <c r="M144" s="16"/>
      <c r="N144" s="16"/>
      <c r="O144" s="16"/>
      <c r="P144" s="16"/>
      <c r="Q144" s="16"/>
      <c r="R144" s="16"/>
    </row>
    <row r="145" spans="1:18" ht="13.5" customHeight="1">
      <c r="A145" s="201"/>
      <c r="B145" s="218" t="s">
        <v>24</v>
      </c>
      <c r="C145" s="218"/>
      <c r="D145" s="163"/>
      <c r="E145" s="163">
        <f>E142</f>
        <v>0</v>
      </c>
      <c r="F145" s="12"/>
      <c r="G145" s="12"/>
      <c r="H145" s="12"/>
      <c r="I145" s="38">
        <f>SUM(I142:I144)</f>
        <v>300</v>
      </c>
      <c r="J145" s="12"/>
      <c r="K145" s="16"/>
      <c r="L145" s="16"/>
      <c r="M145" s="16"/>
      <c r="N145" s="16"/>
      <c r="O145" s="16"/>
      <c r="P145" s="16"/>
      <c r="Q145" s="16"/>
      <c r="R145" s="16"/>
    </row>
    <row r="146" spans="1:18" ht="13.5" customHeight="1">
      <c r="A146" s="201" t="s">
        <v>377</v>
      </c>
      <c r="B146" s="203" t="s">
        <v>378</v>
      </c>
      <c r="C146" s="226" t="s">
        <v>236</v>
      </c>
      <c r="D146" s="203" t="s">
        <v>29</v>
      </c>
      <c r="E146" s="203"/>
      <c r="F146" s="229" t="s">
        <v>36</v>
      </c>
      <c r="G146" s="229" t="s">
        <v>31</v>
      </c>
      <c r="H146" s="229" t="s">
        <v>30</v>
      </c>
      <c r="I146" s="249">
        <v>275</v>
      </c>
      <c r="J146" s="12" t="s">
        <v>25</v>
      </c>
      <c r="K146" s="13"/>
      <c r="L146" s="13"/>
      <c r="M146" s="13"/>
      <c r="N146" s="13"/>
      <c r="O146" s="13"/>
      <c r="P146" s="13"/>
      <c r="Q146" s="13"/>
      <c r="R146" s="13"/>
    </row>
    <row r="147" spans="1:18" ht="13.5" customHeight="1">
      <c r="A147" s="201"/>
      <c r="B147" s="204"/>
      <c r="C147" s="227"/>
      <c r="D147" s="204"/>
      <c r="E147" s="204"/>
      <c r="F147" s="230"/>
      <c r="G147" s="230"/>
      <c r="H147" s="230"/>
      <c r="I147" s="235"/>
      <c r="J147" s="12" t="s">
        <v>26</v>
      </c>
      <c r="K147" s="14"/>
      <c r="L147" s="15"/>
      <c r="M147" s="14"/>
      <c r="N147" s="14"/>
      <c r="O147" s="14"/>
      <c r="P147" s="14"/>
      <c r="Q147" s="14"/>
      <c r="R147" s="14">
        <f>SUM(K147:Q147)</f>
        <v>0</v>
      </c>
    </row>
    <row r="148" spans="1:18" ht="13.5" customHeight="1">
      <c r="A148" s="201"/>
      <c r="B148" s="206"/>
      <c r="C148" s="228"/>
      <c r="D148" s="206"/>
      <c r="E148" s="206"/>
      <c r="F148" s="231"/>
      <c r="G148" s="231"/>
      <c r="H148" s="231"/>
      <c r="I148" s="236"/>
      <c r="J148" s="12" t="s">
        <v>27</v>
      </c>
      <c r="K148" s="16"/>
      <c r="L148" s="16"/>
      <c r="M148" s="16"/>
      <c r="N148" s="16"/>
      <c r="O148" s="16"/>
      <c r="P148" s="16"/>
      <c r="Q148" s="16"/>
      <c r="R148" s="16"/>
    </row>
    <row r="149" spans="1:18" ht="13.5" customHeight="1">
      <c r="A149" s="201"/>
      <c r="B149" s="218" t="s">
        <v>24</v>
      </c>
      <c r="C149" s="218"/>
      <c r="D149" s="148"/>
      <c r="E149" s="148">
        <f>E146</f>
        <v>0</v>
      </c>
      <c r="F149" s="12"/>
      <c r="G149" s="12"/>
      <c r="H149" s="12"/>
      <c r="I149" s="38">
        <v>275</v>
      </c>
      <c r="J149" s="12"/>
      <c r="K149" s="16"/>
      <c r="L149" s="16"/>
      <c r="M149" s="16"/>
      <c r="N149" s="16"/>
      <c r="O149" s="16"/>
      <c r="P149" s="16"/>
      <c r="Q149" s="16"/>
      <c r="R149" s="16"/>
    </row>
    <row r="150" spans="1:18" ht="13.5" customHeight="1">
      <c r="A150" s="203" t="s">
        <v>379</v>
      </c>
      <c r="B150" s="201" t="s">
        <v>380</v>
      </c>
      <c r="C150" s="210" t="s">
        <v>35</v>
      </c>
      <c r="D150" s="201" t="s">
        <v>29</v>
      </c>
      <c r="E150" s="201"/>
      <c r="F150" s="202" t="s">
        <v>37</v>
      </c>
      <c r="G150" s="202" t="s">
        <v>31</v>
      </c>
      <c r="H150" s="202" t="s">
        <v>30</v>
      </c>
      <c r="I150" s="200">
        <v>370</v>
      </c>
      <c r="J150" s="12" t="s">
        <v>25</v>
      </c>
      <c r="K150" s="13"/>
      <c r="L150" s="13"/>
      <c r="M150" s="13"/>
      <c r="N150" s="13"/>
      <c r="O150" s="13"/>
      <c r="P150" s="13"/>
      <c r="Q150" s="13"/>
      <c r="R150" s="13"/>
    </row>
    <row r="151" spans="1:18" ht="13.5" customHeight="1">
      <c r="A151" s="204"/>
      <c r="B151" s="201"/>
      <c r="C151" s="210"/>
      <c r="D151" s="201"/>
      <c r="E151" s="201"/>
      <c r="F151" s="202"/>
      <c r="G151" s="202"/>
      <c r="H151" s="202"/>
      <c r="I151" s="200"/>
      <c r="J151" s="12" t="s">
        <v>26</v>
      </c>
      <c r="K151" s="14"/>
      <c r="L151" s="15"/>
      <c r="M151" s="14"/>
      <c r="N151" s="14"/>
      <c r="O151" s="14"/>
      <c r="P151" s="14"/>
      <c r="Q151" s="14"/>
      <c r="R151" s="14">
        <f>SUM(K151:Q151)</f>
        <v>0</v>
      </c>
    </row>
    <row r="152" spans="1:18" ht="13.5" customHeight="1">
      <c r="A152" s="206"/>
      <c r="B152" s="201"/>
      <c r="C152" s="210"/>
      <c r="D152" s="201"/>
      <c r="E152" s="201"/>
      <c r="F152" s="202"/>
      <c r="G152" s="202"/>
      <c r="H152" s="202"/>
      <c r="I152" s="200"/>
      <c r="J152" s="12" t="s">
        <v>27</v>
      </c>
      <c r="K152" s="16"/>
      <c r="L152" s="16"/>
      <c r="M152" s="16"/>
      <c r="N152" s="16"/>
      <c r="O152" s="16"/>
      <c r="P152" s="16"/>
      <c r="Q152" s="16"/>
      <c r="R152" s="16"/>
    </row>
    <row r="153" spans="1:18" ht="13.5" customHeight="1">
      <c r="A153" s="203" t="s">
        <v>382</v>
      </c>
      <c r="B153" s="201" t="s">
        <v>381</v>
      </c>
      <c r="C153" s="210" t="s">
        <v>35</v>
      </c>
      <c r="D153" s="201" t="s">
        <v>29</v>
      </c>
      <c r="E153" s="201"/>
      <c r="F153" s="202" t="s">
        <v>36</v>
      </c>
      <c r="G153" s="202" t="s">
        <v>31</v>
      </c>
      <c r="H153" s="202" t="s">
        <v>30</v>
      </c>
      <c r="I153" s="200">
        <v>280</v>
      </c>
      <c r="J153" s="12" t="s">
        <v>25</v>
      </c>
      <c r="K153" s="13"/>
      <c r="L153" s="13"/>
      <c r="M153" s="13"/>
      <c r="N153" s="13"/>
      <c r="O153" s="13"/>
      <c r="P153" s="13"/>
      <c r="Q153" s="13"/>
      <c r="R153" s="13"/>
    </row>
    <row r="154" spans="1:18" ht="13.5" customHeight="1">
      <c r="A154" s="204"/>
      <c r="B154" s="201"/>
      <c r="C154" s="210"/>
      <c r="D154" s="201"/>
      <c r="E154" s="201"/>
      <c r="F154" s="202"/>
      <c r="G154" s="202"/>
      <c r="H154" s="202"/>
      <c r="I154" s="200"/>
      <c r="J154" s="12" t="s">
        <v>26</v>
      </c>
      <c r="K154" s="14"/>
      <c r="L154" s="15"/>
      <c r="M154" s="14"/>
      <c r="N154" s="14"/>
      <c r="O154" s="14"/>
      <c r="P154" s="14"/>
      <c r="Q154" s="14"/>
      <c r="R154" s="14">
        <f>SUM(K154:Q154)</f>
        <v>0</v>
      </c>
    </row>
    <row r="155" spans="1:18" ht="15.75" customHeight="1">
      <c r="A155" s="204"/>
      <c r="B155" s="201"/>
      <c r="C155" s="210"/>
      <c r="D155" s="201"/>
      <c r="E155" s="201"/>
      <c r="F155" s="202"/>
      <c r="G155" s="202"/>
      <c r="H155" s="202"/>
      <c r="I155" s="200"/>
      <c r="J155" s="12" t="s">
        <v>27</v>
      </c>
      <c r="K155" s="16"/>
      <c r="L155" s="16"/>
      <c r="M155" s="16"/>
      <c r="N155" s="16"/>
      <c r="O155" s="16"/>
      <c r="P155" s="16"/>
      <c r="Q155" s="16"/>
      <c r="R155" s="16"/>
    </row>
    <row r="156" spans="1:18" ht="13.5" customHeight="1">
      <c r="A156" s="204" t="s">
        <v>383</v>
      </c>
      <c r="B156" s="201" t="s">
        <v>384</v>
      </c>
      <c r="C156" s="210" t="s">
        <v>35</v>
      </c>
      <c r="D156" s="201" t="s">
        <v>29</v>
      </c>
      <c r="E156" s="201"/>
      <c r="F156" s="202" t="s">
        <v>45</v>
      </c>
      <c r="G156" s="202" t="s">
        <v>31</v>
      </c>
      <c r="H156" s="202" t="s">
        <v>30</v>
      </c>
      <c r="I156" s="200">
        <v>100</v>
      </c>
      <c r="J156" s="12" t="s">
        <v>25</v>
      </c>
      <c r="K156" s="13"/>
      <c r="L156" s="13"/>
      <c r="M156" s="13"/>
      <c r="N156" s="13"/>
      <c r="O156" s="13"/>
      <c r="P156" s="13"/>
      <c r="Q156" s="13"/>
      <c r="R156" s="13"/>
    </row>
    <row r="157" spans="1:18" ht="13.5" customHeight="1">
      <c r="A157" s="204"/>
      <c r="B157" s="201"/>
      <c r="C157" s="210"/>
      <c r="D157" s="201"/>
      <c r="E157" s="201"/>
      <c r="F157" s="202"/>
      <c r="G157" s="202"/>
      <c r="H157" s="202"/>
      <c r="I157" s="200"/>
      <c r="J157" s="12" t="s">
        <v>26</v>
      </c>
      <c r="K157" s="14"/>
      <c r="L157" s="223" t="s">
        <v>287</v>
      </c>
      <c r="M157" s="224"/>
      <c r="N157" s="224"/>
      <c r="O157" s="224"/>
      <c r="P157" s="225"/>
      <c r="Q157" s="14"/>
      <c r="R157" s="14">
        <f>SUM(K157:Q157)</f>
        <v>0</v>
      </c>
    </row>
    <row r="158" spans="1:18" ht="13.5" customHeight="1">
      <c r="A158" s="204"/>
      <c r="B158" s="201"/>
      <c r="C158" s="210"/>
      <c r="D158" s="201"/>
      <c r="E158" s="201"/>
      <c r="F158" s="202"/>
      <c r="G158" s="202"/>
      <c r="H158" s="202"/>
      <c r="I158" s="200"/>
      <c r="J158" s="12" t="s">
        <v>27</v>
      </c>
      <c r="K158" s="16"/>
      <c r="L158" s="16"/>
      <c r="M158" s="16"/>
      <c r="N158" s="16"/>
      <c r="O158" s="16"/>
      <c r="P158" s="16"/>
      <c r="Q158" s="16"/>
      <c r="R158" s="16"/>
    </row>
    <row r="159" spans="1:18" ht="0.75" customHeight="1">
      <c r="A159" s="206"/>
      <c r="B159" s="218" t="s">
        <v>24</v>
      </c>
      <c r="C159" s="218"/>
      <c r="D159" s="148"/>
      <c r="E159" s="148">
        <f>E153</f>
        <v>0</v>
      </c>
      <c r="F159" s="12"/>
      <c r="G159" s="12"/>
      <c r="H159" s="12"/>
      <c r="I159" s="38">
        <f>I150+I153+I156</f>
        <v>750</v>
      </c>
      <c r="J159" s="12"/>
      <c r="K159" s="16"/>
      <c r="L159" s="16"/>
      <c r="M159" s="16"/>
      <c r="N159" s="16"/>
      <c r="O159" s="16"/>
      <c r="P159" s="16"/>
      <c r="Q159" s="16"/>
      <c r="R159" s="16"/>
    </row>
    <row r="160" spans="1:18" ht="13.5" hidden="1" customHeight="1">
      <c r="A160" s="149"/>
      <c r="B160" s="218" t="s">
        <v>24</v>
      </c>
      <c r="C160" s="218"/>
      <c r="D160" s="148"/>
      <c r="E160" s="148" t="e">
        <f>#REF!</f>
        <v>#REF!</v>
      </c>
      <c r="F160" s="12"/>
      <c r="G160" s="12"/>
      <c r="H160" s="12"/>
      <c r="I160" s="38" t="e">
        <f>SUM(#REF!)</f>
        <v>#REF!</v>
      </c>
      <c r="J160" s="12"/>
      <c r="K160" s="16"/>
      <c r="L160" s="16"/>
      <c r="M160" s="16"/>
      <c r="N160" s="16"/>
      <c r="O160" s="16"/>
      <c r="P160" s="16"/>
      <c r="Q160" s="16"/>
      <c r="R160" s="16"/>
    </row>
    <row r="161" spans="1:18" ht="13.5" customHeight="1">
      <c r="A161" s="201" t="s">
        <v>385</v>
      </c>
      <c r="B161" s="201" t="s">
        <v>386</v>
      </c>
      <c r="C161" s="210" t="s">
        <v>269</v>
      </c>
      <c r="D161" s="201" t="s">
        <v>29</v>
      </c>
      <c r="E161" s="201">
        <v>3</v>
      </c>
      <c r="F161" s="202" t="s">
        <v>36</v>
      </c>
      <c r="G161" s="202" t="s">
        <v>31</v>
      </c>
      <c r="H161" s="202" t="s">
        <v>30</v>
      </c>
      <c r="I161" s="200">
        <v>300</v>
      </c>
      <c r="J161" s="12" t="s">
        <v>25</v>
      </c>
      <c r="K161" s="13"/>
      <c r="L161" s="13"/>
      <c r="M161" s="13"/>
      <c r="N161" s="13"/>
      <c r="O161" s="13"/>
      <c r="P161" s="13"/>
      <c r="Q161" s="13"/>
      <c r="R161" s="13"/>
    </row>
    <row r="162" spans="1:18" ht="13.5" customHeight="1">
      <c r="A162" s="201"/>
      <c r="B162" s="201"/>
      <c r="C162" s="210"/>
      <c r="D162" s="201"/>
      <c r="E162" s="201"/>
      <c r="F162" s="202"/>
      <c r="G162" s="202"/>
      <c r="H162" s="202"/>
      <c r="I162" s="200"/>
      <c r="J162" s="12" t="s">
        <v>26</v>
      </c>
      <c r="K162" s="14"/>
      <c r="L162" s="15"/>
      <c r="M162" s="14"/>
      <c r="N162" s="14"/>
      <c r="O162" s="14"/>
      <c r="P162" s="14"/>
      <c r="Q162" s="14"/>
      <c r="R162" s="14"/>
    </row>
    <row r="163" spans="1:18" ht="13.5" customHeight="1">
      <c r="A163" s="201"/>
      <c r="B163" s="201"/>
      <c r="C163" s="210"/>
      <c r="D163" s="201"/>
      <c r="E163" s="201"/>
      <c r="F163" s="202"/>
      <c r="G163" s="202"/>
      <c r="H163" s="202"/>
      <c r="I163" s="200"/>
      <c r="J163" s="12" t="s">
        <v>27</v>
      </c>
      <c r="K163" s="16"/>
      <c r="L163" s="16"/>
      <c r="M163" s="16"/>
      <c r="N163" s="16"/>
      <c r="O163" s="16"/>
      <c r="P163" s="16"/>
      <c r="Q163" s="16"/>
      <c r="R163" s="16"/>
    </row>
    <row r="164" spans="1:18" ht="30.75" customHeight="1">
      <c r="A164" s="201"/>
      <c r="B164" s="218" t="s">
        <v>24</v>
      </c>
      <c r="C164" s="218"/>
      <c r="D164" s="148"/>
      <c r="E164" s="148">
        <f>E161</f>
        <v>3</v>
      </c>
      <c r="F164" s="12"/>
      <c r="G164" s="12"/>
      <c r="H164" s="12"/>
      <c r="I164" s="38">
        <f>I150+I153+I156+I161</f>
        <v>1050</v>
      </c>
      <c r="J164" s="12"/>
      <c r="K164" s="16"/>
      <c r="L164" s="16"/>
      <c r="M164" s="16"/>
      <c r="N164" s="16"/>
      <c r="O164" s="16"/>
      <c r="P164" s="16"/>
      <c r="Q164" s="16"/>
      <c r="R164" s="16"/>
    </row>
    <row r="165" spans="1:18" ht="13.5" customHeight="1">
      <c r="A165" s="266" t="s">
        <v>388</v>
      </c>
      <c r="B165" s="201" t="s">
        <v>387</v>
      </c>
      <c r="C165" s="210" t="s">
        <v>249</v>
      </c>
      <c r="D165" s="201" t="s">
        <v>29</v>
      </c>
      <c r="E165" s="201"/>
      <c r="F165" s="202" t="s">
        <v>288</v>
      </c>
      <c r="G165" s="202" t="s">
        <v>31</v>
      </c>
      <c r="H165" s="202" t="s">
        <v>30</v>
      </c>
      <c r="I165" s="200">
        <v>100</v>
      </c>
      <c r="J165" s="12" t="s">
        <v>25</v>
      </c>
      <c r="K165" s="13"/>
      <c r="L165" s="13"/>
      <c r="M165" s="13"/>
      <c r="N165" s="13"/>
      <c r="O165" s="13"/>
      <c r="P165" s="13"/>
      <c r="Q165" s="13"/>
      <c r="R165" s="13"/>
    </row>
    <row r="166" spans="1:18" ht="13.5" customHeight="1">
      <c r="A166" s="260"/>
      <c r="B166" s="201"/>
      <c r="C166" s="210"/>
      <c r="D166" s="201"/>
      <c r="E166" s="201"/>
      <c r="F166" s="202"/>
      <c r="G166" s="202"/>
      <c r="H166" s="202"/>
      <c r="I166" s="200"/>
      <c r="J166" s="12" t="s">
        <v>26</v>
      </c>
      <c r="K166" s="14"/>
      <c r="L166" s="15"/>
      <c r="M166" s="14"/>
      <c r="N166" s="14"/>
      <c r="O166" s="14"/>
      <c r="P166" s="14"/>
      <c r="Q166" s="14"/>
      <c r="R166" s="14"/>
    </row>
    <row r="167" spans="1:18" ht="10.5" customHeight="1">
      <c r="A167" s="260"/>
      <c r="B167" s="201"/>
      <c r="C167" s="210"/>
      <c r="D167" s="201"/>
      <c r="E167" s="201"/>
      <c r="F167" s="202"/>
      <c r="G167" s="202"/>
      <c r="H167" s="202"/>
      <c r="I167" s="200"/>
      <c r="J167" s="12" t="s">
        <v>27</v>
      </c>
      <c r="K167" s="16"/>
      <c r="L167" s="16"/>
      <c r="M167" s="16"/>
      <c r="N167" s="16"/>
      <c r="O167" s="16"/>
      <c r="P167" s="16"/>
      <c r="Q167" s="16"/>
      <c r="R167" s="16"/>
    </row>
    <row r="168" spans="1:18" ht="13.5" hidden="1" customHeight="1">
      <c r="A168" s="260"/>
      <c r="B168" s="218" t="s">
        <v>24</v>
      </c>
      <c r="C168" s="218"/>
      <c r="D168" s="148"/>
      <c r="E168" s="148">
        <f>E165</f>
        <v>0</v>
      </c>
      <c r="F168" s="12"/>
      <c r="G168" s="12"/>
      <c r="H168" s="12"/>
      <c r="I168" s="38">
        <f>SUM(I165:I167)</f>
        <v>100</v>
      </c>
      <c r="J168" s="12"/>
      <c r="K168" s="16"/>
      <c r="L168" s="16"/>
      <c r="M168" s="16"/>
      <c r="N168" s="16"/>
      <c r="O168" s="16"/>
      <c r="P168" s="16"/>
      <c r="Q168" s="16"/>
      <c r="R168" s="16"/>
    </row>
    <row r="169" spans="1:18" ht="13.5" customHeight="1">
      <c r="A169" s="260"/>
      <c r="B169" s="201" t="s">
        <v>389</v>
      </c>
      <c r="C169" s="210" t="s">
        <v>249</v>
      </c>
      <c r="D169" s="201" t="s">
        <v>29</v>
      </c>
      <c r="E169" s="201"/>
      <c r="F169" s="202" t="s">
        <v>270</v>
      </c>
      <c r="G169" s="202" t="s">
        <v>31</v>
      </c>
      <c r="H169" s="202" t="s">
        <v>30</v>
      </c>
      <c r="I169" s="200">
        <v>50</v>
      </c>
      <c r="J169" s="12" t="s">
        <v>25</v>
      </c>
      <c r="K169" s="13"/>
      <c r="L169" s="13"/>
      <c r="M169" s="13"/>
      <c r="N169" s="13"/>
      <c r="O169" s="13"/>
      <c r="P169" s="13"/>
      <c r="Q169" s="13"/>
      <c r="R169" s="13"/>
    </row>
    <row r="170" spans="1:18" ht="13.5" customHeight="1">
      <c r="A170" s="260"/>
      <c r="B170" s="201"/>
      <c r="C170" s="210"/>
      <c r="D170" s="201"/>
      <c r="E170" s="201"/>
      <c r="F170" s="202"/>
      <c r="G170" s="202"/>
      <c r="H170" s="202"/>
      <c r="I170" s="200"/>
      <c r="J170" s="12" t="s">
        <v>26</v>
      </c>
      <c r="K170" s="14"/>
      <c r="L170" s="223"/>
      <c r="M170" s="224"/>
      <c r="N170" s="225"/>
      <c r="O170" s="14"/>
      <c r="P170" s="14"/>
      <c r="Q170" s="14"/>
      <c r="R170" s="14"/>
    </row>
    <row r="171" spans="1:18" ht="13.5" customHeight="1">
      <c r="A171" s="260"/>
      <c r="B171" s="201"/>
      <c r="C171" s="210"/>
      <c r="D171" s="201"/>
      <c r="E171" s="201"/>
      <c r="F171" s="202"/>
      <c r="G171" s="202"/>
      <c r="H171" s="202"/>
      <c r="I171" s="200"/>
      <c r="J171" s="12" t="s">
        <v>25</v>
      </c>
      <c r="K171" s="13"/>
      <c r="L171" s="13"/>
      <c r="M171" s="13"/>
      <c r="N171" s="13"/>
      <c r="O171" s="13"/>
      <c r="P171" s="13"/>
      <c r="Q171" s="13"/>
      <c r="R171" s="13"/>
    </row>
    <row r="172" spans="1:18" ht="13.5" customHeight="1">
      <c r="A172" s="260"/>
      <c r="B172" s="201"/>
      <c r="C172" s="210"/>
      <c r="D172" s="201"/>
      <c r="E172" s="201"/>
      <c r="F172" s="202"/>
      <c r="G172" s="202"/>
      <c r="H172" s="202"/>
      <c r="I172" s="200"/>
      <c r="J172" s="12" t="s">
        <v>26</v>
      </c>
      <c r="K172" s="14"/>
      <c r="L172" s="15"/>
      <c r="M172" s="14"/>
      <c r="N172" s="14"/>
      <c r="O172" s="14"/>
      <c r="P172" s="14"/>
      <c r="Q172" s="14"/>
      <c r="R172" s="14"/>
    </row>
    <row r="173" spans="1:18" ht="9.75" customHeight="1">
      <c r="A173" s="260"/>
      <c r="B173" s="201"/>
      <c r="C173" s="210"/>
      <c r="D173" s="201"/>
      <c r="E173" s="201"/>
      <c r="F173" s="202"/>
      <c r="G173" s="202"/>
      <c r="H173" s="202"/>
      <c r="I173" s="200"/>
      <c r="J173" s="12" t="s">
        <v>27</v>
      </c>
      <c r="K173" s="16"/>
      <c r="L173" s="16"/>
      <c r="M173" s="16"/>
      <c r="N173" s="16"/>
      <c r="O173" s="16"/>
      <c r="P173" s="16"/>
      <c r="Q173" s="16"/>
      <c r="R173" s="16"/>
    </row>
    <row r="174" spans="1:18" ht="5.25" hidden="1" customHeight="1">
      <c r="A174" s="260"/>
      <c r="B174" s="201"/>
      <c r="C174" s="210"/>
      <c r="D174" s="201"/>
      <c r="E174" s="201"/>
      <c r="F174" s="202"/>
      <c r="G174" s="202"/>
      <c r="H174" s="202"/>
      <c r="I174" s="200"/>
      <c r="J174" s="12"/>
      <c r="K174" s="16"/>
      <c r="L174" s="16"/>
      <c r="M174" s="16"/>
      <c r="N174" s="16"/>
      <c r="O174" s="16"/>
      <c r="P174" s="16"/>
      <c r="Q174" s="16"/>
      <c r="R174" s="16"/>
    </row>
    <row r="175" spans="1:18" ht="10.5" hidden="1" customHeight="1">
      <c r="A175" s="261"/>
      <c r="B175" s="201"/>
      <c r="C175" s="210"/>
      <c r="D175" s="201"/>
      <c r="E175" s="201"/>
      <c r="F175" s="202"/>
      <c r="G175" s="202"/>
      <c r="H175" s="202"/>
      <c r="I175" s="200"/>
      <c r="J175" s="12" t="s">
        <v>27</v>
      </c>
      <c r="K175" s="16"/>
      <c r="L175" s="16"/>
      <c r="M175" s="16"/>
      <c r="N175" s="16"/>
      <c r="O175" s="16"/>
      <c r="P175" s="16"/>
      <c r="Q175" s="16"/>
      <c r="R175" s="16"/>
    </row>
    <row r="176" spans="1:18" ht="13.5" customHeight="1">
      <c r="A176" s="176"/>
      <c r="B176" s="218" t="s">
        <v>24</v>
      </c>
      <c r="C176" s="218"/>
      <c r="D176" s="148"/>
      <c r="E176" s="148"/>
      <c r="F176" s="12"/>
      <c r="G176" s="12"/>
      <c r="H176" s="12"/>
      <c r="I176" s="38">
        <f>I165+I169</f>
        <v>150</v>
      </c>
      <c r="J176" s="12"/>
      <c r="K176" s="16"/>
      <c r="L176" s="16"/>
      <c r="M176" s="16"/>
      <c r="N176" s="16"/>
      <c r="O176" s="16"/>
      <c r="P176" s="16"/>
      <c r="Q176" s="16"/>
      <c r="R176" s="16"/>
    </row>
    <row r="177" spans="1:18" ht="13.5" customHeight="1">
      <c r="A177" s="266" t="s">
        <v>390</v>
      </c>
      <c r="B177" s="201" t="s">
        <v>391</v>
      </c>
      <c r="C177" s="210" t="s">
        <v>282</v>
      </c>
      <c r="D177" s="201" t="s">
        <v>29</v>
      </c>
      <c r="E177" s="201"/>
      <c r="F177" s="202" t="s">
        <v>288</v>
      </c>
      <c r="G177" s="202" t="s">
        <v>31</v>
      </c>
      <c r="H177" s="202" t="s">
        <v>30</v>
      </c>
      <c r="I177" s="200">
        <v>100</v>
      </c>
      <c r="J177" s="12" t="s">
        <v>25</v>
      </c>
      <c r="K177" s="13"/>
      <c r="L177" s="13"/>
      <c r="M177" s="13"/>
      <c r="N177" s="13"/>
      <c r="O177" s="13"/>
      <c r="P177" s="13"/>
      <c r="Q177" s="13"/>
      <c r="R177" s="13"/>
    </row>
    <row r="178" spans="1:18" ht="13.5" customHeight="1">
      <c r="A178" s="260"/>
      <c r="B178" s="201"/>
      <c r="C178" s="210"/>
      <c r="D178" s="201"/>
      <c r="E178" s="201"/>
      <c r="F178" s="202"/>
      <c r="G178" s="202"/>
      <c r="H178" s="202"/>
      <c r="I178" s="200"/>
      <c r="J178" s="12" t="s">
        <v>26</v>
      </c>
      <c r="K178" s="14"/>
      <c r="L178" s="15"/>
      <c r="M178" s="14"/>
      <c r="N178" s="14"/>
      <c r="O178" s="14"/>
      <c r="P178" s="14"/>
      <c r="Q178" s="14"/>
      <c r="R178" s="14"/>
    </row>
    <row r="179" spans="1:18" ht="10.5" customHeight="1">
      <c r="A179" s="260"/>
      <c r="B179" s="201"/>
      <c r="C179" s="210"/>
      <c r="D179" s="201"/>
      <c r="E179" s="201"/>
      <c r="F179" s="202"/>
      <c r="G179" s="202"/>
      <c r="H179" s="202"/>
      <c r="I179" s="200"/>
      <c r="J179" s="12" t="s">
        <v>27</v>
      </c>
      <c r="K179" s="16"/>
      <c r="L179" s="16"/>
      <c r="M179" s="16"/>
      <c r="N179" s="16"/>
      <c r="O179" s="16"/>
      <c r="P179" s="16"/>
      <c r="Q179" s="16"/>
      <c r="R179" s="16"/>
    </row>
    <row r="180" spans="1:18" ht="13.5" hidden="1" customHeight="1">
      <c r="A180" s="260"/>
      <c r="B180" s="218" t="s">
        <v>24</v>
      </c>
      <c r="C180" s="218"/>
      <c r="D180" s="177"/>
      <c r="E180" s="177">
        <f>E177</f>
        <v>0</v>
      </c>
      <c r="F180" s="12"/>
      <c r="G180" s="12"/>
      <c r="H180" s="12"/>
      <c r="I180" s="38">
        <f>SUM(I177:I179)</f>
        <v>100</v>
      </c>
      <c r="J180" s="12"/>
      <c r="K180" s="16"/>
      <c r="L180" s="16"/>
      <c r="M180" s="16"/>
      <c r="N180" s="16"/>
      <c r="O180" s="16"/>
      <c r="P180" s="16"/>
      <c r="Q180" s="16"/>
      <c r="R180" s="16"/>
    </row>
    <row r="181" spans="1:18" ht="13.5" customHeight="1">
      <c r="A181" s="260"/>
      <c r="B181" s="201" t="s">
        <v>661</v>
      </c>
      <c r="C181" s="210" t="s">
        <v>282</v>
      </c>
      <c r="D181" s="201" t="s">
        <v>29</v>
      </c>
      <c r="E181" s="201"/>
      <c r="F181" s="202" t="s">
        <v>270</v>
      </c>
      <c r="G181" s="202" t="s">
        <v>31</v>
      </c>
      <c r="H181" s="202" t="s">
        <v>30</v>
      </c>
      <c r="I181" s="200">
        <v>87</v>
      </c>
      <c r="J181" s="12" t="s">
        <v>25</v>
      </c>
      <c r="K181" s="13"/>
      <c r="L181" s="13"/>
      <c r="M181" s="13"/>
      <c r="N181" s="13"/>
      <c r="O181" s="13"/>
      <c r="P181" s="13"/>
      <c r="Q181" s="13"/>
      <c r="R181" s="13"/>
    </row>
    <row r="182" spans="1:18" ht="13.5" customHeight="1">
      <c r="A182" s="260"/>
      <c r="B182" s="201"/>
      <c r="C182" s="210"/>
      <c r="D182" s="201"/>
      <c r="E182" s="201"/>
      <c r="F182" s="202"/>
      <c r="G182" s="202"/>
      <c r="H182" s="202"/>
      <c r="I182" s="200"/>
      <c r="J182" s="12" t="s">
        <v>26</v>
      </c>
      <c r="K182" s="14"/>
      <c r="L182" s="15"/>
      <c r="M182" s="14"/>
      <c r="N182" s="14"/>
      <c r="O182" s="14"/>
      <c r="P182" s="14"/>
      <c r="Q182" s="14"/>
      <c r="R182" s="14"/>
    </row>
    <row r="183" spans="1:18" ht="13.5" customHeight="1">
      <c r="A183" s="260"/>
      <c r="B183" s="201"/>
      <c r="C183" s="210"/>
      <c r="D183" s="201"/>
      <c r="E183" s="201"/>
      <c r="F183" s="202"/>
      <c r="G183" s="202"/>
      <c r="H183" s="202"/>
      <c r="I183" s="200"/>
      <c r="J183" s="12" t="s">
        <v>25</v>
      </c>
      <c r="K183" s="13"/>
      <c r="L183" s="13"/>
      <c r="M183" s="13"/>
      <c r="N183" s="13"/>
      <c r="O183" s="13"/>
      <c r="P183" s="13"/>
      <c r="Q183" s="13"/>
      <c r="R183" s="13"/>
    </row>
    <row r="184" spans="1:18" ht="13.5" customHeight="1">
      <c r="A184" s="260"/>
      <c r="B184" s="201"/>
      <c r="C184" s="210"/>
      <c r="D184" s="201"/>
      <c r="E184" s="201"/>
      <c r="F184" s="202"/>
      <c r="G184" s="202"/>
      <c r="H184" s="202"/>
      <c r="I184" s="200"/>
      <c r="J184" s="12" t="s">
        <v>26</v>
      </c>
      <c r="K184" s="14"/>
      <c r="L184" s="15"/>
      <c r="M184" s="14"/>
      <c r="N184" s="14"/>
      <c r="O184" s="14"/>
      <c r="P184" s="14"/>
      <c r="Q184" s="14"/>
      <c r="R184" s="14"/>
    </row>
    <row r="185" spans="1:18" ht="9.75" customHeight="1">
      <c r="A185" s="260"/>
      <c r="B185" s="201"/>
      <c r="C185" s="210"/>
      <c r="D185" s="201"/>
      <c r="E185" s="201"/>
      <c r="F185" s="202"/>
      <c r="G185" s="202"/>
      <c r="H185" s="202"/>
      <c r="I185" s="200"/>
      <c r="J185" s="12" t="s">
        <v>27</v>
      </c>
      <c r="K185" s="16"/>
      <c r="L185" s="16"/>
      <c r="M185" s="16"/>
      <c r="N185" s="16"/>
      <c r="O185" s="16"/>
      <c r="P185" s="16"/>
      <c r="Q185" s="16"/>
      <c r="R185" s="16"/>
    </row>
    <row r="186" spans="1:18" ht="5.25" hidden="1" customHeight="1">
      <c r="A186" s="260"/>
      <c r="B186" s="201"/>
      <c r="C186" s="210"/>
      <c r="D186" s="201"/>
      <c r="E186" s="201"/>
      <c r="F186" s="202"/>
      <c r="G186" s="202"/>
      <c r="H186" s="202"/>
      <c r="I186" s="200"/>
      <c r="J186" s="12"/>
      <c r="K186" s="16"/>
      <c r="L186" s="16"/>
      <c r="M186" s="16"/>
      <c r="N186" s="16"/>
      <c r="O186" s="16"/>
      <c r="P186" s="16"/>
      <c r="Q186" s="16"/>
      <c r="R186" s="16"/>
    </row>
    <row r="187" spans="1:18" ht="10.5" hidden="1" customHeight="1">
      <c r="A187" s="261"/>
      <c r="B187" s="201"/>
      <c r="C187" s="210"/>
      <c r="D187" s="201"/>
      <c r="E187" s="201"/>
      <c r="F187" s="202"/>
      <c r="G187" s="202"/>
      <c r="H187" s="202"/>
      <c r="I187" s="200"/>
      <c r="J187" s="12" t="s">
        <v>27</v>
      </c>
      <c r="K187" s="16"/>
      <c r="L187" s="16"/>
      <c r="M187" s="16"/>
      <c r="N187" s="16"/>
      <c r="O187" s="16"/>
      <c r="P187" s="16"/>
      <c r="Q187" s="16"/>
      <c r="R187" s="16"/>
    </row>
    <row r="188" spans="1:18" ht="13.5" customHeight="1">
      <c r="A188" s="176"/>
      <c r="B188" s="218" t="s">
        <v>24</v>
      </c>
      <c r="C188" s="218"/>
      <c r="D188" s="177"/>
      <c r="E188" s="177"/>
      <c r="F188" s="12"/>
      <c r="G188" s="12"/>
      <c r="H188" s="12"/>
      <c r="I188" s="38">
        <f>I177+I181</f>
        <v>187</v>
      </c>
      <c r="J188" s="12"/>
      <c r="K188" s="16"/>
      <c r="L188" s="16"/>
      <c r="M188" s="16"/>
      <c r="N188" s="16"/>
      <c r="O188" s="16"/>
      <c r="P188" s="16"/>
      <c r="Q188" s="16"/>
      <c r="R188" s="16"/>
    </row>
    <row r="189" spans="1:18" ht="13.5" customHeight="1">
      <c r="A189" s="201" t="s">
        <v>392</v>
      </c>
      <c r="B189" s="201" t="s">
        <v>393</v>
      </c>
      <c r="C189" s="210" t="s">
        <v>235</v>
      </c>
      <c r="D189" s="201" t="s">
        <v>29</v>
      </c>
      <c r="E189" s="201"/>
      <c r="F189" s="202" t="s">
        <v>45</v>
      </c>
      <c r="G189" s="202" t="s">
        <v>31</v>
      </c>
      <c r="H189" s="202" t="s">
        <v>30</v>
      </c>
      <c r="I189" s="200">
        <v>50</v>
      </c>
      <c r="J189" s="12" t="s">
        <v>25</v>
      </c>
      <c r="K189" s="13"/>
      <c r="L189" s="13"/>
      <c r="M189" s="13"/>
      <c r="N189" s="13"/>
      <c r="O189" s="13"/>
      <c r="P189" s="13"/>
      <c r="Q189" s="13"/>
      <c r="R189" s="13"/>
    </row>
    <row r="190" spans="1:18" ht="21" customHeight="1">
      <c r="A190" s="201"/>
      <c r="B190" s="201"/>
      <c r="C190" s="210"/>
      <c r="D190" s="201"/>
      <c r="E190" s="201"/>
      <c r="F190" s="202"/>
      <c r="G190" s="202"/>
      <c r="H190" s="202"/>
      <c r="I190" s="200"/>
      <c r="J190" s="12" t="s">
        <v>26</v>
      </c>
      <c r="K190" s="211" t="s">
        <v>289</v>
      </c>
      <c r="L190" s="212"/>
      <c r="M190" s="212"/>
      <c r="N190" s="212"/>
      <c r="O190" s="212"/>
      <c r="P190" s="213"/>
      <c r="Q190" s="14"/>
      <c r="R190" s="14"/>
    </row>
    <row r="191" spans="1:18" ht="20.25" customHeight="1">
      <c r="A191" s="201"/>
      <c r="B191" s="201"/>
      <c r="C191" s="210"/>
      <c r="D191" s="201"/>
      <c r="E191" s="201"/>
      <c r="F191" s="202"/>
      <c r="G191" s="202"/>
      <c r="H191" s="202"/>
      <c r="I191" s="200"/>
      <c r="J191" s="12" t="s">
        <v>27</v>
      </c>
      <c r="K191" s="16"/>
      <c r="L191" s="16"/>
      <c r="M191" s="16"/>
      <c r="N191" s="16"/>
      <c r="O191" s="16"/>
      <c r="P191" s="16"/>
      <c r="Q191" s="16"/>
      <c r="R191" s="16"/>
    </row>
    <row r="192" spans="1:18" ht="31.5" customHeight="1">
      <c r="A192" s="201"/>
      <c r="B192" s="218" t="s">
        <v>24</v>
      </c>
      <c r="C192" s="218"/>
      <c r="D192" s="148"/>
      <c r="E192" s="148">
        <f>E189</f>
        <v>0</v>
      </c>
      <c r="F192" s="12"/>
      <c r="G192" s="12"/>
      <c r="H192" s="12"/>
      <c r="I192" s="38">
        <f>SUM(I189:I191)</f>
        <v>50</v>
      </c>
      <c r="J192" s="12"/>
      <c r="K192" s="16"/>
      <c r="L192" s="16"/>
      <c r="M192" s="16"/>
      <c r="N192" s="16"/>
      <c r="O192" s="16"/>
      <c r="P192" s="16"/>
      <c r="Q192" s="16"/>
      <c r="R192" s="16"/>
    </row>
    <row r="193" spans="1:18" ht="13.5" customHeight="1">
      <c r="A193" s="201" t="s">
        <v>394</v>
      </c>
      <c r="B193" s="201" t="s">
        <v>395</v>
      </c>
      <c r="C193" s="210" t="s">
        <v>271</v>
      </c>
      <c r="D193" s="201" t="s">
        <v>29</v>
      </c>
      <c r="E193" s="201">
        <v>4</v>
      </c>
      <c r="F193" s="202" t="s">
        <v>45</v>
      </c>
      <c r="G193" s="202" t="s">
        <v>31</v>
      </c>
      <c r="H193" s="202" t="s">
        <v>30</v>
      </c>
      <c r="I193" s="200">
        <v>15</v>
      </c>
      <c r="J193" s="12" t="s">
        <v>25</v>
      </c>
      <c r="K193" s="13"/>
      <c r="L193" s="13"/>
      <c r="M193" s="13"/>
      <c r="N193" s="13"/>
      <c r="O193" s="13"/>
      <c r="P193" s="13"/>
      <c r="Q193" s="13"/>
      <c r="R193" s="13"/>
    </row>
    <row r="194" spans="1:18" ht="13.5" customHeight="1">
      <c r="A194" s="201"/>
      <c r="B194" s="201"/>
      <c r="C194" s="210"/>
      <c r="D194" s="201"/>
      <c r="E194" s="201"/>
      <c r="F194" s="202"/>
      <c r="G194" s="202"/>
      <c r="H194" s="202"/>
      <c r="I194" s="200"/>
      <c r="J194" s="12" t="s">
        <v>26</v>
      </c>
      <c r="K194" s="14"/>
      <c r="L194" s="15"/>
      <c r="M194" s="14"/>
      <c r="N194" s="14"/>
      <c r="O194" s="14"/>
      <c r="P194" s="14"/>
      <c r="Q194" s="14"/>
      <c r="R194" s="14"/>
    </row>
    <row r="195" spans="1:18" ht="13.5" customHeight="1">
      <c r="A195" s="201"/>
      <c r="B195" s="201"/>
      <c r="C195" s="210"/>
      <c r="D195" s="201"/>
      <c r="E195" s="201"/>
      <c r="F195" s="202"/>
      <c r="G195" s="202"/>
      <c r="H195" s="202"/>
      <c r="I195" s="200"/>
      <c r="J195" s="12" t="s">
        <v>27</v>
      </c>
      <c r="K195" s="16"/>
      <c r="L195" s="16"/>
      <c r="M195" s="16"/>
      <c r="N195" s="16"/>
      <c r="O195" s="16"/>
      <c r="P195" s="16"/>
      <c r="Q195" s="16"/>
      <c r="R195" s="16"/>
    </row>
    <row r="196" spans="1:18" ht="13.5" customHeight="1">
      <c r="A196" s="201"/>
      <c r="B196" s="201" t="s">
        <v>662</v>
      </c>
      <c r="C196" s="210" t="s">
        <v>271</v>
      </c>
      <c r="D196" s="201" t="s">
        <v>29</v>
      </c>
      <c r="E196" s="201">
        <v>4</v>
      </c>
      <c r="F196" s="202" t="s">
        <v>45</v>
      </c>
      <c r="G196" s="202" t="s">
        <v>31</v>
      </c>
      <c r="H196" s="202" t="s">
        <v>30</v>
      </c>
      <c r="I196" s="200">
        <v>15</v>
      </c>
      <c r="J196" s="12" t="s">
        <v>25</v>
      </c>
      <c r="K196" s="13"/>
      <c r="L196" s="13"/>
      <c r="M196" s="13"/>
      <c r="N196" s="13"/>
      <c r="O196" s="13"/>
      <c r="P196" s="13"/>
      <c r="Q196" s="13"/>
      <c r="R196" s="13"/>
    </row>
    <row r="197" spans="1:18" ht="13.5" customHeight="1">
      <c r="A197" s="201"/>
      <c r="B197" s="201"/>
      <c r="C197" s="210"/>
      <c r="D197" s="201"/>
      <c r="E197" s="201"/>
      <c r="F197" s="202"/>
      <c r="G197" s="202"/>
      <c r="H197" s="202"/>
      <c r="I197" s="200"/>
      <c r="J197" s="12" t="s">
        <v>26</v>
      </c>
      <c r="K197" s="14"/>
      <c r="L197" s="15"/>
      <c r="M197" s="14"/>
      <c r="N197" s="14"/>
      <c r="O197" s="14"/>
      <c r="P197" s="14"/>
      <c r="Q197" s="14"/>
      <c r="R197" s="14"/>
    </row>
    <row r="198" spans="1:18" ht="13.5" customHeight="1">
      <c r="A198" s="201"/>
      <c r="B198" s="201"/>
      <c r="C198" s="210"/>
      <c r="D198" s="201"/>
      <c r="E198" s="201"/>
      <c r="F198" s="202"/>
      <c r="G198" s="202"/>
      <c r="H198" s="202"/>
      <c r="I198" s="200"/>
      <c r="J198" s="12" t="s">
        <v>27</v>
      </c>
      <c r="K198" s="16"/>
      <c r="L198" s="16"/>
      <c r="M198" s="16"/>
      <c r="N198" s="16"/>
      <c r="O198" s="16"/>
      <c r="P198" s="16"/>
      <c r="Q198" s="16"/>
      <c r="R198" s="16"/>
    </row>
    <row r="199" spans="1:18" ht="18.75" customHeight="1">
      <c r="A199" s="201"/>
      <c r="B199" s="218" t="s">
        <v>248</v>
      </c>
      <c r="C199" s="218"/>
      <c r="D199" s="148"/>
      <c r="E199" s="148">
        <f>E193</f>
        <v>4</v>
      </c>
      <c r="F199" s="12"/>
      <c r="G199" s="12"/>
      <c r="H199" s="12"/>
      <c r="I199" s="38">
        <v>30</v>
      </c>
      <c r="J199" s="12"/>
      <c r="K199" s="16"/>
      <c r="L199" s="16"/>
      <c r="M199" s="16"/>
      <c r="N199" s="16"/>
      <c r="O199" s="16"/>
      <c r="P199" s="16"/>
      <c r="Q199" s="16"/>
      <c r="R199" s="16"/>
    </row>
    <row r="200" spans="1:18" ht="13.5" customHeight="1">
      <c r="A200" s="203" t="s">
        <v>396</v>
      </c>
      <c r="B200" s="201" t="s">
        <v>397</v>
      </c>
      <c r="C200" s="210" t="s">
        <v>272</v>
      </c>
      <c r="D200" s="201" t="s">
        <v>29</v>
      </c>
      <c r="E200" s="201">
        <v>10</v>
      </c>
      <c r="F200" s="202" t="s">
        <v>36</v>
      </c>
      <c r="G200" s="202" t="s">
        <v>31</v>
      </c>
      <c r="H200" s="202" t="s">
        <v>30</v>
      </c>
      <c r="I200" s="200">
        <v>50</v>
      </c>
      <c r="J200" s="12" t="s">
        <v>25</v>
      </c>
      <c r="K200" s="13"/>
      <c r="L200" s="13"/>
      <c r="M200" s="13"/>
      <c r="N200" s="13"/>
      <c r="O200" s="13"/>
      <c r="P200" s="13"/>
      <c r="Q200" s="13"/>
      <c r="R200" s="13"/>
    </row>
    <row r="201" spans="1:18" ht="37.5" customHeight="1">
      <c r="A201" s="204"/>
      <c r="B201" s="201"/>
      <c r="C201" s="210"/>
      <c r="D201" s="201"/>
      <c r="E201" s="201"/>
      <c r="F201" s="202"/>
      <c r="G201" s="202"/>
      <c r="H201" s="202"/>
      <c r="I201" s="200"/>
      <c r="J201" s="12" t="s">
        <v>26</v>
      </c>
      <c r="K201" s="14"/>
      <c r="L201" s="223" t="s">
        <v>281</v>
      </c>
      <c r="M201" s="224"/>
      <c r="N201" s="224"/>
      <c r="O201" s="225"/>
      <c r="P201" s="14"/>
      <c r="Q201" s="14"/>
      <c r="R201" s="14"/>
    </row>
    <row r="202" spans="1:18" ht="13.5" customHeight="1">
      <c r="A202" s="204"/>
      <c r="B202" s="201"/>
      <c r="C202" s="210"/>
      <c r="D202" s="201"/>
      <c r="E202" s="201"/>
      <c r="F202" s="202"/>
      <c r="G202" s="202"/>
      <c r="H202" s="202"/>
      <c r="I202" s="200"/>
      <c r="J202" s="12" t="s">
        <v>27</v>
      </c>
      <c r="K202" s="16"/>
      <c r="L202" s="16"/>
      <c r="M202" s="16"/>
      <c r="N202" s="16"/>
      <c r="O202" s="16"/>
      <c r="P202" s="16"/>
      <c r="Q202" s="16"/>
      <c r="R202" s="16"/>
    </row>
    <row r="203" spans="1:18" ht="13.5" customHeight="1">
      <c r="A203" s="204" t="s">
        <v>398</v>
      </c>
      <c r="B203" s="201" t="s">
        <v>399</v>
      </c>
      <c r="C203" s="210" t="s">
        <v>272</v>
      </c>
      <c r="D203" s="201" t="s">
        <v>29</v>
      </c>
      <c r="E203" s="201">
        <v>10</v>
      </c>
      <c r="F203" s="202" t="s">
        <v>45</v>
      </c>
      <c r="G203" s="202" t="s">
        <v>31</v>
      </c>
      <c r="H203" s="202" t="s">
        <v>30</v>
      </c>
      <c r="I203" s="200">
        <v>25</v>
      </c>
      <c r="J203" s="12" t="s">
        <v>25</v>
      </c>
      <c r="K203" s="13"/>
      <c r="L203" s="13"/>
      <c r="M203" s="13"/>
      <c r="N203" s="13"/>
      <c r="O203" s="13"/>
      <c r="P203" s="13"/>
      <c r="Q203" s="13"/>
      <c r="R203" s="13"/>
    </row>
    <row r="204" spans="1:18" ht="18.75" customHeight="1">
      <c r="A204" s="204"/>
      <c r="B204" s="201"/>
      <c r="C204" s="210"/>
      <c r="D204" s="201"/>
      <c r="E204" s="201"/>
      <c r="F204" s="202"/>
      <c r="G204" s="202"/>
      <c r="H204" s="202"/>
      <c r="I204" s="200"/>
      <c r="J204" s="12" t="s">
        <v>26</v>
      </c>
      <c r="K204" s="14"/>
      <c r="L204" s="223" t="s">
        <v>281</v>
      </c>
      <c r="M204" s="224"/>
      <c r="N204" s="224"/>
      <c r="O204" s="225"/>
      <c r="P204" s="14"/>
      <c r="Q204" s="14"/>
      <c r="R204" s="14"/>
    </row>
    <row r="205" spans="1:18" ht="21" customHeight="1">
      <c r="A205" s="204"/>
      <c r="B205" s="201"/>
      <c r="C205" s="210"/>
      <c r="D205" s="201"/>
      <c r="E205" s="201"/>
      <c r="F205" s="202"/>
      <c r="G205" s="202"/>
      <c r="H205" s="202"/>
      <c r="I205" s="200"/>
      <c r="J205" s="12" t="s">
        <v>27</v>
      </c>
      <c r="K205" s="16"/>
      <c r="L205" s="16"/>
      <c r="M205" s="16"/>
      <c r="N205" s="16"/>
      <c r="O205" s="16"/>
      <c r="P205" s="16"/>
      <c r="Q205" s="16"/>
      <c r="R205" s="16"/>
    </row>
    <row r="206" spans="1:18" ht="42" customHeight="1">
      <c r="A206" s="196"/>
      <c r="B206" s="218" t="s">
        <v>24</v>
      </c>
      <c r="C206" s="218"/>
      <c r="D206" s="148"/>
      <c r="E206" s="148">
        <f>E200</f>
        <v>10</v>
      </c>
      <c r="F206" s="12"/>
      <c r="G206" s="12"/>
      <c r="H206" s="12"/>
      <c r="I206" s="38">
        <f>I200+I203</f>
        <v>75</v>
      </c>
      <c r="J206" s="12"/>
      <c r="K206" s="16"/>
      <c r="L206" s="16"/>
      <c r="M206" s="16"/>
      <c r="N206" s="16"/>
      <c r="O206" s="16"/>
      <c r="P206" s="16"/>
      <c r="Q206" s="16"/>
      <c r="R206" s="16"/>
    </row>
    <row r="207" spans="1:18" ht="13.5" customHeight="1">
      <c r="A207" s="201" t="s">
        <v>400</v>
      </c>
      <c r="B207" s="201" t="s">
        <v>401</v>
      </c>
      <c r="C207" s="210" t="s">
        <v>273</v>
      </c>
      <c r="D207" s="201" t="s">
        <v>29</v>
      </c>
      <c r="E207" s="201"/>
      <c r="F207" s="202" t="s">
        <v>36</v>
      </c>
      <c r="G207" s="202" t="s">
        <v>31</v>
      </c>
      <c r="H207" s="202" t="s">
        <v>30</v>
      </c>
      <c r="I207" s="200">
        <v>100</v>
      </c>
      <c r="J207" s="12" t="s">
        <v>25</v>
      </c>
      <c r="K207" s="13"/>
      <c r="L207" s="13"/>
      <c r="M207" s="13"/>
      <c r="N207" s="13"/>
      <c r="O207" s="13"/>
      <c r="P207" s="13"/>
      <c r="Q207" s="13"/>
      <c r="R207" s="13"/>
    </row>
    <row r="208" spans="1:18" ht="13.5" customHeight="1">
      <c r="A208" s="201"/>
      <c r="B208" s="201"/>
      <c r="C208" s="210"/>
      <c r="D208" s="201"/>
      <c r="E208" s="201"/>
      <c r="F208" s="202"/>
      <c r="G208" s="202"/>
      <c r="H208" s="202"/>
      <c r="I208" s="200"/>
      <c r="J208" s="12" t="s">
        <v>26</v>
      </c>
      <c r="K208" s="211" t="s">
        <v>281</v>
      </c>
      <c r="L208" s="212"/>
      <c r="M208" s="212"/>
      <c r="N208" s="213"/>
      <c r="O208" s="14"/>
      <c r="P208" s="14"/>
      <c r="Q208" s="14"/>
      <c r="R208" s="14"/>
    </row>
    <row r="209" spans="1:18" ht="13.5" customHeight="1">
      <c r="A209" s="201"/>
      <c r="B209" s="201"/>
      <c r="C209" s="210"/>
      <c r="D209" s="201"/>
      <c r="E209" s="201"/>
      <c r="F209" s="202"/>
      <c r="G209" s="202"/>
      <c r="H209" s="202"/>
      <c r="I209" s="200"/>
      <c r="J209" s="12" t="s">
        <v>27</v>
      </c>
      <c r="K209" s="16"/>
      <c r="L209" s="16"/>
      <c r="M209" s="16"/>
      <c r="N209" s="16"/>
      <c r="O209" s="16"/>
      <c r="P209" s="16"/>
      <c r="Q209" s="16"/>
      <c r="R209" s="16"/>
    </row>
    <row r="210" spans="1:18" ht="13.5" customHeight="1">
      <c r="A210" s="201"/>
      <c r="B210" s="218" t="s">
        <v>24</v>
      </c>
      <c r="C210" s="218"/>
      <c r="D210" s="148"/>
      <c r="E210" s="148">
        <f>E207</f>
        <v>0</v>
      </c>
      <c r="F210" s="12"/>
      <c r="G210" s="12"/>
      <c r="H210" s="12"/>
      <c r="I210" s="38">
        <f>SUM(I207:I209)</f>
        <v>100</v>
      </c>
      <c r="J210" s="12"/>
      <c r="K210" s="16"/>
      <c r="L210" s="16"/>
      <c r="M210" s="16"/>
      <c r="N210" s="16"/>
      <c r="O210" s="16"/>
      <c r="P210" s="16"/>
      <c r="Q210" s="16"/>
      <c r="R210" s="16"/>
    </row>
    <row r="211" spans="1:18" ht="13.5" customHeight="1">
      <c r="A211" s="203" t="s">
        <v>663</v>
      </c>
      <c r="B211" s="201" t="s">
        <v>402</v>
      </c>
      <c r="C211" s="226" t="s">
        <v>251</v>
      </c>
      <c r="D211" s="201" t="s">
        <v>29</v>
      </c>
      <c r="E211" s="201" t="s">
        <v>7</v>
      </c>
      <c r="F211" s="202" t="s">
        <v>36</v>
      </c>
      <c r="G211" s="202" t="s">
        <v>31</v>
      </c>
      <c r="H211" s="202" t="s">
        <v>30</v>
      </c>
      <c r="I211" s="200">
        <v>75</v>
      </c>
      <c r="J211" s="12" t="s">
        <v>25</v>
      </c>
      <c r="K211" s="13"/>
      <c r="L211" s="13"/>
      <c r="M211" s="13"/>
      <c r="N211" s="13"/>
      <c r="O211" s="13"/>
      <c r="P211" s="13"/>
      <c r="Q211" s="13"/>
      <c r="R211" s="13"/>
    </row>
    <row r="212" spans="1:18" ht="13.5" customHeight="1">
      <c r="A212" s="204"/>
      <c r="B212" s="201"/>
      <c r="C212" s="230"/>
      <c r="D212" s="201"/>
      <c r="E212" s="201"/>
      <c r="F212" s="202"/>
      <c r="G212" s="202"/>
      <c r="H212" s="202"/>
      <c r="I212" s="200"/>
      <c r="J212" s="12" t="s">
        <v>26</v>
      </c>
      <c r="K212" s="14"/>
      <c r="L212" s="223" t="s">
        <v>281</v>
      </c>
      <c r="M212" s="224"/>
      <c r="N212" s="225"/>
      <c r="O212" s="14"/>
      <c r="P212" s="14"/>
      <c r="Q212" s="14"/>
      <c r="R212" s="14"/>
    </row>
    <row r="213" spans="1:18" ht="13.5" customHeight="1">
      <c r="A213" s="204"/>
      <c r="B213" s="201"/>
      <c r="C213" s="231"/>
      <c r="D213" s="201"/>
      <c r="E213" s="201"/>
      <c r="F213" s="202"/>
      <c r="G213" s="202"/>
      <c r="H213" s="202"/>
      <c r="I213" s="200"/>
      <c r="J213" s="12" t="s">
        <v>27</v>
      </c>
      <c r="K213" s="16"/>
      <c r="L213" s="16"/>
      <c r="M213" s="16"/>
      <c r="N213" s="16"/>
      <c r="O213" s="16"/>
      <c r="P213" s="16"/>
      <c r="Q213" s="16"/>
      <c r="R213" s="16"/>
    </row>
    <row r="214" spans="1:18" ht="13.5" customHeight="1">
      <c r="A214" s="204" t="s">
        <v>664</v>
      </c>
      <c r="B214" s="201" t="s">
        <v>665</v>
      </c>
      <c r="C214" s="226" t="s">
        <v>251</v>
      </c>
      <c r="D214" s="201" t="s">
        <v>29</v>
      </c>
      <c r="E214" s="201" t="s">
        <v>7</v>
      </c>
      <c r="F214" s="202" t="s">
        <v>45</v>
      </c>
      <c r="G214" s="202" t="s">
        <v>31</v>
      </c>
      <c r="H214" s="202" t="s">
        <v>30</v>
      </c>
      <c r="I214" s="200">
        <v>25</v>
      </c>
      <c r="J214" s="12" t="s">
        <v>25</v>
      </c>
      <c r="K214" s="13"/>
      <c r="L214" s="13"/>
      <c r="M214" s="13"/>
      <c r="N214" s="13"/>
      <c r="O214" s="13"/>
      <c r="P214" s="13"/>
      <c r="Q214" s="13"/>
      <c r="R214" s="13"/>
    </row>
    <row r="215" spans="1:18" ht="13.5" customHeight="1">
      <c r="A215" s="204"/>
      <c r="B215" s="201"/>
      <c r="C215" s="230"/>
      <c r="D215" s="201"/>
      <c r="E215" s="201"/>
      <c r="F215" s="202"/>
      <c r="G215" s="202"/>
      <c r="H215" s="202"/>
      <c r="I215" s="200"/>
      <c r="J215" s="12" t="s">
        <v>26</v>
      </c>
      <c r="K215" s="14"/>
      <c r="L215" s="223" t="s">
        <v>281</v>
      </c>
      <c r="M215" s="224"/>
      <c r="N215" s="225"/>
      <c r="O215" s="14"/>
      <c r="P215" s="14"/>
      <c r="Q215" s="14"/>
      <c r="R215" s="14"/>
    </row>
    <row r="216" spans="1:18" ht="13.5" customHeight="1">
      <c r="A216" s="204"/>
      <c r="B216" s="201"/>
      <c r="C216" s="231"/>
      <c r="D216" s="201"/>
      <c r="E216" s="201"/>
      <c r="F216" s="202"/>
      <c r="G216" s="202"/>
      <c r="H216" s="202"/>
      <c r="I216" s="200"/>
      <c r="J216" s="12" t="s">
        <v>27</v>
      </c>
      <c r="K216" s="16"/>
      <c r="L216" s="16"/>
      <c r="M216" s="16"/>
      <c r="N216" s="16"/>
      <c r="O216" s="16"/>
      <c r="P216" s="16"/>
      <c r="Q216" s="16"/>
      <c r="R216" s="16"/>
    </row>
    <row r="217" spans="1:18" ht="13.5" customHeight="1">
      <c r="A217" s="196"/>
      <c r="B217" s="220" t="s">
        <v>24</v>
      </c>
      <c r="C217" s="221"/>
      <c r="D217" s="138"/>
      <c r="E217" s="138"/>
      <c r="F217" s="12"/>
      <c r="G217" s="12"/>
      <c r="H217" s="12"/>
      <c r="I217" s="38">
        <v>100</v>
      </c>
      <c r="J217" s="12"/>
      <c r="K217" s="16"/>
      <c r="L217" s="16"/>
      <c r="M217" s="16"/>
      <c r="N217" s="16"/>
      <c r="O217" s="16"/>
      <c r="P217" s="16"/>
      <c r="Q217" s="16"/>
      <c r="R217" s="16"/>
    </row>
    <row r="218" spans="1:18" ht="13.5" customHeight="1">
      <c r="A218" s="257" t="s">
        <v>131</v>
      </c>
      <c r="B218" s="258"/>
      <c r="C218" s="259"/>
      <c r="D218" s="138"/>
      <c r="E218" s="138"/>
      <c r="F218" s="12"/>
      <c r="G218" s="12"/>
      <c r="H218" s="12"/>
      <c r="I218" s="38"/>
      <c r="J218" s="12"/>
      <c r="K218" s="16"/>
      <c r="L218" s="16"/>
      <c r="M218" s="16"/>
      <c r="N218" s="16"/>
      <c r="O218" s="16"/>
      <c r="P218" s="16"/>
      <c r="Q218" s="16"/>
      <c r="R218" s="16"/>
    </row>
    <row r="219" spans="1:18" ht="13.5" customHeight="1">
      <c r="A219" s="201" t="s">
        <v>403</v>
      </c>
      <c r="B219" s="201" t="s">
        <v>404</v>
      </c>
      <c r="C219" s="201" t="s">
        <v>252</v>
      </c>
      <c r="D219" s="201" t="s">
        <v>29</v>
      </c>
      <c r="E219" s="201" t="s">
        <v>7</v>
      </c>
      <c r="F219" s="201" t="s">
        <v>45</v>
      </c>
      <c r="G219" s="201" t="s">
        <v>59</v>
      </c>
      <c r="H219" s="202" t="s">
        <v>30</v>
      </c>
      <c r="I219" s="200">
        <v>75</v>
      </c>
      <c r="J219" s="12" t="s">
        <v>25</v>
      </c>
      <c r="K219" s="13"/>
      <c r="L219" s="16"/>
      <c r="M219" s="16"/>
      <c r="N219" s="16"/>
      <c r="O219" s="16"/>
      <c r="P219" s="16"/>
      <c r="Q219" s="16"/>
      <c r="R219" s="16"/>
    </row>
    <row r="220" spans="1:18" ht="13.5" customHeight="1">
      <c r="A220" s="263"/>
      <c r="B220" s="201"/>
      <c r="C220" s="201"/>
      <c r="D220" s="201"/>
      <c r="E220" s="201"/>
      <c r="F220" s="201"/>
      <c r="G220" s="201"/>
      <c r="H220" s="202"/>
      <c r="I220" s="200"/>
      <c r="J220" s="12" t="s">
        <v>26</v>
      </c>
      <c r="K220" s="14"/>
      <c r="L220" s="16"/>
      <c r="M220" s="16"/>
      <c r="N220" s="16"/>
      <c r="O220" s="16"/>
      <c r="P220" s="16"/>
      <c r="Q220" s="16"/>
      <c r="R220" s="16"/>
    </row>
    <row r="221" spans="1:18" ht="13.5" customHeight="1">
      <c r="A221" s="263"/>
      <c r="B221" s="201"/>
      <c r="C221" s="201"/>
      <c r="D221" s="201"/>
      <c r="E221" s="201"/>
      <c r="F221" s="201"/>
      <c r="G221" s="201"/>
      <c r="H221" s="202"/>
      <c r="I221" s="200"/>
      <c r="J221" s="12" t="s">
        <v>27</v>
      </c>
      <c r="K221" s="14"/>
      <c r="L221" s="16"/>
      <c r="M221" s="16"/>
      <c r="N221" s="16"/>
      <c r="O221" s="16"/>
      <c r="P221" s="16"/>
      <c r="Q221" s="16"/>
      <c r="R221" s="16"/>
    </row>
    <row r="222" spans="1:18" ht="13.5" customHeight="1">
      <c r="A222" s="263"/>
      <c r="B222" s="201" t="s">
        <v>666</v>
      </c>
      <c r="C222" s="201" t="s">
        <v>252</v>
      </c>
      <c r="D222" s="201" t="s">
        <v>29</v>
      </c>
      <c r="E222" s="201" t="s">
        <v>7</v>
      </c>
      <c r="F222" s="201" t="s">
        <v>45</v>
      </c>
      <c r="G222" s="201" t="s">
        <v>59</v>
      </c>
      <c r="H222" s="202" t="s">
        <v>30</v>
      </c>
      <c r="I222" s="200">
        <v>25</v>
      </c>
      <c r="J222" s="12" t="s">
        <v>25</v>
      </c>
      <c r="K222" s="13"/>
      <c r="L222" s="16"/>
      <c r="M222" s="16"/>
      <c r="N222" s="16"/>
      <c r="O222" s="16"/>
      <c r="P222" s="16"/>
      <c r="Q222" s="16"/>
      <c r="R222" s="16"/>
    </row>
    <row r="223" spans="1:18" ht="13.5" customHeight="1">
      <c r="A223" s="263"/>
      <c r="B223" s="201"/>
      <c r="C223" s="201"/>
      <c r="D223" s="201"/>
      <c r="E223" s="201"/>
      <c r="F223" s="201"/>
      <c r="G223" s="201"/>
      <c r="H223" s="202"/>
      <c r="I223" s="200"/>
      <c r="J223" s="12" t="s">
        <v>26</v>
      </c>
      <c r="K223" s="14"/>
      <c r="L223" s="232" t="s">
        <v>281</v>
      </c>
      <c r="M223" s="233"/>
      <c r="N223" s="233"/>
      <c r="O223" s="234"/>
      <c r="P223" s="16"/>
      <c r="Q223" s="16"/>
      <c r="R223" s="16"/>
    </row>
    <row r="224" spans="1:18" ht="13.5" customHeight="1">
      <c r="A224" s="263"/>
      <c r="B224" s="201"/>
      <c r="C224" s="201"/>
      <c r="D224" s="201"/>
      <c r="E224" s="201"/>
      <c r="F224" s="201"/>
      <c r="G224" s="201"/>
      <c r="H224" s="202"/>
      <c r="I224" s="200"/>
      <c r="J224" s="12" t="s">
        <v>27</v>
      </c>
      <c r="K224" s="14"/>
      <c r="L224" s="16"/>
      <c r="M224" s="16"/>
      <c r="N224" s="16"/>
      <c r="O224" s="16"/>
      <c r="P224" s="16"/>
      <c r="Q224" s="16"/>
      <c r="R224" s="16"/>
    </row>
    <row r="225" spans="1:18" ht="17.25" customHeight="1">
      <c r="A225" s="263"/>
      <c r="B225" s="218" t="s">
        <v>24</v>
      </c>
      <c r="C225" s="218"/>
      <c r="D225" s="138"/>
      <c r="E225" s="138"/>
      <c r="F225" s="28"/>
      <c r="G225" s="28"/>
      <c r="H225" s="33"/>
      <c r="I225" s="135">
        <f>I219+I222</f>
        <v>100</v>
      </c>
      <c r="J225" s="12"/>
      <c r="K225" s="16"/>
      <c r="L225" s="16"/>
      <c r="M225" s="16"/>
      <c r="N225" s="16"/>
      <c r="O225" s="16"/>
      <c r="P225" s="16"/>
      <c r="Q225" s="16"/>
      <c r="R225" s="16"/>
    </row>
    <row r="226" spans="1:18" ht="13.5" customHeight="1">
      <c r="A226" s="201" t="s">
        <v>667</v>
      </c>
      <c r="B226" s="201" t="s">
        <v>405</v>
      </c>
      <c r="C226" s="201" t="s">
        <v>290</v>
      </c>
      <c r="D226" s="201" t="s">
        <v>29</v>
      </c>
      <c r="E226" s="201">
        <v>1</v>
      </c>
      <c r="F226" s="201" t="s">
        <v>37</v>
      </c>
      <c r="G226" s="201" t="s">
        <v>48</v>
      </c>
      <c r="H226" s="202" t="s">
        <v>30</v>
      </c>
      <c r="I226" s="200">
        <v>3500</v>
      </c>
      <c r="J226" s="12" t="s">
        <v>25</v>
      </c>
      <c r="K226" s="13" t="s">
        <v>280</v>
      </c>
      <c r="L226" s="13"/>
      <c r="M226" s="13"/>
      <c r="N226" s="13"/>
      <c r="O226" s="13"/>
      <c r="P226" s="13"/>
      <c r="Q226" s="13"/>
      <c r="R226" s="13"/>
    </row>
    <row r="227" spans="1:18" ht="13.5" customHeight="1">
      <c r="A227" s="201"/>
      <c r="B227" s="201"/>
      <c r="C227" s="201"/>
      <c r="D227" s="201"/>
      <c r="E227" s="201"/>
      <c r="F227" s="201"/>
      <c r="G227" s="201"/>
      <c r="H227" s="202"/>
      <c r="I227" s="200"/>
      <c r="J227" s="12" t="s">
        <v>26</v>
      </c>
      <c r="K227" s="14"/>
      <c r="L227" s="15"/>
      <c r="M227" s="14"/>
      <c r="N227" s="14"/>
      <c r="O227" s="14"/>
      <c r="P227" s="14"/>
      <c r="Q227" s="14"/>
      <c r="R227" s="14">
        <f>SUM(K227:Q227)</f>
        <v>0</v>
      </c>
    </row>
    <row r="228" spans="1:18" ht="13.5" customHeight="1">
      <c r="A228" s="201"/>
      <c r="B228" s="201"/>
      <c r="C228" s="201"/>
      <c r="D228" s="201"/>
      <c r="E228" s="201"/>
      <c r="F228" s="201"/>
      <c r="G228" s="201"/>
      <c r="H228" s="202"/>
      <c r="I228" s="200"/>
      <c r="J228" s="12" t="s">
        <v>27</v>
      </c>
      <c r="K228" s="14"/>
      <c r="L228" s="16"/>
      <c r="M228" s="16"/>
      <c r="N228" s="16"/>
      <c r="O228" s="16"/>
      <c r="P228" s="16"/>
      <c r="Q228" s="16"/>
      <c r="R228" s="16"/>
    </row>
    <row r="229" spans="1:18" ht="26.25" customHeight="1">
      <c r="A229" s="201"/>
      <c r="B229" s="218" t="s">
        <v>24</v>
      </c>
      <c r="C229" s="218"/>
      <c r="D229" s="138"/>
      <c r="E229" s="138"/>
      <c r="F229" s="28"/>
      <c r="G229" s="28"/>
      <c r="H229" s="33"/>
      <c r="I229" s="135">
        <f>I226</f>
        <v>3500</v>
      </c>
      <c r="J229" s="12"/>
      <c r="K229" s="16"/>
      <c r="L229" s="16"/>
      <c r="M229" s="16"/>
      <c r="N229" s="16"/>
      <c r="O229" s="16"/>
      <c r="P229" s="16"/>
      <c r="Q229" s="16"/>
      <c r="R229" s="16"/>
    </row>
    <row r="230" spans="1:18" ht="13.5" customHeight="1">
      <c r="A230" s="201" t="s">
        <v>668</v>
      </c>
      <c r="B230" s="201" t="s">
        <v>406</v>
      </c>
      <c r="C230" s="201" t="s">
        <v>242</v>
      </c>
      <c r="D230" s="201" t="s">
        <v>29</v>
      </c>
      <c r="E230" s="201">
        <v>1000</v>
      </c>
      <c r="F230" s="201" t="s">
        <v>36</v>
      </c>
      <c r="G230" s="201" t="s">
        <v>59</v>
      </c>
      <c r="H230" s="202" t="s">
        <v>30</v>
      </c>
      <c r="I230" s="200">
        <v>500</v>
      </c>
      <c r="J230" s="12" t="s">
        <v>25</v>
      </c>
      <c r="K230" s="13">
        <v>44438</v>
      </c>
      <c r="L230" s="13">
        <f>K230+L231</f>
        <v>44448</v>
      </c>
      <c r="M230" s="13">
        <f>L230+M231</f>
        <v>44451</v>
      </c>
      <c r="N230" s="13">
        <f t="shared" ref="N230" si="1">M230+N231</f>
        <v>44466</v>
      </c>
      <c r="O230" s="13">
        <f t="shared" ref="O230" si="2">N230+O231</f>
        <v>44469</v>
      </c>
      <c r="P230" s="13">
        <f t="shared" ref="P230" si="3">O230+P231</f>
        <v>44472</v>
      </c>
      <c r="Q230" s="13">
        <f t="shared" ref="Q230" si="4">P230+Q231</f>
        <v>44562</v>
      </c>
      <c r="R230" s="13"/>
    </row>
    <row r="231" spans="1:18" ht="13.5" customHeight="1">
      <c r="A231" s="201"/>
      <c r="B231" s="201"/>
      <c r="C231" s="201"/>
      <c r="D231" s="201"/>
      <c r="E231" s="201"/>
      <c r="F231" s="201"/>
      <c r="G231" s="201"/>
      <c r="H231" s="202"/>
      <c r="I231" s="200"/>
      <c r="J231" s="12" t="s">
        <v>26</v>
      </c>
      <c r="K231" s="14">
        <v>0</v>
      </c>
      <c r="L231" s="15">
        <v>10</v>
      </c>
      <c r="M231" s="14">
        <v>3</v>
      </c>
      <c r="N231" s="14">
        <v>15</v>
      </c>
      <c r="O231" s="14">
        <v>3</v>
      </c>
      <c r="P231" s="14">
        <v>3</v>
      </c>
      <c r="Q231" s="14">
        <v>90</v>
      </c>
      <c r="R231" s="14">
        <f>SUM(K231:Q231)</f>
        <v>124</v>
      </c>
    </row>
    <row r="232" spans="1:18" ht="13.5" customHeight="1">
      <c r="A232" s="201"/>
      <c r="B232" s="201"/>
      <c r="C232" s="201"/>
      <c r="D232" s="201"/>
      <c r="E232" s="201"/>
      <c r="F232" s="201"/>
      <c r="G232" s="201"/>
      <c r="H232" s="202"/>
      <c r="I232" s="200"/>
      <c r="J232" s="12" t="s">
        <v>27</v>
      </c>
      <c r="K232" s="14"/>
      <c r="L232" s="16"/>
      <c r="M232" s="16"/>
      <c r="N232" s="16"/>
      <c r="O232" s="16"/>
      <c r="P232" s="16"/>
      <c r="Q232" s="16"/>
      <c r="R232" s="16"/>
    </row>
    <row r="233" spans="1:18" ht="30.75" customHeight="1">
      <c r="A233" s="201"/>
      <c r="B233" s="218" t="s">
        <v>24</v>
      </c>
      <c r="C233" s="218"/>
      <c r="D233" s="138"/>
      <c r="E233" s="138"/>
      <c r="F233" s="28"/>
      <c r="G233" s="28"/>
      <c r="H233" s="33"/>
      <c r="I233" s="135">
        <f>I230</f>
        <v>500</v>
      </c>
      <c r="J233" s="12"/>
      <c r="K233" s="16"/>
      <c r="L233" s="16"/>
      <c r="M233" s="16"/>
      <c r="N233" s="16"/>
      <c r="O233" s="16"/>
      <c r="P233" s="16"/>
      <c r="Q233" s="16"/>
      <c r="R233" s="16"/>
    </row>
    <row r="234" spans="1:18" s="19" customFormat="1" ht="15" customHeight="1">
      <c r="A234" s="207" t="s">
        <v>669</v>
      </c>
      <c r="B234" s="205" t="s">
        <v>407</v>
      </c>
      <c r="C234" s="205" t="s">
        <v>203</v>
      </c>
      <c r="D234" s="205" t="s">
        <v>29</v>
      </c>
      <c r="E234" s="205">
        <v>2</v>
      </c>
      <c r="F234" s="205" t="s">
        <v>36</v>
      </c>
      <c r="G234" s="205" t="s">
        <v>59</v>
      </c>
      <c r="H234" s="247" t="s">
        <v>30</v>
      </c>
      <c r="I234" s="222">
        <v>200</v>
      </c>
      <c r="J234" s="20" t="s">
        <v>25</v>
      </c>
      <c r="K234" s="13">
        <v>44197</v>
      </c>
      <c r="L234" s="13">
        <f>K234+L235</f>
        <v>44207</v>
      </c>
      <c r="M234" s="13">
        <f>L234+M235</f>
        <v>44210</v>
      </c>
      <c r="N234" s="13">
        <f t="shared" ref="N234" si="5">M234+N235</f>
        <v>44225</v>
      </c>
      <c r="O234" s="13">
        <f t="shared" ref="O234" si="6">N234+O235</f>
        <v>44228</v>
      </c>
      <c r="P234" s="13">
        <f t="shared" ref="P234" si="7">O234+P235</f>
        <v>44231</v>
      </c>
      <c r="Q234" s="13">
        <f t="shared" ref="Q234" si="8">P234+Q235</f>
        <v>44321</v>
      </c>
      <c r="R234" s="13"/>
    </row>
    <row r="235" spans="1:18" s="19" customFormat="1" ht="15" customHeight="1">
      <c r="A235" s="208"/>
      <c r="B235" s="205"/>
      <c r="C235" s="205"/>
      <c r="D235" s="205"/>
      <c r="E235" s="205"/>
      <c r="F235" s="205"/>
      <c r="G235" s="205"/>
      <c r="H235" s="247"/>
      <c r="I235" s="222"/>
      <c r="J235" s="20" t="s">
        <v>26</v>
      </c>
      <c r="K235" s="14">
        <v>0</v>
      </c>
      <c r="L235" s="15">
        <v>10</v>
      </c>
      <c r="M235" s="14">
        <v>3</v>
      </c>
      <c r="N235" s="14">
        <v>15</v>
      </c>
      <c r="O235" s="14">
        <v>3</v>
      </c>
      <c r="P235" s="14">
        <v>3</v>
      </c>
      <c r="Q235" s="14">
        <v>90</v>
      </c>
      <c r="R235" s="14">
        <f>SUM(K235:Q235)</f>
        <v>124</v>
      </c>
    </row>
    <row r="236" spans="1:18" s="19" customFormat="1" ht="5.25" customHeight="1">
      <c r="A236" s="209"/>
      <c r="B236" s="205"/>
      <c r="C236" s="205"/>
      <c r="D236" s="205"/>
      <c r="E236" s="205"/>
      <c r="F236" s="205"/>
      <c r="G236" s="205"/>
      <c r="H236" s="247"/>
      <c r="I236" s="222"/>
      <c r="J236" s="20" t="s">
        <v>27</v>
      </c>
      <c r="K236" s="22"/>
      <c r="L236" s="24"/>
      <c r="M236" s="24"/>
      <c r="N236" s="24"/>
      <c r="O236" s="24"/>
      <c r="P236" s="24"/>
      <c r="Q236" s="24"/>
      <c r="R236" s="24"/>
    </row>
    <row r="237" spans="1:18" ht="13.5" customHeight="1">
      <c r="A237" s="207" t="s">
        <v>670</v>
      </c>
      <c r="B237" s="201" t="s">
        <v>408</v>
      </c>
      <c r="C237" s="201" t="s">
        <v>261</v>
      </c>
      <c r="D237" s="201" t="s">
        <v>29</v>
      </c>
      <c r="E237" s="201">
        <v>1</v>
      </c>
      <c r="F237" s="201" t="s">
        <v>45</v>
      </c>
      <c r="G237" s="201" t="s">
        <v>59</v>
      </c>
      <c r="H237" s="202" t="s">
        <v>30</v>
      </c>
      <c r="I237" s="200">
        <v>25</v>
      </c>
      <c r="J237" s="12" t="s">
        <v>25</v>
      </c>
      <c r="K237" s="13">
        <v>44438</v>
      </c>
      <c r="L237" s="13">
        <f>K237+L238</f>
        <v>44448</v>
      </c>
      <c r="M237" s="13">
        <f>L237+M238</f>
        <v>44451</v>
      </c>
      <c r="N237" s="13">
        <f t="shared" ref="N237" si="9">M237+N238</f>
        <v>44466</v>
      </c>
      <c r="O237" s="13">
        <f t="shared" ref="O237" si="10">N237+O238</f>
        <v>44469</v>
      </c>
      <c r="P237" s="13">
        <f t="shared" ref="P237" si="11">O237+P238</f>
        <v>44472</v>
      </c>
      <c r="Q237" s="13">
        <f t="shared" ref="Q237" si="12">P237+Q238</f>
        <v>44562</v>
      </c>
      <c r="R237" s="13"/>
    </row>
    <row r="238" spans="1:18" ht="13.5" customHeight="1">
      <c r="A238" s="208"/>
      <c r="B238" s="201"/>
      <c r="C238" s="201"/>
      <c r="D238" s="201"/>
      <c r="E238" s="201"/>
      <c r="F238" s="201"/>
      <c r="G238" s="201"/>
      <c r="H238" s="202"/>
      <c r="I238" s="200"/>
      <c r="J238" s="12" t="s">
        <v>26</v>
      </c>
      <c r="K238" s="14">
        <v>0</v>
      </c>
      <c r="L238" s="15">
        <v>10</v>
      </c>
      <c r="M238" s="14">
        <v>3</v>
      </c>
      <c r="N238" s="14">
        <v>15</v>
      </c>
      <c r="O238" s="14">
        <v>3</v>
      </c>
      <c r="P238" s="14">
        <v>3</v>
      </c>
      <c r="Q238" s="14">
        <v>90</v>
      </c>
      <c r="R238" s="14">
        <f>SUM(K238:Q238)</f>
        <v>124</v>
      </c>
    </row>
    <row r="239" spans="1:18" ht="20.25" customHeight="1">
      <c r="A239" s="209"/>
      <c r="B239" s="201"/>
      <c r="C239" s="201"/>
      <c r="D239" s="201"/>
      <c r="E239" s="201"/>
      <c r="F239" s="201"/>
      <c r="G239" s="201"/>
      <c r="H239" s="202"/>
      <c r="I239" s="200"/>
      <c r="J239" s="12" t="s">
        <v>27</v>
      </c>
      <c r="K239" s="14"/>
      <c r="L239" s="16"/>
      <c r="M239" s="16"/>
      <c r="N239" s="16"/>
      <c r="O239" s="16"/>
      <c r="P239" s="16"/>
      <c r="Q239" s="16"/>
      <c r="R239" s="16"/>
    </row>
    <row r="240" spans="1:18" s="19" customFormat="1" ht="24.75" customHeight="1">
      <c r="A240" s="173"/>
      <c r="B240" s="248" t="s">
        <v>24</v>
      </c>
      <c r="C240" s="248"/>
      <c r="D240" s="139"/>
      <c r="E240" s="139"/>
      <c r="F240" s="84"/>
      <c r="G240" s="84"/>
      <c r="H240" s="128"/>
      <c r="I240" s="134">
        <v>225</v>
      </c>
      <c r="J240" s="20"/>
      <c r="K240" s="24"/>
      <c r="L240" s="24"/>
      <c r="M240" s="24"/>
      <c r="N240" s="24"/>
      <c r="O240" s="24"/>
      <c r="P240" s="24"/>
      <c r="Q240" s="24"/>
      <c r="R240" s="24"/>
    </row>
    <row r="241" spans="1:18" ht="57" customHeight="1">
      <c r="A241" s="203" t="s">
        <v>410</v>
      </c>
      <c r="B241" s="201" t="s">
        <v>409</v>
      </c>
      <c r="C241" s="202" t="s">
        <v>174</v>
      </c>
      <c r="D241" s="201" t="s">
        <v>29</v>
      </c>
      <c r="E241" s="201">
        <v>1</v>
      </c>
      <c r="F241" s="201" t="s">
        <v>36</v>
      </c>
      <c r="G241" s="201" t="s">
        <v>59</v>
      </c>
      <c r="H241" s="202" t="s">
        <v>30</v>
      </c>
      <c r="I241" s="200">
        <v>100</v>
      </c>
      <c r="J241" s="12" t="s">
        <v>25</v>
      </c>
      <c r="K241" s="13"/>
      <c r="L241" s="16"/>
      <c r="M241" s="16"/>
      <c r="N241" s="16"/>
      <c r="O241" s="16"/>
      <c r="P241" s="16"/>
      <c r="Q241" s="16"/>
      <c r="R241" s="16"/>
    </row>
    <row r="242" spans="1:18" ht="21" customHeight="1">
      <c r="A242" s="204"/>
      <c r="B242" s="201"/>
      <c r="C242" s="201"/>
      <c r="D242" s="201"/>
      <c r="E242" s="201"/>
      <c r="F242" s="201"/>
      <c r="G242" s="201"/>
      <c r="H242" s="202"/>
      <c r="I242" s="200"/>
      <c r="J242" s="12" t="s">
        <v>26</v>
      </c>
      <c r="K242" s="14"/>
      <c r="L242" s="16"/>
      <c r="M242" s="16"/>
      <c r="N242" s="16"/>
      <c r="O242" s="16"/>
      <c r="P242" s="16"/>
      <c r="Q242" s="16"/>
      <c r="R242" s="16"/>
    </row>
    <row r="243" spans="1:18" ht="3" customHeight="1">
      <c r="A243" s="195"/>
      <c r="B243" s="201"/>
      <c r="C243" s="201"/>
      <c r="D243" s="201"/>
      <c r="E243" s="201"/>
      <c r="F243" s="201"/>
      <c r="G243" s="201"/>
      <c r="H243" s="202"/>
      <c r="I243" s="200"/>
      <c r="J243" s="12" t="s">
        <v>27</v>
      </c>
      <c r="K243" s="14"/>
      <c r="L243" s="16"/>
      <c r="M243" s="16"/>
      <c r="N243" s="16"/>
      <c r="O243" s="16"/>
      <c r="P243" s="16"/>
      <c r="Q243" s="16"/>
      <c r="R243" s="16"/>
    </row>
    <row r="244" spans="1:18" ht="13.5" hidden="1" customHeight="1">
      <c r="A244" s="195"/>
      <c r="B244" s="201" t="s">
        <v>671</v>
      </c>
      <c r="C244" s="202" t="s">
        <v>174</v>
      </c>
      <c r="D244" s="201" t="s">
        <v>29</v>
      </c>
      <c r="E244" s="201">
        <v>1</v>
      </c>
      <c r="F244" s="201" t="s">
        <v>45</v>
      </c>
      <c r="G244" s="201" t="s">
        <v>59</v>
      </c>
      <c r="H244" s="202" t="s">
        <v>30</v>
      </c>
      <c r="I244" s="200">
        <v>75</v>
      </c>
      <c r="J244" s="12" t="s">
        <v>25</v>
      </c>
      <c r="K244" s="13"/>
      <c r="L244" s="16"/>
      <c r="M244" s="16"/>
      <c r="N244" s="16"/>
      <c r="O244" s="16"/>
      <c r="P244" s="16"/>
      <c r="Q244" s="16"/>
      <c r="R244" s="16"/>
    </row>
    <row r="245" spans="1:18" ht="24" customHeight="1">
      <c r="A245" s="204" t="s">
        <v>411</v>
      </c>
      <c r="B245" s="201"/>
      <c r="C245" s="201"/>
      <c r="D245" s="201"/>
      <c r="E245" s="201"/>
      <c r="F245" s="201"/>
      <c r="G245" s="201"/>
      <c r="H245" s="202"/>
      <c r="I245" s="200"/>
      <c r="J245" s="12" t="s">
        <v>26</v>
      </c>
      <c r="K245" s="14"/>
      <c r="L245" s="232" t="s">
        <v>281</v>
      </c>
      <c r="M245" s="233"/>
      <c r="N245" s="234"/>
      <c r="O245" s="16"/>
      <c r="P245" s="16"/>
      <c r="Q245" s="16"/>
      <c r="R245" s="16"/>
    </row>
    <row r="246" spans="1:18" ht="15" customHeight="1">
      <c r="A246" s="204"/>
      <c r="B246" s="201"/>
      <c r="C246" s="201"/>
      <c r="D246" s="201"/>
      <c r="E246" s="201"/>
      <c r="F246" s="201"/>
      <c r="G246" s="201"/>
      <c r="H246" s="202"/>
      <c r="I246" s="200"/>
      <c r="J246" s="12" t="s">
        <v>27</v>
      </c>
      <c r="K246" s="14"/>
      <c r="L246" s="16"/>
      <c r="M246" s="16"/>
      <c r="N246" s="16"/>
      <c r="O246" s="16"/>
      <c r="P246" s="16"/>
      <c r="Q246" s="16"/>
      <c r="R246" s="16"/>
    </row>
    <row r="247" spans="1:18" ht="18" customHeight="1">
      <c r="A247" s="196"/>
      <c r="B247" s="218" t="s">
        <v>24</v>
      </c>
      <c r="C247" s="218"/>
      <c r="D247" s="138"/>
      <c r="E247" s="138"/>
      <c r="F247" s="28"/>
      <c r="G247" s="28"/>
      <c r="H247" s="33"/>
      <c r="I247" s="135">
        <v>175</v>
      </c>
      <c r="J247" s="12"/>
      <c r="K247" s="16"/>
      <c r="L247" s="16"/>
      <c r="M247" s="16"/>
      <c r="N247" s="16"/>
      <c r="O247" s="16"/>
      <c r="P247" s="16"/>
      <c r="Q247" s="16"/>
      <c r="R247" s="16"/>
    </row>
    <row r="248" spans="1:18" ht="13.5" customHeight="1">
      <c r="A248" s="201" t="s">
        <v>672</v>
      </c>
      <c r="B248" s="201" t="s">
        <v>412</v>
      </c>
      <c r="C248" s="202" t="s">
        <v>253</v>
      </c>
      <c r="D248" s="201" t="s">
        <v>29</v>
      </c>
      <c r="E248" s="201">
        <v>10</v>
      </c>
      <c r="F248" s="201" t="s">
        <v>45</v>
      </c>
      <c r="G248" s="201" t="s">
        <v>59</v>
      </c>
      <c r="H248" s="202" t="s">
        <v>30</v>
      </c>
      <c r="I248" s="200">
        <v>35</v>
      </c>
      <c r="J248" s="12" t="s">
        <v>25</v>
      </c>
      <c r="K248" s="13"/>
      <c r="L248" s="16"/>
      <c r="M248" s="16"/>
      <c r="N248" s="16"/>
      <c r="O248" s="16"/>
      <c r="P248" s="16"/>
      <c r="Q248" s="16"/>
      <c r="R248" s="16"/>
    </row>
    <row r="249" spans="1:18" ht="13.5" customHeight="1">
      <c r="A249" s="201"/>
      <c r="B249" s="201"/>
      <c r="C249" s="201"/>
      <c r="D249" s="201"/>
      <c r="E249" s="201"/>
      <c r="F249" s="201"/>
      <c r="G249" s="201"/>
      <c r="H249" s="202"/>
      <c r="I249" s="200"/>
      <c r="J249" s="12" t="s">
        <v>26</v>
      </c>
      <c r="K249" s="14"/>
      <c r="L249" s="16"/>
      <c r="M249" s="16"/>
      <c r="N249" s="16"/>
      <c r="O249" s="16"/>
      <c r="P249" s="16"/>
      <c r="Q249" s="16"/>
      <c r="R249" s="16"/>
    </row>
    <row r="250" spans="1:18" ht="13.5" customHeight="1">
      <c r="A250" s="201"/>
      <c r="B250" s="201"/>
      <c r="C250" s="201"/>
      <c r="D250" s="201"/>
      <c r="E250" s="201"/>
      <c r="F250" s="201"/>
      <c r="G250" s="201"/>
      <c r="H250" s="202"/>
      <c r="I250" s="200"/>
      <c r="J250" s="12" t="s">
        <v>27</v>
      </c>
      <c r="K250" s="14"/>
      <c r="L250" s="16"/>
      <c r="M250" s="16"/>
      <c r="N250" s="16"/>
      <c r="O250" s="16"/>
      <c r="P250" s="16"/>
      <c r="Q250" s="16"/>
      <c r="R250" s="16"/>
    </row>
    <row r="251" spans="1:18" ht="13.5" customHeight="1">
      <c r="A251" s="201"/>
      <c r="B251" s="218" t="s">
        <v>24</v>
      </c>
      <c r="C251" s="218"/>
      <c r="D251" s="138"/>
      <c r="E251" s="138"/>
      <c r="F251" s="28"/>
      <c r="G251" s="28"/>
      <c r="H251" s="33"/>
      <c r="I251" s="135">
        <f>I248</f>
        <v>35</v>
      </c>
      <c r="J251" s="12"/>
      <c r="K251" s="16"/>
      <c r="L251" s="16"/>
      <c r="M251" s="16"/>
      <c r="N251" s="16"/>
      <c r="O251" s="16"/>
      <c r="P251" s="16"/>
      <c r="Q251" s="16"/>
      <c r="R251" s="16"/>
    </row>
    <row r="252" spans="1:18" ht="12.75" customHeight="1">
      <c r="A252" s="201" t="s">
        <v>673</v>
      </c>
      <c r="B252" s="201" t="s">
        <v>674</v>
      </c>
      <c r="C252" s="202" t="s">
        <v>210</v>
      </c>
      <c r="D252" s="201" t="s">
        <v>29</v>
      </c>
      <c r="E252" s="201"/>
      <c r="F252" s="201" t="s">
        <v>45</v>
      </c>
      <c r="G252" s="201" t="s">
        <v>59</v>
      </c>
      <c r="H252" s="202" t="s">
        <v>30</v>
      </c>
      <c r="I252" s="200">
        <v>50</v>
      </c>
      <c r="J252" s="12" t="s">
        <v>25</v>
      </c>
      <c r="K252" s="13"/>
      <c r="L252" s="16"/>
      <c r="M252" s="16"/>
      <c r="N252" s="16"/>
      <c r="O252" s="16"/>
      <c r="P252" s="16"/>
      <c r="Q252" s="16"/>
      <c r="R252" s="16"/>
    </row>
    <row r="253" spans="1:18" ht="12.75" customHeight="1">
      <c r="A253" s="201"/>
      <c r="B253" s="201"/>
      <c r="C253" s="201"/>
      <c r="D253" s="201"/>
      <c r="E253" s="201"/>
      <c r="F253" s="201"/>
      <c r="G253" s="201"/>
      <c r="H253" s="202"/>
      <c r="I253" s="200"/>
      <c r="J253" s="12" t="s">
        <v>26</v>
      </c>
      <c r="K253" s="14"/>
      <c r="L253" s="16"/>
      <c r="M253" s="16"/>
      <c r="N253" s="16"/>
      <c r="O253" s="16"/>
      <c r="P253" s="16"/>
      <c r="Q253" s="16"/>
      <c r="R253" s="16"/>
    </row>
    <row r="254" spans="1:18" ht="12.75" customHeight="1">
      <c r="A254" s="201"/>
      <c r="B254" s="201"/>
      <c r="C254" s="201"/>
      <c r="D254" s="201"/>
      <c r="E254" s="201"/>
      <c r="F254" s="201"/>
      <c r="G254" s="201"/>
      <c r="H254" s="202"/>
      <c r="I254" s="200"/>
      <c r="J254" s="12" t="s">
        <v>27</v>
      </c>
      <c r="K254" s="14"/>
      <c r="L254" s="16"/>
      <c r="M254" s="16"/>
      <c r="N254" s="16"/>
      <c r="O254" s="16"/>
      <c r="P254" s="16"/>
      <c r="Q254" s="16"/>
      <c r="R254" s="16"/>
    </row>
    <row r="255" spans="1:18" ht="12.75" customHeight="1">
      <c r="A255" s="201"/>
      <c r="B255" s="218" t="s">
        <v>24</v>
      </c>
      <c r="C255" s="218"/>
      <c r="D255" s="138"/>
      <c r="E255" s="138"/>
      <c r="F255" s="28"/>
      <c r="G255" s="28"/>
      <c r="H255" s="33"/>
      <c r="I255" s="135">
        <f>I252</f>
        <v>50</v>
      </c>
      <c r="J255" s="12"/>
      <c r="K255" s="16"/>
      <c r="L255" s="16"/>
      <c r="M255" s="16"/>
      <c r="N255" s="16"/>
      <c r="O255" s="16"/>
      <c r="P255" s="16"/>
      <c r="Q255" s="16"/>
      <c r="R255" s="16"/>
    </row>
    <row r="256" spans="1:18" ht="12.75" customHeight="1">
      <c r="A256" s="254" t="s">
        <v>81</v>
      </c>
      <c r="B256" s="254"/>
      <c r="C256" s="254"/>
      <c r="D256" s="254"/>
      <c r="E256" s="254"/>
      <c r="F256" s="254"/>
      <c r="G256" s="254"/>
      <c r="H256" s="254"/>
      <c r="I256" s="254"/>
      <c r="J256" s="254"/>
      <c r="K256" s="254"/>
      <c r="L256" s="254"/>
      <c r="M256" s="254"/>
      <c r="N256" s="254"/>
      <c r="O256" s="254"/>
      <c r="P256" s="254"/>
      <c r="Q256" s="254"/>
      <c r="R256" s="254"/>
    </row>
    <row r="257" spans="1:24" ht="12.75" customHeight="1">
      <c r="A257" s="201" t="s">
        <v>413</v>
      </c>
      <c r="B257" s="201" t="s">
        <v>414</v>
      </c>
      <c r="C257" s="201" t="s">
        <v>60</v>
      </c>
      <c r="D257" s="201" t="s">
        <v>29</v>
      </c>
      <c r="E257" s="201">
        <v>20</v>
      </c>
      <c r="F257" s="202" t="s">
        <v>37</v>
      </c>
      <c r="G257" s="202" t="s">
        <v>116</v>
      </c>
      <c r="H257" s="202" t="s">
        <v>30</v>
      </c>
      <c r="I257" s="200">
        <v>1000</v>
      </c>
      <c r="J257" s="12" t="s">
        <v>25</v>
      </c>
      <c r="K257" s="13">
        <v>44423</v>
      </c>
      <c r="L257" s="13">
        <f>K257+L258</f>
        <v>44451</v>
      </c>
      <c r="M257" s="13">
        <f>L257+M258</f>
        <v>44458</v>
      </c>
      <c r="N257" s="13">
        <f t="shared" ref="N257:Q257" si="13">M257+N258</f>
        <v>44473</v>
      </c>
      <c r="O257" s="13">
        <f t="shared" si="13"/>
        <v>44480</v>
      </c>
      <c r="P257" s="13">
        <f t="shared" si="13"/>
        <v>44487</v>
      </c>
      <c r="Q257" s="13">
        <f t="shared" si="13"/>
        <v>44577</v>
      </c>
      <c r="R257" s="13"/>
      <c r="T257" s="17"/>
      <c r="U257" s="17"/>
      <c r="V257" s="17"/>
      <c r="W257" s="17"/>
      <c r="X257" s="17"/>
    </row>
    <row r="258" spans="1:24" ht="12.75" customHeight="1">
      <c r="A258" s="201"/>
      <c r="B258" s="201"/>
      <c r="C258" s="201"/>
      <c r="D258" s="201"/>
      <c r="E258" s="201"/>
      <c r="F258" s="202"/>
      <c r="G258" s="202"/>
      <c r="H258" s="202"/>
      <c r="I258" s="200"/>
      <c r="J258" s="12" t="s">
        <v>26</v>
      </c>
      <c r="K258" s="14">
        <v>0</v>
      </c>
      <c r="L258" s="15">
        <v>28</v>
      </c>
      <c r="M258" s="14">
        <v>7</v>
      </c>
      <c r="N258" s="14">
        <v>15</v>
      </c>
      <c r="O258" s="14">
        <v>7</v>
      </c>
      <c r="P258" s="14">
        <v>7</v>
      </c>
      <c r="Q258" s="14">
        <v>90</v>
      </c>
      <c r="R258" s="14">
        <f>SUM(K258:Q258)</f>
        <v>154</v>
      </c>
      <c r="T258" s="17"/>
      <c r="U258" s="17"/>
      <c r="V258" s="17"/>
      <c r="W258" s="17"/>
      <c r="X258" s="17"/>
    </row>
    <row r="259" spans="1:24" ht="21" customHeight="1">
      <c r="A259" s="201"/>
      <c r="B259" s="201"/>
      <c r="C259" s="201"/>
      <c r="D259" s="201"/>
      <c r="E259" s="201"/>
      <c r="F259" s="202"/>
      <c r="G259" s="202"/>
      <c r="H259" s="202"/>
      <c r="I259" s="200"/>
      <c r="J259" s="12" t="s">
        <v>27</v>
      </c>
      <c r="K259" s="16"/>
      <c r="L259" s="16"/>
      <c r="M259" s="16"/>
      <c r="N259" s="16"/>
      <c r="O259" s="16"/>
      <c r="P259" s="16"/>
      <c r="Q259" s="16"/>
      <c r="R259" s="16"/>
      <c r="T259" s="17"/>
      <c r="U259" s="17"/>
      <c r="V259" s="17"/>
      <c r="W259" s="17"/>
      <c r="X259" s="17"/>
    </row>
    <row r="260" spans="1:24" ht="12.75" customHeight="1">
      <c r="A260" s="201"/>
      <c r="B260" s="201" t="s">
        <v>675</v>
      </c>
      <c r="C260" s="201" t="s">
        <v>61</v>
      </c>
      <c r="D260" s="201" t="s">
        <v>29</v>
      </c>
      <c r="E260" s="201">
        <v>3</v>
      </c>
      <c r="F260" s="202" t="s">
        <v>37</v>
      </c>
      <c r="G260" s="202" t="s">
        <v>262</v>
      </c>
      <c r="H260" s="202" t="s">
        <v>30</v>
      </c>
      <c r="I260" s="200">
        <v>2500</v>
      </c>
      <c r="J260" s="12" t="s">
        <v>25</v>
      </c>
      <c r="K260" s="13">
        <v>44454</v>
      </c>
      <c r="L260" s="13">
        <f>K260+L261</f>
        <v>44482</v>
      </c>
      <c r="M260" s="13">
        <f>L260+M261</f>
        <v>44489</v>
      </c>
      <c r="N260" s="13">
        <f t="shared" ref="N260" si="14">M260+N261</f>
        <v>44504</v>
      </c>
      <c r="O260" s="13">
        <f t="shared" ref="O260" si="15">N260+O261</f>
        <v>44511</v>
      </c>
      <c r="P260" s="13">
        <f t="shared" ref="P260" si="16">O260+P261</f>
        <v>44518</v>
      </c>
      <c r="Q260" s="13">
        <f t="shared" ref="Q260" si="17">P260+Q261</f>
        <v>44608</v>
      </c>
      <c r="R260" s="13"/>
      <c r="T260" s="17"/>
      <c r="U260" s="17"/>
      <c r="V260" s="17"/>
      <c r="W260" s="17"/>
      <c r="X260" s="17"/>
    </row>
    <row r="261" spans="1:24" ht="12.75" customHeight="1">
      <c r="A261" s="201"/>
      <c r="B261" s="201"/>
      <c r="C261" s="201"/>
      <c r="D261" s="201"/>
      <c r="E261" s="201"/>
      <c r="F261" s="202"/>
      <c r="G261" s="202"/>
      <c r="H261" s="202"/>
      <c r="I261" s="200"/>
      <c r="J261" s="12" t="s">
        <v>26</v>
      </c>
      <c r="K261" s="14">
        <v>0</v>
      </c>
      <c r="L261" s="15">
        <v>28</v>
      </c>
      <c r="M261" s="14">
        <v>7</v>
      </c>
      <c r="N261" s="14">
        <v>15</v>
      </c>
      <c r="O261" s="14">
        <v>7</v>
      </c>
      <c r="P261" s="14">
        <v>7</v>
      </c>
      <c r="Q261" s="14">
        <v>90</v>
      </c>
      <c r="R261" s="14">
        <f>SUM(K261:Q261)</f>
        <v>154</v>
      </c>
      <c r="T261" s="17"/>
      <c r="U261" s="17"/>
      <c r="V261" s="17"/>
      <c r="W261" s="17"/>
      <c r="X261" s="17"/>
    </row>
    <row r="262" spans="1:24" ht="12.75" customHeight="1">
      <c r="A262" s="201"/>
      <c r="B262" s="201"/>
      <c r="C262" s="201"/>
      <c r="D262" s="201"/>
      <c r="E262" s="201"/>
      <c r="F262" s="202"/>
      <c r="G262" s="202"/>
      <c r="H262" s="202"/>
      <c r="I262" s="200"/>
      <c r="J262" s="12" t="s">
        <v>27</v>
      </c>
      <c r="K262" s="16"/>
      <c r="L262" s="16"/>
      <c r="M262" s="16"/>
      <c r="N262" s="16"/>
      <c r="O262" s="16"/>
      <c r="P262" s="16"/>
      <c r="Q262" s="16"/>
      <c r="R262" s="16"/>
      <c r="T262" s="17"/>
      <c r="U262" s="17"/>
      <c r="V262" s="17"/>
      <c r="W262" s="17"/>
      <c r="X262" s="17"/>
    </row>
    <row r="263" spans="1:24" ht="12.75" customHeight="1">
      <c r="A263" s="201"/>
      <c r="B263" s="201" t="s">
        <v>676</v>
      </c>
      <c r="C263" s="205" t="s">
        <v>175</v>
      </c>
      <c r="D263" s="201" t="s">
        <v>29</v>
      </c>
      <c r="E263" s="201">
        <v>13</v>
      </c>
      <c r="F263" s="202" t="s">
        <v>37</v>
      </c>
      <c r="G263" s="202" t="s">
        <v>116</v>
      </c>
      <c r="H263" s="202" t="s">
        <v>30</v>
      </c>
      <c r="I263" s="200">
        <v>1000</v>
      </c>
      <c r="J263" s="12" t="s">
        <v>25</v>
      </c>
      <c r="K263" s="13">
        <v>44477</v>
      </c>
      <c r="L263" s="13">
        <f>K263+M229200</f>
        <v>44477</v>
      </c>
      <c r="M263" s="13">
        <f>L263+M264</f>
        <v>44484</v>
      </c>
      <c r="N263" s="13">
        <f t="shared" ref="N263" si="18">M263+N264</f>
        <v>44499</v>
      </c>
      <c r="O263" s="13">
        <f t="shared" ref="O263" si="19">N263+O264</f>
        <v>44506</v>
      </c>
      <c r="P263" s="13">
        <f t="shared" ref="P263" si="20">O263+P264</f>
        <v>44513</v>
      </c>
      <c r="Q263" s="13">
        <f t="shared" ref="Q263" si="21">P263+Q264</f>
        <v>44603</v>
      </c>
      <c r="R263" s="13"/>
      <c r="T263" s="17"/>
      <c r="U263" s="17"/>
      <c r="V263" s="17"/>
      <c r="W263" s="17"/>
      <c r="X263" s="17"/>
    </row>
    <row r="264" spans="1:24" ht="12.75" customHeight="1">
      <c r="A264" s="201"/>
      <c r="B264" s="201"/>
      <c r="C264" s="205"/>
      <c r="D264" s="201"/>
      <c r="E264" s="201"/>
      <c r="F264" s="202"/>
      <c r="G264" s="202"/>
      <c r="H264" s="202"/>
      <c r="I264" s="200"/>
      <c r="J264" s="12" t="s">
        <v>26</v>
      </c>
      <c r="K264" s="14">
        <v>0</v>
      </c>
      <c r="L264" s="15">
        <v>28</v>
      </c>
      <c r="M264" s="14">
        <v>7</v>
      </c>
      <c r="N264" s="14">
        <v>15</v>
      </c>
      <c r="O264" s="14">
        <v>7</v>
      </c>
      <c r="P264" s="14">
        <v>7</v>
      </c>
      <c r="Q264" s="14">
        <v>90</v>
      </c>
      <c r="R264" s="14">
        <f>SUM(K264:Q264)</f>
        <v>154</v>
      </c>
      <c r="T264" s="17"/>
      <c r="U264" s="17"/>
      <c r="V264" s="17"/>
      <c r="W264" s="17"/>
      <c r="X264" s="17"/>
    </row>
    <row r="265" spans="1:24" ht="12.75" customHeight="1">
      <c r="A265" s="201"/>
      <c r="B265" s="201"/>
      <c r="C265" s="205"/>
      <c r="D265" s="201"/>
      <c r="E265" s="201"/>
      <c r="F265" s="202"/>
      <c r="G265" s="202"/>
      <c r="H265" s="202"/>
      <c r="I265" s="200"/>
      <c r="J265" s="12" t="s">
        <v>27</v>
      </c>
      <c r="K265" s="16"/>
      <c r="L265" s="16"/>
      <c r="M265" s="16"/>
      <c r="N265" s="16"/>
      <c r="O265" s="16"/>
      <c r="P265" s="16"/>
      <c r="Q265" s="16"/>
      <c r="R265" s="16"/>
      <c r="T265" s="17"/>
      <c r="U265" s="17"/>
      <c r="V265" s="17"/>
      <c r="W265" s="17"/>
      <c r="X265" s="17"/>
    </row>
    <row r="266" spans="1:24" ht="12.75" customHeight="1">
      <c r="A266" s="201"/>
      <c r="B266" s="201" t="s">
        <v>677</v>
      </c>
      <c r="C266" s="205" t="s">
        <v>604</v>
      </c>
      <c r="D266" s="201" t="s">
        <v>29</v>
      </c>
      <c r="E266" s="201">
        <v>10</v>
      </c>
      <c r="F266" s="202" t="s">
        <v>37</v>
      </c>
      <c r="G266" s="202" t="s">
        <v>116</v>
      </c>
      <c r="H266" s="202" t="s">
        <v>30</v>
      </c>
      <c r="I266" s="200">
        <v>1000</v>
      </c>
      <c r="J266" s="12" t="s">
        <v>25</v>
      </c>
      <c r="K266" s="13">
        <v>44477</v>
      </c>
      <c r="L266" s="13">
        <f>K266+M229203</f>
        <v>44477</v>
      </c>
      <c r="M266" s="13">
        <f>L266+M267</f>
        <v>44484</v>
      </c>
      <c r="N266" s="13">
        <f t="shared" ref="N266" si="22">M266+N267</f>
        <v>44499</v>
      </c>
      <c r="O266" s="13">
        <f t="shared" ref="O266" si="23">N266+O267</f>
        <v>44506</v>
      </c>
      <c r="P266" s="13">
        <f t="shared" ref="P266" si="24">O266+P267</f>
        <v>44513</v>
      </c>
      <c r="Q266" s="13">
        <f t="shared" ref="Q266" si="25">P266+Q267</f>
        <v>44603</v>
      </c>
      <c r="R266" s="13"/>
      <c r="T266" s="17"/>
      <c r="U266" s="17"/>
      <c r="V266" s="17"/>
      <c r="W266" s="17"/>
      <c r="X266" s="17"/>
    </row>
    <row r="267" spans="1:24" ht="12.75" customHeight="1">
      <c r="A267" s="201"/>
      <c r="B267" s="201"/>
      <c r="C267" s="205"/>
      <c r="D267" s="201"/>
      <c r="E267" s="201"/>
      <c r="F267" s="202"/>
      <c r="G267" s="202"/>
      <c r="H267" s="202"/>
      <c r="I267" s="200"/>
      <c r="J267" s="12" t="s">
        <v>26</v>
      </c>
      <c r="K267" s="14">
        <v>0</v>
      </c>
      <c r="L267" s="15">
        <v>28</v>
      </c>
      <c r="M267" s="14">
        <v>7</v>
      </c>
      <c r="N267" s="14">
        <v>15</v>
      </c>
      <c r="O267" s="14">
        <v>7</v>
      </c>
      <c r="P267" s="14">
        <v>7</v>
      </c>
      <c r="Q267" s="14">
        <v>90</v>
      </c>
      <c r="R267" s="14">
        <f>SUM(K267:Q267)</f>
        <v>154</v>
      </c>
      <c r="T267" s="17"/>
      <c r="U267" s="17"/>
      <c r="V267" s="17"/>
      <c r="W267" s="17"/>
      <c r="X267" s="17"/>
    </row>
    <row r="268" spans="1:24" ht="12.75" customHeight="1">
      <c r="A268" s="201"/>
      <c r="B268" s="201"/>
      <c r="C268" s="205"/>
      <c r="D268" s="201"/>
      <c r="E268" s="201"/>
      <c r="F268" s="202"/>
      <c r="G268" s="202"/>
      <c r="H268" s="202"/>
      <c r="I268" s="200"/>
      <c r="J268" s="12" t="s">
        <v>27</v>
      </c>
      <c r="K268" s="16"/>
      <c r="L268" s="16"/>
      <c r="M268" s="16"/>
      <c r="N268" s="16"/>
      <c r="O268" s="16"/>
      <c r="P268" s="16"/>
      <c r="Q268" s="16"/>
      <c r="R268" s="16"/>
      <c r="T268" s="17"/>
      <c r="U268" s="17"/>
      <c r="V268" s="17"/>
      <c r="W268" s="17"/>
      <c r="X268" s="17"/>
    </row>
    <row r="269" spans="1:24" ht="12.75" customHeight="1">
      <c r="A269" s="201"/>
      <c r="B269" s="218" t="s">
        <v>24</v>
      </c>
      <c r="C269" s="218"/>
      <c r="D269" s="138"/>
      <c r="E269" s="138"/>
      <c r="F269" s="12"/>
      <c r="G269" s="12"/>
      <c r="H269" s="12"/>
      <c r="I269" s="37">
        <f>I257+I260+I266</f>
        <v>4500</v>
      </c>
      <c r="J269" s="12"/>
      <c r="K269" s="16"/>
      <c r="L269" s="16"/>
      <c r="M269" s="16"/>
      <c r="N269" s="16"/>
      <c r="O269" s="16"/>
      <c r="P269" s="16"/>
      <c r="Q269" s="16"/>
      <c r="R269" s="16"/>
      <c r="T269" s="17"/>
      <c r="U269" s="17"/>
      <c r="V269" s="17"/>
      <c r="W269" s="17"/>
      <c r="X269" s="17"/>
    </row>
    <row r="270" spans="1:24" ht="12.75" customHeight="1">
      <c r="A270" s="201" t="s">
        <v>415</v>
      </c>
      <c r="B270" s="201" t="s">
        <v>416</v>
      </c>
      <c r="C270" s="202" t="s">
        <v>123</v>
      </c>
      <c r="D270" s="201" t="s">
        <v>29</v>
      </c>
      <c r="E270" s="201">
        <v>5</v>
      </c>
      <c r="F270" s="201" t="s">
        <v>36</v>
      </c>
      <c r="G270" s="201" t="s">
        <v>59</v>
      </c>
      <c r="H270" s="202" t="s">
        <v>30</v>
      </c>
      <c r="I270" s="200">
        <v>120</v>
      </c>
      <c r="J270" s="12" t="s">
        <v>25</v>
      </c>
      <c r="K270" s="13"/>
      <c r="L270" s="16"/>
      <c r="M270" s="16"/>
      <c r="N270" s="16"/>
      <c r="O270" s="16"/>
      <c r="P270" s="16"/>
      <c r="Q270" s="16"/>
      <c r="R270" s="16"/>
    </row>
    <row r="271" spans="1:24" ht="12.75" customHeight="1">
      <c r="A271" s="201"/>
      <c r="B271" s="201"/>
      <c r="C271" s="201"/>
      <c r="D271" s="201"/>
      <c r="E271" s="201"/>
      <c r="F271" s="201"/>
      <c r="G271" s="201"/>
      <c r="H271" s="202"/>
      <c r="I271" s="200"/>
      <c r="J271" s="12" t="s">
        <v>26</v>
      </c>
      <c r="K271" s="14"/>
      <c r="L271" s="16"/>
      <c r="M271" s="16"/>
      <c r="N271" s="16"/>
      <c r="O271" s="16"/>
      <c r="P271" s="16"/>
      <c r="Q271" s="16"/>
      <c r="R271" s="16"/>
    </row>
    <row r="272" spans="1:24" ht="12.75" customHeight="1">
      <c r="A272" s="201"/>
      <c r="B272" s="201"/>
      <c r="C272" s="201"/>
      <c r="D272" s="201"/>
      <c r="E272" s="201"/>
      <c r="F272" s="201"/>
      <c r="G272" s="201"/>
      <c r="H272" s="202"/>
      <c r="I272" s="200"/>
      <c r="J272" s="12" t="s">
        <v>27</v>
      </c>
      <c r="K272" s="14"/>
      <c r="L272" s="16"/>
      <c r="M272" s="16"/>
      <c r="N272" s="16"/>
      <c r="O272" s="16"/>
      <c r="P272" s="16"/>
      <c r="Q272" s="16"/>
      <c r="R272" s="16"/>
    </row>
    <row r="273" spans="1:24" ht="12.75" customHeight="1">
      <c r="A273" s="201"/>
      <c r="B273" s="218" t="s">
        <v>24</v>
      </c>
      <c r="C273" s="218"/>
      <c r="D273" s="163"/>
      <c r="E273" s="163"/>
      <c r="F273" s="28"/>
      <c r="G273" s="28"/>
      <c r="H273" s="33"/>
      <c r="I273" s="162">
        <f>I270</f>
        <v>120</v>
      </c>
      <c r="J273" s="12"/>
      <c r="K273" s="16"/>
      <c r="L273" s="16"/>
      <c r="M273" s="16"/>
      <c r="N273" s="16"/>
      <c r="O273" s="16"/>
      <c r="P273" s="16"/>
      <c r="Q273" s="16"/>
      <c r="R273" s="16"/>
    </row>
    <row r="274" spans="1:24" ht="12.75" customHeight="1">
      <c r="A274" s="260" t="s">
        <v>417</v>
      </c>
      <c r="B274" s="201" t="s">
        <v>418</v>
      </c>
      <c r="C274" s="201" t="s">
        <v>175</v>
      </c>
      <c r="D274" s="201" t="s">
        <v>29</v>
      </c>
      <c r="E274" s="201">
        <v>3</v>
      </c>
      <c r="F274" s="202" t="s">
        <v>36</v>
      </c>
      <c r="G274" s="202" t="s">
        <v>31</v>
      </c>
      <c r="H274" s="202" t="s">
        <v>30</v>
      </c>
      <c r="I274" s="200">
        <v>200</v>
      </c>
      <c r="J274" s="12" t="s">
        <v>25</v>
      </c>
      <c r="K274" s="13" t="s">
        <v>596</v>
      </c>
      <c r="L274" s="13" t="e">
        <f>K274+L275</f>
        <v>#VALUE!</v>
      </c>
      <c r="M274" s="13" t="e">
        <f>L274+M275</f>
        <v>#VALUE!</v>
      </c>
      <c r="N274" s="13" t="e">
        <f t="shared" ref="N274" si="26">M274+N275</f>
        <v>#VALUE!</v>
      </c>
      <c r="O274" s="13" t="e">
        <f t="shared" ref="O274" si="27">N274+O275</f>
        <v>#VALUE!</v>
      </c>
      <c r="P274" s="13" t="e">
        <f t="shared" ref="P274" si="28">O274+P275</f>
        <v>#VALUE!</v>
      </c>
      <c r="Q274" s="13" t="e">
        <f t="shared" ref="Q274" si="29">P274+Q275</f>
        <v>#VALUE!</v>
      </c>
      <c r="R274" s="13"/>
      <c r="T274" s="17"/>
      <c r="U274" s="17"/>
      <c r="V274" s="17"/>
      <c r="W274" s="17"/>
      <c r="X274" s="17"/>
    </row>
    <row r="275" spans="1:24" ht="12.75" customHeight="1">
      <c r="A275" s="260"/>
      <c r="B275" s="201"/>
      <c r="C275" s="201"/>
      <c r="D275" s="201"/>
      <c r="E275" s="201"/>
      <c r="F275" s="202"/>
      <c r="G275" s="202"/>
      <c r="H275" s="202"/>
      <c r="I275" s="200"/>
      <c r="J275" s="12" t="s">
        <v>26</v>
      </c>
      <c r="K275" s="14">
        <v>0</v>
      </c>
      <c r="L275" s="15">
        <v>10</v>
      </c>
      <c r="M275" s="14">
        <v>3</v>
      </c>
      <c r="N275" s="14">
        <v>15</v>
      </c>
      <c r="O275" s="14">
        <v>3</v>
      </c>
      <c r="P275" s="14">
        <v>3</v>
      </c>
      <c r="Q275" s="14">
        <v>90</v>
      </c>
      <c r="R275" s="14">
        <f>SUM(K275:Q275)</f>
        <v>124</v>
      </c>
      <c r="T275" s="17"/>
      <c r="U275" s="17"/>
      <c r="V275" s="17"/>
      <c r="W275" s="17"/>
      <c r="X275" s="17"/>
    </row>
    <row r="276" spans="1:24" ht="12.75" customHeight="1">
      <c r="A276" s="260"/>
      <c r="B276" s="201"/>
      <c r="C276" s="201"/>
      <c r="D276" s="201"/>
      <c r="E276" s="201"/>
      <c r="F276" s="202"/>
      <c r="G276" s="202"/>
      <c r="H276" s="202"/>
      <c r="I276" s="200"/>
      <c r="J276" s="12" t="s">
        <v>27</v>
      </c>
      <c r="K276" s="16"/>
      <c r="L276" s="16"/>
      <c r="M276" s="16"/>
      <c r="N276" s="16"/>
      <c r="O276" s="16"/>
      <c r="P276" s="16"/>
      <c r="Q276" s="16"/>
      <c r="R276" s="16"/>
      <c r="T276" s="17"/>
      <c r="U276" s="17"/>
      <c r="V276" s="17"/>
      <c r="W276" s="17"/>
      <c r="X276" s="17"/>
    </row>
    <row r="277" spans="1:24" ht="12.75" customHeight="1">
      <c r="A277" s="260"/>
      <c r="B277" s="201" t="s">
        <v>418</v>
      </c>
      <c r="C277" s="201" t="s">
        <v>605</v>
      </c>
      <c r="D277" s="201" t="s">
        <v>29</v>
      </c>
      <c r="E277" s="201">
        <v>3</v>
      </c>
      <c r="F277" s="202" t="s">
        <v>36</v>
      </c>
      <c r="G277" s="202" t="s">
        <v>31</v>
      </c>
      <c r="H277" s="202" t="s">
        <v>30</v>
      </c>
      <c r="I277" s="200">
        <v>200</v>
      </c>
      <c r="J277" s="12" t="s">
        <v>25</v>
      </c>
      <c r="K277" s="13" t="s">
        <v>596</v>
      </c>
      <c r="L277" s="13" t="e">
        <f>K277+L278</f>
        <v>#VALUE!</v>
      </c>
      <c r="M277" s="13" t="e">
        <f>L277+M278</f>
        <v>#VALUE!</v>
      </c>
      <c r="N277" s="13" t="e">
        <f t="shared" ref="N277" si="30">M277+N278</f>
        <v>#VALUE!</v>
      </c>
      <c r="O277" s="13" t="e">
        <f t="shared" ref="O277" si="31">N277+O278</f>
        <v>#VALUE!</v>
      </c>
      <c r="P277" s="13" t="e">
        <f t="shared" ref="P277" si="32">O277+P278</f>
        <v>#VALUE!</v>
      </c>
      <c r="Q277" s="13" t="e">
        <f t="shared" ref="Q277" si="33">P277+Q278</f>
        <v>#VALUE!</v>
      </c>
      <c r="R277" s="13"/>
      <c r="T277" s="17"/>
      <c r="U277" s="17"/>
      <c r="V277" s="17"/>
      <c r="W277" s="17"/>
      <c r="X277" s="17"/>
    </row>
    <row r="278" spans="1:24" ht="12.75" customHeight="1">
      <c r="A278" s="260"/>
      <c r="B278" s="201"/>
      <c r="C278" s="201"/>
      <c r="D278" s="201"/>
      <c r="E278" s="201"/>
      <c r="F278" s="202"/>
      <c r="G278" s="202"/>
      <c r="H278" s="202"/>
      <c r="I278" s="200"/>
      <c r="J278" s="12" t="s">
        <v>26</v>
      </c>
      <c r="K278" s="14">
        <v>0</v>
      </c>
      <c r="L278" s="15">
        <v>10</v>
      </c>
      <c r="M278" s="14">
        <v>3</v>
      </c>
      <c r="N278" s="14">
        <v>15</v>
      </c>
      <c r="O278" s="14">
        <v>3</v>
      </c>
      <c r="P278" s="14">
        <v>3</v>
      </c>
      <c r="Q278" s="14">
        <v>90</v>
      </c>
      <c r="R278" s="14">
        <f>SUM(K278:Q278)</f>
        <v>124</v>
      </c>
      <c r="T278" s="17"/>
      <c r="U278" s="17"/>
      <c r="V278" s="17"/>
      <c r="W278" s="17"/>
      <c r="X278" s="17"/>
    </row>
    <row r="279" spans="1:24" ht="12.75" customHeight="1">
      <c r="A279" s="260"/>
      <c r="B279" s="201"/>
      <c r="C279" s="201"/>
      <c r="D279" s="201"/>
      <c r="E279" s="201"/>
      <c r="F279" s="202"/>
      <c r="G279" s="202"/>
      <c r="H279" s="202"/>
      <c r="I279" s="200"/>
      <c r="J279" s="12" t="s">
        <v>27</v>
      </c>
      <c r="K279" s="16"/>
      <c r="L279" s="16"/>
      <c r="M279" s="16"/>
      <c r="N279" s="16"/>
      <c r="O279" s="16"/>
      <c r="P279" s="16"/>
      <c r="Q279" s="16"/>
      <c r="R279" s="16"/>
      <c r="T279" s="17"/>
      <c r="U279" s="17"/>
      <c r="V279" s="17"/>
      <c r="W279" s="17"/>
      <c r="X279" s="17"/>
    </row>
    <row r="280" spans="1:24" ht="17.25" customHeight="1">
      <c r="A280" s="261"/>
      <c r="B280" s="218" t="s">
        <v>24</v>
      </c>
      <c r="C280" s="218"/>
      <c r="D280" s="138"/>
      <c r="E280" s="138"/>
      <c r="F280" s="12"/>
      <c r="G280" s="12"/>
      <c r="H280" s="12"/>
      <c r="I280" s="125">
        <f>SUM(I274:I276)</f>
        <v>200</v>
      </c>
      <c r="J280" s="12"/>
      <c r="K280" s="16"/>
      <c r="L280" s="16"/>
      <c r="M280" s="16"/>
      <c r="N280" s="16"/>
      <c r="O280" s="16"/>
      <c r="P280" s="16"/>
      <c r="Q280" s="16"/>
      <c r="R280" s="16"/>
      <c r="T280" s="17"/>
      <c r="U280" s="17"/>
      <c r="V280" s="17"/>
      <c r="W280" s="17"/>
      <c r="X280" s="17"/>
    </row>
    <row r="281" spans="1:24" ht="12.75" customHeight="1">
      <c r="A281" s="201" t="s">
        <v>419</v>
      </c>
      <c r="B281" s="201" t="s">
        <v>678</v>
      </c>
      <c r="C281" s="201" t="s">
        <v>123</v>
      </c>
      <c r="D281" s="201" t="s">
        <v>29</v>
      </c>
      <c r="E281" s="201">
        <v>8</v>
      </c>
      <c r="F281" s="202" t="s">
        <v>45</v>
      </c>
      <c r="G281" s="202" t="s">
        <v>31</v>
      </c>
      <c r="H281" s="202" t="s">
        <v>30</v>
      </c>
      <c r="I281" s="200">
        <v>200</v>
      </c>
      <c r="J281" s="12" t="s">
        <v>25</v>
      </c>
      <c r="K281" s="13"/>
      <c r="L281" s="13"/>
      <c r="M281" s="13"/>
      <c r="N281" s="13"/>
      <c r="O281" s="13"/>
      <c r="P281" s="13"/>
      <c r="Q281" s="13"/>
      <c r="R281" s="13"/>
      <c r="T281" s="17"/>
      <c r="U281" s="17"/>
      <c r="V281" s="17"/>
      <c r="W281" s="17"/>
      <c r="X281" s="17"/>
    </row>
    <row r="282" spans="1:24" ht="12.75" customHeight="1">
      <c r="A282" s="201"/>
      <c r="B282" s="201"/>
      <c r="C282" s="201"/>
      <c r="D282" s="201"/>
      <c r="E282" s="201"/>
      <c r="F282" s="202"/>
      <c r="G282" s="202"/>
      <c r="H282" s="202"/>
      <c r="I282" s="200"/>
      <c r="J282" s="12" t="s">
        <v>26</v>
      </c>
      <c r="K282" s="14"/>
      <c r="L282" s="223" t="s">
        <v>281</v>
      </c>
      <c r="M282" s="224"/>
      <c r="N282" s="224"/>
      <c r="O282" s="225"/>
      <c r="P282" s="14"/>
      <c r="Q282" s="14"/>
      <c r="R282" s="14"/>
      <c r="T282" s="17"/>
      <c r="U282" s="17"/>
      <c r="V282" s="17"/>
      <c r="W282" s="17"/>
      <c r="X282" s="17"/>
    </row>
    <row r="283" spans="1:24" ht="10.5" customHeight="1">
      <c r="A283" s="201"/>
      <c r="B283" s="201"/>
      <c r="C283" s="201"/>
      <c r="D283" s="201"/>
      <c r="E283" s="201"/>
      <c r="F283" s="202"/>
      <c r="G283" s="202"/>
      <c r="H283" s="202"/>
      <c r="I283" s="200"/>
      <c r="J283" s="12" t="s">
        <v>27</v>
      </c>
      <c r="K283" s="16"/>
      <c r="L283" s="16"/>
      <c r="M283" s="16"/>
      <c r="N283" s="16"/>
      <c r="O283" s="16"/>
      <c r="P283" s="16"/>
      <c r="Q283" s="16"/>
      <c r="R283" s="16"/>
      <c r="T283" s="17"/>
      <c r="U283" s="17"/>
      <c r="V283" s="17"/>
      <c r="W283" s="17"/>
      <c r="X283" s="17"/>
    </row>
    <row r="284" spans="1:24" ht="20.25" customHeight="1">
      <c r="A284" s="201"/>
      <c r="B284" s="201" t="s">
        <v>679</v>
      </c>
      <c r="C284" s="201" t="s">
        <v>264</v>
      </c>
      <c r="D284" s="201" t="s">
        <v>29</v>
      </c>
      <c r="E284" s="201">
        <v>10</v>
      </c>
      <c r="F284" s="202" t="s">
        <v>45</v>
      </c>
      <c r="G284" s="202" t="s">
        <v>31</v>
      </c>
      <c r="H284" s="202" t="s">
        <v>30</v>
      </c>
      <c r="I284" s="200">
        <v>120</v>
      </c>
      <c r="J284" s="12" t="s">
        <v>25</v>
      </c>
      <c r="K284" s="13"/>
      <c r="L284" s="13"/>
      <c r="M284" s="13"/>
      <c r="N284" s="13"/>
      <c r="O284" s="13"/>
      <c r="P284" s="13"/>
      <c r="Q284" s="13"/>
      <c r="R284" s="13"/>
      <c r="T284" s="17"/>
      <c r="U284" s="17"/>
      <c r="V284" s="17"/>
      <c r="W284" s="17"/>
      <c r="X284" s="17"/>
    </row>
    <row r="285" spans="1:24" ht="22.5" customHeight="1">
      <c r="A285" s="201"/>
      <c r="B285" s="201"/>
      <c r="C285" s="201"/>
      <c r="D285" s="201"/>
      <c r="E285" s="201"/>
      <c r="F285" s="202"/>
      <c r="G285" s="202"/>
      <c r="H285" s="202"/>
      <c r="I285" s="200"/>
      <c r="J285" s="12" t="s">
        <v>26</v>
      </c>
      <c r="K285" s="14"/>
      <c r="L285" s="223" t="s">
        <v>281</v>
      </c>
      <c r="M285" s="224"/>
      <c r="N285" s="224"/>
      <c r="O285" s="225"/>
      <c r="P285" s="14"/>
      <c r="Q285" s="14"/>
      <c r="R285" s="14"/>
      <c r="T285" s="17"/>
      <c r="U285" s="17"/>
      <c r="V285" s="17"/>
      <c r="W285" s="17"/>
      <c r="X285" s="17"/>
    </row>
    <row r="286" spans="1:24" ht="7.5" customHeight="1">
      <c r="A286" s="201"/>
      <c r="B286" s="201"/>
      <c r="C286" s="201"/>
      <c r="D286" s="201"/>
      <c r="E286" s="201"/>
      <c r="F286" s="202"/>
      <c r="G286" s="202"/>
      <c r="H286" s="202"/>
      <c r="I286" s="200"/>
      <c r="J286" s="12" t="s">
        <v>27</v>
      </c>
      <c r="K286" s="16"/>
      <c r="L286" s="16"/>
      <c r="M286" s="16"/>
      <c r="N286" s="16"/>
      <c r="O286" s="16"/>
      <c r="P286" s="16"/>
      <c r="Q286" s="16"/>
      <c r="R286" s="16"/>
      <c r="T286" s="17"/>
      <c r="U286" s="17"/>
      <c r="V286" s="17"/>
      <c r="W286" s="17"/>
      <c r="X286" s="17"/>
    </row>
    <row r="287" spans="1:24" ht="12.75" customHeight="1">
      <c r="A287" s="201"/>
      <c r="B287" s="201" t="s">
        <v>680</v>
      </c>
      <c r="C287" s="202" t="s">
        <v>263</v>
      </c>
      <c r="D287" s="201" t="s">
        <v>29</v>
      </c>
      <c r="E287" s="201" t="s">
        <v>7</v>
      </c>
      <c r="F287" s="202" t="s">
        <v>45</v>
      </c>
      <c r="G287" s="202" t="s">
        <v>31</v>
      </c>
      <c r="H287" s="202" t="s">
        <v>30</v>
      </c>
      <c r="I287" s="200">
        <v>10</v>
      </c>
      <c r="J287" s="12" t="s">
        <v>25</v>
      </c>
      <c r="K287" s="13"/>
      <c r="L287" s="13"/>
      <c r="M287" s="13"/>
      <c r="N287" s="13"/>
      <c r="O287" s="13"/>
      <c r="P287" s="13"/>
      <c r="Q287" s="13"/>
      <c r="R287" s="13"/>
      <c r="T287" s="17"/>
      <c r="U287" s="17"/>
      <c r="V287" s="17"/>
      <c r="W287" s="17"/>
      <c r="X287" s="17"/>
    </row>
    <row r="288" spans="1:24" ht="12.75" customHeight="1">
      <c r="A288" s="201"/>
      <c r="B288" s="201"/>
      <c r="C288" s="201"/>
      <c r="D288" s="201"/>
      <c r="E288" s="201"/>
      <c r="F288" s="202"/>
      <c r="G288" s="202"/>
      <c r="H288" s="202"/>
      <c r="I288" s="200"/>
      <c r="J288" s="12" t="s">
        <v>26</v>
      </c>
      <c r="K288" s="14"/>
      <c r="L288" s="15"/>
      <c r="M288" s="14"/>
      <c r="N288" s="14"/>
      <c r="O288" s="14"/>
      <c r="P288" s="14"/>
      <c r="Q288" s="14"/>
      <c r="R288" s="14"/>
      <c r="T288" s="17"/>
      <c r="U288" s="17"/>
      <c r="V288" s="17"/>
      <c r="W288" s="17"/>
      <c r="X288" s="17"/>
    </row>
    <row r="289" spans="1:24" ht="21" customHeight="1">
      <c r="A289" s="201"/>
      <c r="B289" s="201"/>
      <c r="C289" s="201"/>
      <c r="D289" s="201"/>
      <c r="E289" s="201"/>
      <c r="F289" s="202"/>
      <c r="G289" s="202"/>
      <c r="H289" s="202"/>
      <c r="I289" s="200"/>
      <c r="J289" s="12" t="s">
        <v>27</v>
      </c>
      <c r="K289" s="16"/>
      <c r="L289" s="16"/>
      <c r="M289" s="16"/>
      <c r="N289" s="16"/>
      <c r="O289" s="16"/>
      <c r="P289" s="16"/>
      <c r="Q289" s="16"/>
      <c r="R289" s="16"/>
      <c r="T289" s="17"/>
      <c r="U289" s="17"/>
      <c r="V289" s="17"/>
      <c r="W289" s="17"/>
      <c r="X289" s="17"/>
    </row>
    <row r="290" spans="1:24" ht="27" customHeight="1">
      <c r="A290" s="201"/>
      <c r="B290" s="218" t="s">
        <v>24</v>
      </c>
      <c r="C290" s="218"/>
      <c r="D290" s="138"/>
      <c r="E290" s="138">
        <f>SUM(E287:E289)</f>
        <v>0</v>
      </c>
      <c r="F290" s="12"/>
      <c r="G290" s="12"/>
      <c r="H290" s="12"/>
      <c r="I290" s="37">
        <f>SUM(I281:I289)</f>
        <v>330</v>
      </c>
      <c r="J290" s="12"/>
      <c r="K290" s="16"/>
      <c r="L290" s="16"/>
      <c r="M290" s="16"/>
      <c r="N290" s="16"/>
      <c r="O290" s="16"/>
      <c r="P290" s="16"/>
      <c r="Q290" s="16"/>
      <c r="R290" s="16"/>
      <c r="T290" s="17"/>
      <c r="U290" s="17"/>
      <c r="V290" s="17"/>
      <c r="W290" s="17"/>
      <c r="X290" s="17"/>
    </row>
    <row r="291" spans="1:24" ht="12.75" customHeight="1">
      <c r="A291" s="201" t="s">
        <v>420</v>
      </c>
      <c r="B291" s="201" t="s">
        <v>421</v>
      </c>
      <c r="C291" s="219" t="s">
        <v>62</v>
      </c>
      <c r="D291" s="201" t="s">
        <v>29</v>
      </c>
      <c r="E291" s="201">
        <v>4</v>
      </c>
      <c r="F291" s="202" t="s">
        <v>45</v>
      </c>
      <c r="G291" s="202" t="s">
        <v>31</v>
      </c>
      <c r="H291" s="202" t="s">
        <v>30</v>
      </c>
      <c r="I291" s="200">
        <v>25</v>
      </c>
      <c r="J291" s="12" t="s">
        <v>25</v>
      </c>
      <c r="K291" s="13"/>
      <c r="L291" s="13"/>
      <c r="M291" s="13"/>
      <c r="N291" s="13"/>
      <c r="O291" s="13"/>
      <c r="P291" s="13"/>
      <c r="Q291" s="13"/>
      <c r="R291" s="13"/>
      <c r="T291" s="17"/>
      <c r="U291" s="17"/>
      <c r="V291" s="17"/>
      <c r="W291" s="17"/>
      <c r="X291" s="17"/>
    </row>
    <row r="292" spans="1:24" ht="12.75" customHeight="1">
      <c r="A292" s="201"/>
      <c r="B292" s="201"/>
      <c r="C292" s="219"/>
      <c r="D292" s="201"/>
      <c r="E292" s="201"/>
      <c r="F292" s="202"/>
      <c r="G292" s="202"/>
      <c r="H292" s="202"/>
      <c r="I292" s="200"/>
      <c r="J292" s="12" t="s">
        <v>26</v>
      </c>
      <c r="K292" s="14"/>
      <c r="L292" s="223" t="s">
        <v>281</v>
      </c>
      <c r="M292" s="224"/>
      <c r="N292" s="225"/>
      <c r="O292" s="14"/>
      <c r="P292" s="14"/>
      <c r="Q292" s="14"/>
      <c r="R292" s="14"/>
      <c r="T292" s="17"/>
      <c r="U292" s="17"/>
      <c r="V292" s="17"/>
      <c r="W292" s="17"/>
      <c r="X292" s="17"/>
    </row>
    <row r="293" spans="1:24" ht="12.75" customHeight="1">
      <c r="A293" s="201"/>
      <c r="B293" s="201"/>
      <c r="C293" s="219"/>
      <c r="D293" s="201"/>
      <c r="E293" s="201"/>
      <c r="F293" s="202"/>
      <c r="G293" s="202"/>
      <c r="H293" s="202"/>
      <c r="I293" s="200"/>
      <c r="J293" s="12" t="s">
        <v>27</v>
      </c>
      <c r="K293" s="16"/>
      <c r="L293" s="16"/>
      <c r="M293" s="16"/>
      <c r="N293" s="16"/>
      <c r="O293" s="16"/>
      <c r="P293" s="16"/>
      <c r="Q293" s="16"/>
      <c r="R293" s="16"/>
      <c r="T293" s="17"/>
      <c r="U293" s="17"/>
      <c r="V293" s="17"/>
      <c r="W293" s="17"/>
      <c r="X293" s="17"/>
    </row>
    <row r="294" spans="1:24" ht="22.5" customHeight="1">
      <c r="A294" s="201"/>
      <c r="B294" s="218" t="s">
        <v>24</v>
      </c>
      <c r="C294" s="218"/>
      <c r="D294" s="138"/>
      <c r="E294" s="138">
        <f>SUM(E291:E293)</f>
        <v>4</v>
      </c>
      <c r="F294" s="12"/>
      <c r="G294" s="12"/>
      <c r="H294" s="12"/>
      <c r="I294" s="37">
        <v>35</v>
      </c>
      <c r="J294" s="12"/>
      <c r="K294" s="16"/>
      <c r="L294" s="16"/>
      <c r="M294" s="16"/>
      <c r="N294" s="16"/>
      <c r="O294" s="16"/>
      <c r="P294" s="16"/>
      <c r="Q294" s="16"/>
      <c r="R294" s="16"/>
      <c r="T294" s="17"/>
      <c r="U294" s="17"/>
      <c r="V294" s="17"/>
      <c r="W294" s="17"/>
      <c r="X294" s="17"/>
    </row>
    <row r="295" spans="1:24" ht="15.75" customHeight="1">
      <c r="A295" s="201" t="s">
        <v>423</v>
      </c>
      <c r="B295" s="201" t="s">
        <v>681</v>
      </c>
      <c r="C295" s="201" t="s">
        <v>63</v>
      </c>
      <c r="D295" s="201" t="s">
        <v>29</v>
      </c>
      <c r="E295" s="201">
        <v>4</v>
      </c>
      <c r="F295" s="202" t="s">
        <v>45</v>
      </c>
      <c r="G295" s="202" t="s">
        <v>31</v>
      </c>
      <c r="H295" s="202" t="s">
        <v>30</v>
      </c>
      <c r="I295" s="200">
        <v>25</v>
      </c>
      <c r="J295" s="12" t="s">
        <v>25</v>
      </c>
      <c r="K295" s="13"/>
      <c r="L295" s="13"/>
      <c r="M295" s="13"/>
      <c r="N295" s="68"/>
      <c r="O295" s="13"/>
      <c r="P295" s="13"/>
      <c r="Q295" s="13"/>
      <c r="R295" s="13"/>
      <c r="T295" s="17"/>
      <c r="U295" s="17"/>
      <c r="V295" s="17"/>
      <c r="W295" s="17"/>
      <c r="X295" s="17"/>
    </row>
    <row r="296" spans="1:24" ht="15.75" customHeight="1">
      <c r="A296" s="201"/>
      <c r="B296" s="201"/>
      <c r="C296" s="201"/>
      <c r="D296" s="201"/>
      <c r="E296" s="201"/>
      <c r="F296" s="202"/>
      <c r="G296" s="202"/>
      <c r="H296" s="202"/>
      <c r="I296" s="200"/>
      <c r="J296" s="12" t="s">
        <v>26</v>
      </c>
      <c r="K296" s="14"/>
      <c r="L296" s="223" t="s">
        <v>281</v>
      </c>
      <c r="M296" s="224"/>
      <c r="N296" s="225"/>
      <c r="O296" s="14"/>
      <c r="P296" s="14"/>
      <c r="Q296" s="14"/>
      <c r="R296" s="14"/>
      <c r="T296" s="17"/>
      <c r="U296" s="17"/>
      <c r="V296" s="17"/>
      <c r="W296" s="17"/>
      <c r="X296" s="17"/>
    </row>
    <row r="297" spans="1:24" ht="15.75" customHeight="1">
      <c r="A297" s="201"/>
      <c r="B297" s="201"/>
      <c r="C297" s="201"/>
      <c r="D297" s="201"/>
      <c r="E297" s="201"/>
      <c r="F297" s="202"/>
      <c r="G297" s="202"/>
      <c r="H297" s="202"/>
      <c r="I297" s="200"/>
      <c r="J297" s="12" t="s">
        <v>27</v>
      </c>
      <c r="K297" s="16"/>
      <c r="L297" s="16"/>
      <c r="M297" s="16"/>
      <c r="N297" s="69"/>
      <c r="O297" s="16"/>
      <c r="P297" s="16"/>
      <c r="Q297" s="16"/>
      <c r="R297" s="16"/>
      <c r="T297" s="17"/>
      <c r="U297" s="17"/>
      <c r="V297" s="17"/>
      <c r="W297" s="17"/>
      <c r="X297" s="17"/>
    </row>
    <row r="298" spans="1:24" ht="15.75" customHeight="1">
      <c r="A298" s="201"/>
      <c r="B298" s="218" t="s">
        <v>24</v>
      </c>
      <c r="C298" s="218"/>
      <c r="D298" s="138"/>
      <c r="E298" s="138">
        <f>SUM(E295:E297)</f>
        <v>4</v>
      </c>
      <c r="F298" s="12"/>
      <c r="G298" s="12"/>
      <c r="H298" s="12"/>
      <c r="I298" s="37">
        <f>SUM(I295:I297)</f>
        <v>25</v>
      </c>
      <c r="J298" s="12"/>
      <c r="K298" s="16"/>
      <c r="L298" s="16"/>
      <c r="M298" s="16"/>
      <c r="N298" s="69"/>
      <c r="O298" s="16"/>
      <c r="P298" s="16"/>
      <c r="Q298" s="16"/>
      <c r="R298" s="16"/>
      <c r="T298" s="17"/>
      <c r="U298" s="17"/>
      <c r="V298" s="17"/>
      <c r="W298" s="17"/>
      <c r="X298" s="17"/>
    </row>
    <row r="299" spans="1:24" ht="15.75" customHeight="1">
      <c r="A299" s="201" t="s">
        <v>425</v>
      </c>
      <c r="B299" s="201" t="s">
        <v>424</v>
      </c>
      <c r="C299" s="219" t="s">
        <v>84</v>
      </c>
      <c r="D299" s="201" t="s">
        <v>85</v>
      </c>
      <c r="E299" s="201">
        <v>4</v>
      </c>
      <c r="F299" s="202" t="s">
        <v>312</v>
      </c>
      <c r="G299" s="202" t="s">
        <v>59</v>
      </c>
      <c r="H299" s="202" t="s">
        <v>30</v>
      </c>
      <c r="I299" s="200">
        <v>900</v>
      </c>
      <c r="J299" s="12" t="s">
        <v>25</v>
      </c>
      <c r="K299" s="13"/>
      <c r="L299" s="13"/>
      <c r="M299" s="13"/>
      <c r="N299" s="68"/>
      <c r="O299" s="13"/>
      <c r="P299" s="13"/>
      <c r="Q299" s="13"/>
      <c r="R299" s="13"/>
    </row>
    <row r="300" spans="1:24" ht="15.75" customHeight="1">
      <c r="A300" s="201"/>
      <c r="B300" s="201"/>
      <c r="C300" s="214"/>
      <c r="D300" s="201"/>
      <c r="E300" s="201"/>
      <c r="F300" s="202"/>
      <c r="G300" s="202"/>
      <c r="H300" s="202"/>
      <c r="I300" s="200"/>
      <c r="J300" s="12" t="s">
        <v>26</v>
      </c>
      <c r="K300" s="14"/>
      <c r="L300" s="223" t="s">
        <v>281</v>
      </c>
      <c r="M300" s="224"/>
      <c r="N300" s="225"/>
      <c r="O300" s="14"/>
      <c r="P300" s="14"/>
      <c r="Q300" s="14"/>
      <c r="R300" s="14">
        <f>SUM(K300:Q300)</f>
        <v>0</v>
      </c>
    </row>
    <row r="301" spans="1:24" ht="15.75" customHeight="1">
      <c r="A301" s="201"/>
      <c r="B301" s="201"/>
      <c r="C301" s="214"/>
      <c r="D301" s="201"/>
      <c r="E301" s="201"/>
      <c r="F301" s="202"/>
      <c r="G301" s="202"/>
      <c r="H301" s="202"/>
      <c r="I301" s="200"/>
      <c r="J301" s="12" t="s">
        <v>27</v>
      </c>
      <c r="K301" s="16"/>
      <c r="L301" s="16"/>
      <c r="M301" s="16"/>
      <c r="N301" s="69"/>
      <c r="O301" s="16"/>
      <c r="P301" s="16"/>
      <c r="Q301" s="16"/>
      <c r="R301" s="16"/>
    </row>
    <row r="302" spans="1:24" ht="15.75" customHeight="1">
      <c r="A302" s="201"/>
      <c r="B302" s="218" t="s">
        <v>24</v>
      </c>
      <c r="C302" s="218"/>
      <c r="D302" s="138"/>
      <c r="E302" s="138">
        <f>SUM(E299:E301)</f>
        <v>4</v>
      </c>
      <c r="F302" s="12"/>
      <c r="G302" s="12"/>
      <c r="H302" s="12"/>
      <c r="I302" s="38">
        <f>SUM(I299:I301)</f>
        <v>900</v>
      </c>
      <c r="J302" s="12"/>
      <c r="K302" s="16"/>
      <c r="L302" s="16"/>
      <c r="M302" s="16"/>
      <c r="N302" s="69"/>
      <c r="O302" s="16"/>
      <c r="P302" s="16"/>
      <c r="Q302" s="16"/>
      <c r="R302" s="16"/>
    </row>
    <row r="303" spans="1:24" ht="15.75" customHeight="1">
      <c r="A303" s="201" t="s">
        <v>427</v>
      </c>
      <c r="B303" s="201" t="s">
        <v>426</v>
      </c>
      <c r="C303" s="219" t="s">
        <v>176</v>
      </c>
      <c r="D303" s="201" t="s">
        <v>29</v>
      </c>
      <c r="E303" s="201">
        <v>10</v>
      </c>
      <c r="F303" s="202" t="s">
        <v>36</v>
      </c>
      <c r="G303" s="202" t="s">
        <v>59</v>
      </c>
      <c r="H303" s="202" t="s">
        <v>30</v>
      </c>
      <c r="I303" s="200">
        <v>50</v>
      </c>
      <c r="J303" s="12" t="s">
        <v>25</v>
      </c>
      <c r="K303" s="13"/>
      <c r="L303" s="13"/>
      <c r="M303" s="16"/>
      <c r="N303" s="69"/>
      <c r="O303" s="16"/>
      <c r="P303" s="16"/>
      <c r="Q303" s="16"/>
      <c r="R303" s="16"/>
    </row>
    <row r="304" spans="1:24" ht="15.75" customHeight="1">
      <c r="A304" s="201"/>
      <c r="B304" s="201"/>
      <c r="C304" s="219"/>
      <c r="D304" s="201"/>
      <c r="E304" s="201"/>
      <c r="F304" s="202"/>
      <c r="G304" s="202"/>
      <c r="H304" s="202"/>
      <c r="I304" s="200"/>
      <c r="J304" s="12" t="s">
        <v>26</v>
      </c>
      <c r="K304" s="14"/>
      <c r="L304" s="15"/>
      <c r="M304" s="16"/>
      <c r="N304" s="69"/>
      <c r="O304" s="16"/>
      <c r="P304" s="16"/>
      <c r="Q304" s="16"/>
      <c r="R304" s="16"/>
    </row>
    <row r="305" spans="1:18" ht="15.75" customHeight="1">
      <c r="A305" s="201"/>
      <c r="B305" s="201"/>
      <c r="C305" s="219"/>
      <c r="D305" s="201"/>
      <c r="E305" s="201"/>
      <c r="F305" s="202"/>
      <c r="G305" s="202"/>
      <c r="H305" s="202"/>
      <c r="I305" s="200"/>
      <c r="J305" s="12" t="s">
        <v>27</v>
      </c>
      <c r="K305" s="16"/>
      <c r="L305" s="232" t="s">
        <v>281</v>
      </c>
      <c r="M305" s="233"/>
      <c r="N305" s="234"/>
      <c r="O305" s="16"/>
      <c r="P305" s="16"/>
      <c r="Q305" s="16"/>
      <c r="R305" s="16"/>
    </row>
    <row r="306" spans="1:18" ht="15.75" customHeight="1">
      <c r="A306" s="201"/>
      <c r="B306" s="218" t="s">
        <v>24</v>
      </c>
      <c r="C306" s="218"/>
      <c r="D306" s="138"/>
      <c r="E306" s="138">
        <f>SUM(E303:E305)</f>
        <v>10</v>
      </c>
      <c r="F306" s="12"/>
      <c r="G306" s="12"/>
      <c r="H306" s="12"/>
      <c r="I306" s="37">
        <f>SUM(I303:I304)</f>
        <v>50</v>
      </c>
      <c r="J306" s="12"/>
      <c r="K306" s="16"/>
      <c r="L306" s="16"/>
      <c r="M306" s="16"/>
      <c r="N306" s="69"/>
      <c r="O306" s="16"/>
      <c r="P306" s="16"/>
      <c r="Q306" s="16"/>
      <c r="R306" s="16"/>
    </row>
    <row r="307" spans="1:18" ht="15.75" customHeight="1">
      <c r="A307" s="203" t="s">
        <v>429</v>
      </c>
      <c r="B307" s="201" t="s">
        <v>428</v>
      </c>
      <c r="C307" s="210" t="s">
        <v>177</v>
      </c>
      <c r="D307" s="201" t="s">
        <v>29</v>
      </c>
      <c r="E307" s="201">
        <v>25</v>
      </c>
      <c r="F307" s="202" t="s">
        <v>36</v>
      </c>
      <c r="G307" s="202" t="s">
        <v>59</v>
      </c>
      <c r="H307" s="202" t="s">
        <v>30</v>
      </c>
      <c r="I307" s="200">
        <v>75</v>
      </c>
      <c r="J307" s="12" t="s">
        <v>25</v>
      </c>
      <c r="K307" s="13"/>
      <c r="L307" s="13"/>
      <c r="M307" s="16"/>
      <c r="N307" s="69"/>
      <c r="O307" s="16"/>
      <c r="P307" s="16"/>
      <c r="Q307" s="16"/>
      <c r="R307" s="16"/>
    </row>
    <row r="308" spans="1:18" ht="15.75" customHeight="1">
      <c r="A308" s="204"/>
      <c r="B308" s="201"/>
      <c r="C308" s="219"/>
      <c r="D308" s="201"/>
      <c r="E308" s="201"/>
      <c r="F308" s="202"/>
      <c r="G308" s="202"/>
      <c r="H308" s="202"/>
      <c r="I308" s="200"/>
      <c r="J308" s="12" t="s">
        <v>26</v>
      </c>
      <c r="K308" s="14"/>
      <c r="L308" s="223" t="s">
        <v>281</v>
      </c>
      <c r="M308" s="224"/>
      <c r="N308" s="225"/>
      <c r="O308" s="16"/>
      <c r="P308" s="16"/>
      <c r="Q308" s="16"/>
      <c r="R308" s="16"/>
    </row>
    <row r="309" spans="1:18" ht="15.75" customHeight="1">
      <c r="A309" s="206"/>
      <c r="B309" s="201"/>
      <c r="C309" s="219"/>
      <c r="D309" s="201"/>
      <c r="E309" s="201"/>
      <c r="F309" s="202"/>
      <c r="G309" s="202"/>
      <c r="H309" s="202"/>
      <c r="I309" s="200"/>
      <c r="J309" s="12" t="s">
        <v>27</v>
      </c>
      <c r="K309" s="16"/>
      <c r="L309" s="16"/>
      <c r="M309" s="16"/>
      <c r="N309" s="69"/>
      <c r="O309" s="16"/>
      <c r="P309" s="16"/>
      <c r="Q309" s="16"/>
      <c r="R309" s="16"/>
    </row>
    <row r="310" spans="1:18" ht="15.75" customHeight="1">
      <c r="A310" s="203" t="s">
        <v>423</v>
      </c>
      <c r="B310" s="201" t="s">
        <v>422</v>
      </c>
      <c r="C310" s="210" t="s">
        <v>177</v>
      </c>
      <c r="D310" s="201" t="s">
        <v>29</v>
      </c>
      <c r="E310" s="201">
        <v>25</v>
      </c>
      <c r="F310" s="202" t="s">
        <v>45</v>
      </c>
      <c r="G310" s="202" t="s">
        <v>59</v>
      </c>
      <c r="H310" s="202" t="s">
        <v>30</v>
      </c>
      <c r="I310" s="200">
        <v>25</v>
      </c>
      <c r="J310" s="12" t="s">
        <v>25</v>
      </c>
      <c r="K310" s="13"/>
      <c r="L310" s="13"/>
      <c r="M310" s="16"/>
      <c r="N310" s="69"/>
      <c r="O310" s="16"/>
      <c r="P310" s="16"/>
      <c r="Q310" s="16"/>
      <c r="R310" s="16"/>
    </row>
    <row r="311" spans="1:18" ht="15.75" customHeight="1">
      <c r="A311" s="204"/>
      <c r="B311" s="201"/>
      <c r="C311" s="219"/>
      <c r="D311" s="201"/>
      <c r="E311" s="201"/>
      <c r="F311" s="202"/>
      <c r="G311" s="202"/>
      <c r="H311" s="202"/>
      <c r="I311" s="200"/>
      <c r="J311" s="12" t="s">
        <v>26</v>
      </c>
      <c r="K311" s="14"/>
      <c r="L311" s="223" t="s">
        <v>281</v>
      </c>
      <c r="M311" s="224"/>
      <c r="N311" s="225"/>
      <c r="O311" s="16"/>
      <c r="P311" s="16"/>
      <c r="Q311" s="16"/>
      <c r="R311" s="16"/>
    </row>
    <row r="312" spans="1:18" ht="15.75" customHeight="1">
      <c r="A312" s="206"/>
      <c r="B312" s="201"/>
      <c r="C312" s="219"/>
      <c r="D312" s="201"/>
      <c r="E312" s="201"/>
      <c r="F312" s="202"/>
      <c r="G312" s="202"/>
      <c r="H312" s="202"/>
      <c r="I312" s="200"/>
      <c r="J312" s="12" t="s">
        <v>27</v>
      </c>
      <c r="K312" s="16"/>
      <c r="L312" s="16"/>
      <c r="M312" s="16"/>
      <c r="N312" s="69"/>
      <c r="O312" s="16"/>
      <c r="P312" s="16"/>
      <c r="Q312" s="16"/>
      <c r="R312" s="16"/>
    </row>
    <row r="313" spans="1:18" ht="15.75" customHeight="1">
      <c r="A313" s="194"/>
      <c r="B313" s="218" t="s">
        <v>24</v>
      </c>
      <c r="C313" s="218"/>
      <c r="D313" s="138"/>
      <c r="E313" s="138">
        <v>0</v>
      </c>
      <c r="F313" s="12"/>
      <c r="G313" s="12"/>
      <c r="H313" s="12"/>
      <c r="I313" s="37">
        <v>100</v>
      </c>
      <c r="J313" s="12"/>
      <c r="K313" s="16"/>
      <c r="L313" s="16"/>
      <c r="M313" s="16"/>
      <c r="N313" s="69"/>
      <c r="O313" s="16"/>
      <c r="P313" s="16"/>
      <c r="Q313" s="16"/>
      <c r="R313" s="16"/>
    </row>
    <row r="314" spans="1:18" ht="15.75" customHeight="1">
      <c r="A314" s="201" t="s">
        <v>425</v>
      </c>
      <c r="B314" s="201" t="s">
        <v>424</v>
      </c>
      <c r="C314" s="210" t="s">
        <v>178</v>
      </c>
      <c r="D314" s="201" t="s">
        <v>29</v>
      </c>
      <c r="E314" s="201" t="s">
        <v>7</v>
      </c>
      <c r="F314" s="202" t="s">
        <v>45</v>
      </c>
      <c r="G314" s="202" t="s">
        <v>59</v>
      </c>
      <c r="H314" s="202" t="s">
        <v>30</v>
      </c>
      <c r="I314" s="200">
        <v>25</v>
      </c>
      <c r="J314" s="12" t="s">
        <v>25</v>
      </c>
      <c r="K314" s="13"/>
      <c r="L314" s="13"/>
      <c r="M314" s="16"/>
      <c r="N314" s="69"/>
      <c r="O314" s="16"/>
      <c r="P314" s="16"/>
      <c r="Q314" s="16"/>
      <c r="R314" s="16"/>
    </row>
    <row r="315" spans="1:18" ht="15.75" customHeight="1">
      <c r="A315" s="201"/>
      <c r="B315" s="201"/>
      <c r="C315" s="219"/>
      <c r="D315" s="201"/>
      <c r="E315" s="201"/>
      <c r="F315" s="202"/>
      <c r="G315" s="202"/>
      <c r="H315" s="202"/>
      <c r="I315" s="200"/>
      <c r="J315" s="12" t="s">
        <v>26</v>
      </c>
      <c r="K315" s="14"/>
      <c r="L315" s="223" t="s">
        <v>281</v>
      </c>
      <c r="M315" s="224"/>
      <c r="N315" s="225"/>
      <c r="O315" s="16"/>
      <c r="P315" s="16"/>
      <c r="Q315" s="16"/>
      <c r="R315" s="16"/>
    </row>
    <row r="316" spans="1:18" ht="15.75" customHeight="1">
      <c r="A316" s="201"/>
      <c r="B316" s="201"/>
      <c r="C316" s="219"/>
      <c r="D316" s="201"/>
      <c r="E316" s="201"/>
      <c r="F316" s="202"/>
      <c r="G316" s="202"/>
      <c r="H316" s="202"/>
      <c r="I316" s="200"/>
      <c r="J316" s="12" t="s">
        <v>27</v>
      </c>
      <c r="K316" s="16"/>
      <c r="L316" s="16"/>
      <c r="M316" s="16"/>
      <c r="N316" s="69"/>
      <c r="O316" s="16"/>
      <c r="P316" s="16"/>
      <c r="Q316" s="16"/>
      <c r="R316" s="16"/>
    </row>
    <row r="317" spans="1:18" ht="26.25" customHeight="1">
      <c r="A317" s="201"/>
      <c r="B317" s="218" t="s">
        <v>24</v>
      </c>
      <c r="C317" s="218"/>
      <c r="D317" s="138"/>
      <c r="E317" s="138">
        <v>0</v>
      </c>
      <c r="F317" s="12"/>
      <c r="G317" s="12"/>
      <c r="H317" s="12"/>
      <c r="I317" s="37">
        <v>30</v>
      </c>
      <c r="J317" s="12"/>
      <c r="K317" s="16"/>
      <c r="L317" s="16"/>
      <c r="M317" s="16"/>
      <c r="N317" s="69"/>
      <c r="O317" s="16"/>
      <c r="P317" s="16"/>
      <c r="Q317" s="16"/>
      <c r="R317" s="16"/>
    </row>
    <row r="318" spans="1:18" ht="15.75" customHeight="1">
      <c r="A318" s="201" t="s">
        <v>427</v>
      </c>
      <c r="B318" s="201" t="s">
        <v>426</v>
      </c>
      <c r="C318" s="201" t="s">
        <v>179</v>
      </c>
      <c r="D318" s="201" t="s">
        <v>29</v>
      </c>
      <c r="E318" s="201">
        <v>6</v>
      </c>
      <c r="F318" s="202" t="s">
        <v>45</v>
      </c>
      <c r="G318" s="202" t="s">
        <v>31</v>
      </c>
      <c r="H318" s="202" t="s">
        <v>30</v>
      </c>
      <c r="I318" s="200">
        <v>25</v>
      </c>
      <c r="J318" s="12" t="s">
        <v>25</v>
      </c>
      <c r="K318" s="13"/>
      <c r="L318" s="13"/>
      <c r="M318" s="13"/>
      <c r="N318" s="13"/>
      <c r="O318" s="13"/>
      <c r="P318" s="13"/>
      <c r="Q318" s="13"/>
      <c r="R318" s="13"/>
    </row>
    <row r="319" spans="1:18" ht="15.75" customHeight="1">
      <c r="A319" s="201"/>
      <c r="B319" s="201"/>
      <c r="C319" s="201"/>
      <c r="D319" s="201"/>
      <c r="E319" s="201"/>
      <c r="F319" s="202"/>
      <c r="G319" s="202"/>
      <c r="H319" s="202"/>
      <c r="I319" s="200"/>
      <c r="J319" s="12" t="s">
        <v>26</v>
      </c>
      <c r="K319" s="14"/>
      <c r="L319" s="15"/>
      <c r="M319" s="14"/>
      <c r="N319" s="14"/>
      <c r="O319" s="14"/>
      <c r="P319" s="14"/>
      <c r="Q319" s="14"/>
      <c r="R319" s="14">
        <f>SUM(K319:Q319)</f>
        <v>0</v>
      </c>
    </row>
    <row r="320" spans="1:18" ht="33.75" customHeight="1">
      <c r="A320" s="201"/>
      <c r="B320" s="201"/>
      <c r="C320" s="201"/>
      <c r="D320" s="201"/>
      <c r="E320" s="201"/>
      <c r="F320" s="202"/>
      <c r="G320" s="202"/>
      <c r="H320" s="202"/>
      <c r="I320" s="200"/>
      <c r="J320" s="12" t="s">
        <v>27</v>
      </c>
      <c r="K320" s="16"/>
      <c r="L320" s="232" t="s">
        <v>281</v>
      </c>
      <c r="M320" s="233"/>
      <c r="N320" s="234"/>
      <c r="O320" s="16"/>
      <c r="P320" s="16"/>
      <c r="Q320" s="16"/>
      <c r="R320" s="16"/>
    </row>
    <row r="321" spans="1:24" ht="15.75" customHeight="1">
      <c r="A321" s="201"/>
      <c r="B321" s="218" t="s">
        <v>24</v>
      </c>
      <c r="C321" s="218"/>
      <c r="D321" s="155"/>
      <c r="E321" s="155">
        <f>SUM(E318:E320)</f>
        <v>6</v>
      </c>
      <c r="F321" s="12"/>
      <c r="G321" s="12"/>
      <c r="H321" s="12"/>
      <c r="I321" s="37">
        <v>30</v>
      </c>
      <c r="J321" s="12"/>
      <c r="K321" s="16"/>
      <c r="L321" s="16"/>
      <c r="M321" s="16"/>
      <c r="N321" s="16"/>
      <c r="O321" s="16"/>
      <c r="P321" s="16"/>
      <c r="Q321" s="16"/>
      <c r="R321" s="16"/>
    </row>
    <row r="322" spans="1:24" ht="14.25" hidden="1" customHeight="1">
      <c r="A322" s="154"/>
      <c r="B322" s="218" t="s">
        <v>24</v>
      </c>
      <c r="C322" s="218"/>
      <c r="D322" s="138"/>
      <c r="E322" s="138">
        <v>0</v>
      </c>
      <c r="F322" s="12"/>
      <c r="G322" s="12"/>
      <c r="H322" s="12"/>
      <c r="I322" s="37" t="e">
        <f>SUM(#REF!)</f>
        <v>#REF!</v>
      </c>
      <c r="J322" s="12"/>
      <c r="K322" s="16"/>
      <c r="L322" s="16"/>
      <c r="M322" s="16"/>
      <c r="N322" s="16"/>
      <c r="O322" s="16"/>
      <c r="P322" s="16"/>
      <c r="Q322" s="16"/>
      <c r="R322" s="16"/>
    </row>
    <row r="323" spans="1:24" ht="14.25" customHeight="1">
      <c r="A323" s="201" t="s">
        <v>429</v>
      </c>
      <c r="B323" s="201" t="s">
        <v>428</v>
      </c>
      <c r="C323" s="210" t="s">
        <v>180</v>
      </c>
      <c r="D323" s="201" t="s">
        <v>29</v>
      </c>
      <c r="E323" s="201">
        <v>2</v>
      </c>
      <c r="F323" s="202" t="s">
        <v>45</v>
      </c>
      <c r="G323" s="202" t="s">
        <v>59</v>
      </c>
      <c r="H323" s="202" t="s">
        <v>30</v>
      </c>
      <c r="I323" s="200">
        <v>25</v>
      </c>
      <c r="J323" s="12" t="s">
        <v>25</v>
      </c>
      <c r="K323" s="13"/>
      <c r="L323" s="13"/>
      <c r="M323" s="16"/>
      <c r="N323" s="69"/>
      <c r="O323" s="16"/>
      <c r="P323" s="16"/>
      <c r="Q323" s="16"/>
      <c r="R323" s="16"/>
    </row>
    <row r="324" spans="1:24" ht="14.25" customHeight="1">
      <c r="A324" s="201"/>
      <c r="B324" s="201"/>
      <c r="C324" s="219"/>
      <c r="D324" s="201"/>
      <c r="E324" s="201"/>
      <c r="F324" s="202"/>
      <c r="G324" s="202"/>
      <c r="H324" s="202"/>
      <c r="I324" s="200"/>
      <c r="J324" s="12" t="s">
        <v>26</v>
      </c>
      <c r="K324" s="14"/>
      <c r="L324" s="15"/>
      <c r="M324" s="16"/>
      <c r="N324" s="69"/>
      <c r="O324" s="16"/>
      <c r="P324" s="16"/>
      <c r="Q324" s="16"/>
      <c r="R324" s="16"/>
    </row>
    <row r="325" spans="1:24" ht="14.25" customHeight="1">
      <c r="A325" s="201"/>
      <c r="B325" s="201"/>
      <c r="C325" s="219"/>
      <c r="D325" s="201"/>
      <c r="E325" s="201"/>
      <c r="F325" s="202"/>
      <c r="G325" s="202"/>
      <c r="H325" s="202"/>
      <c r="I325" s="200"/>
      <c r="J325" s="12" t="s">
        <v>27</v>
      </c>
      <c r="K325" s="16"/>
      <c r="L325" s="16"/>
      <c r="M325" s="16"/>
      <c r="N325" s="69"/>
      <c r="O325" s="16"/>
      <c r="P325" s="16"/>
      <c r="Q325" s="16"/>
      <c r="R325" s="16"/>
    </row>
    <row r="326" spans="1:24" ht="37.5" customHeight="1">
      <c r="A326" s="201"/>
      <c r="B326" s="218" t="s">
        <v>24</v>
      </c>
      <c r="C326" s="218"/>
      <c r="D326" s="138"/>
      <c r="E326" s="138">
        <v>0</v>
      </c>
      <c r="F326" s="12"/>
      <c r="G326" s="12"/>
      <c r="H326" s="12"/>
      <c r="I326" s="37">
        <f>SUM(I323:I324)</f>
        <v>25</v>
      </c>
      <c r="J326" s="12"/>
      <c r="K326" s="16"/>
      <c r="L326" s="16"/>
      <c r="M326" s="16"/>
      <c r="N326" s="69"/>
      <c r="O326" s="16"/>
      <c r="P326" s="16"/>
      <c r="Q326" s="16"/>
      <c r="R326" s="16"/>
    </row>
    <row r="327" spans="1:24" ht="14.25" customHeight="1">
      <c r="A327" s="201" t="s">
        <v>431</v>
      </c>
      <c r="B327" s="201" t="s">
        <v>430</v>
      </c>
      <c r="C327" s="210" t="s">
        <v>181</v>
      </c>
      <c r="D327" s="201" t="s">
        <v>29</v>
      </c>
      <c r="E327" s="201">
        <v>6</v>
      </c>
      <c r="F327" s="202" t="s">
        <v>45</v>
      </c>
      <c r="G327" s="202" t="s">
        <v>59</v>
      </c>
      <c r="H327" s="202" t="s">
        <v>30</v>
      </c>
      <c r="I327" s="200">
        <v>40</v>
      </c>
      <c r="J327" s="12" t="s">
        <v>25</v>
      </c>
      <c r="K327" s="13"/>
      <c r="L327" s="13"/>
      <c r="M327" s="16"/>
      <c r="N327" s="69"/>
      <c r="O327" s="16"/>
      <c r="P327" s="16"/>
      <c r="Q327" s="16"/>
      <c r="R327" s="16"/>
    </row>
    <row r="328" spans="1:24" ht="14.25" customHeight="1">
      <c r="A328" s="201"/>
      <c r="B328" s="201"/>
      <c r="C328" s="219"/>
      <c r="D328" s="201"/>
      <c r="E328" s="201"/>
      <c r="F328" s="202"/>
      <c r="G328" s="202"/>
      <c r="H328" s="202"/>
      <c r="I328" s="200"/>
      <c r="J328" s="12" t="s">
        <v>26</v>
      </c>
      <c r="K328" s="14"/>
      <c r="L328" s="223" t="s">
        <v>281</v>
      </c>
      <c r="M328" s="224"/>
      <c r="N328" s="224"/>
      <c r="O328" s="225"/>
      <c r="P328" s="16"/>
      <c r="Q328" s="16"/>
      <c r="R328" s="16"/>
    </row>
    <row r="329" spans="1:24" ht="14.25" customHeight="1">
      <c r="A329" s="201"/>
      <c r="B329" s="201"/>
      <c r="C329" s="219"/>
      <c r="D329" s="201"/>
      <c r="E329" s="201"/>
      <c r="F329" s="202"/>
      <c r="G329" s="202"/>
      <c r="H329" s="202"/>
      <c r="I329" s="200"/>
      <c r="J329" s="12" t="s">
        <v>27</v>
      </c>
      <c r="K329" s="16"/>
      <c r="L329" s="16"/>
      <c r="M329" s="16"/>
      <c r="N329" s="69"/>
      <c r="O329" s="16"/>
      <c r="P329" s="16"/>
      <c r="Q329" s="16"/>
      <c r="R329" s="16"/>
    </row>
    <row r="330" spans="1:24" ht="20.25" customHeight="1">
      <c r="A330" s="201"/>
      <c r="B330" s="218" t="s">
        <v>24</v>
      </c>
      <c r="C330" s="218"/>
      <c r="D330" s="138"/>
      <c r="E330" s="138">
        <v>0</v>
      </c>
      <c r="F330" s="12"/>
      <c r="G330" s="12"/>
      <c r="H330" s="12"/>
      <c r="I330" s="37">
        <f>SUM(I327:I328)</f>
        <v>40</v>
      </c>
      <c r="J330" s="12"/>
      <c r="K330" s="16"/>
      <c r="L330" s="16"/>
      <c r="M330" s="16"/>
      <c r="N330" s="69"/>
      <c r="O330" s="16"/>
      <c r="P330" s="16"/>
      <c r="Q330" s="16"/>
      <c r="R330" s="16"/>
    </row>
    <row r="331" spans="1:24" ht="14.25" customHeight="1">
      <c r="A331" s="201" t="s">
        <v>432</v>
      </c>
      <c r="B331" s="201" t="s">
        <v>433</v>
      </c>
      <c r="C331" s="210" t="s">
        <v>283</v>
      </c>
      <c r="D331" s="201"/>
      <c r="E331" s="201" t="s">
        <v>7</v>
      </c>
      <c r="F331" s="202" t="s">
        <v>45</v>
      </c>
      <c r="G331" s="202" t="s">
        <v>59</v>
      </c>
      <c r="H331" s="202" t="s">
        <v>30</v>
      </c>
      <c r="I331" s="200">
        <v>150</v>
      </c>
      <c r="J331" s="12" t="s">
        <v>25</v>
      </c>
      <c r="K331" s="13"/>
      <c r="L331" s="13"/>
      <c r="M331" s="13"/>
      <c r="N331" s="13"/>
      <c r="O331" s="13"/>
      <c r="P331" s="13"/>
      <c r="Q331" s="13"/>
      <c r="R331" s="13"/>
    </row>
    <row r="332" spans="1:24" ht="14.25" customHeight="1">
      <c r="A332" s="201"/>
      <c r="B332" s="201"/>
      <c r="C332" s="219"/>
      <c r="D332" s="201"/>
      <c r="E332" s="201"/>
      <c r="F332" s="202"/>
      <c r="G332" s="202"/>
      <c r="H332" s="202"/>
      <c r="I332" s="200"/>
      <c r="J332" s="12" t="s">
        <v>26</v>
      </c>
      <c r="K332" s="14"/>
      <c r="L332" s="15"/>
      <c r="M332" s="14"/>
      <c r="N332" s="14"/>
      <c r="O332" s="14"/>
      <c r="P332" s="14"/>
      <c r="Q332" s="14"/>
      <c r="R332" s="14"/>
    </row>
    <row r="333" spans="1:24" ht="14.25" customHeight="1">
      <c r="A333" s="201"/>
      <c r="B333" s="201"/>
      <c r="C333" s="219"/>
      <c r="D333" s="201"/>
      <c r="E333" s="201"/>
      <c r="F333" s="202"/>
      <c r="G333" s="202"/>
      <c r="H333" s="202"/>
      <c r="I333" s="200"/>
      <c r="J333" s="12" t="s">
        <v>27</v>
      </c>
      <c r="K333" s="16"/>
      <c r="L333" s="232" t="s">
        <v>281</v>
      </c>
      <c r="M333" s="233"/>
      <c r="N333" s="234"/>
      <c r="O333" s="16"/>
      <c r="P333" s="16"/>
      <c r="Q333" s="16"/>
      <c r="R333" s="16"/>
      <c r="T333" s="17"/>
      <c r="U333" s="17"/>
      <c r="V333" s="17"/>
      <c r="W333" s="17"/>
      <c r="X333" s="17"/>
    </row>
    <row r="334" spans="1:24" ht="14.25" customHeight="1">
      <c r="A334" s="201"/>
      <c r="B334" s="218" t="s">
        <v>24</v>
      </c>
      <c r="C334" s="218"/>
      <c r="D334" s="138"/>
      <c r="E334" s="138">
        <v>0</v>
      </c>
      <c r="F334" s="12"/>
      <c r="G334" s="12"/>
      <c r="H334" s="12"/>
      <c r="I334" s="37">
        <v>150</v>
      </c>
      <c r="J334" s="12"/>
      <c r="K334" s="16"/>
      <c r="L334" s="16"/>
      <c r="M334" s="16"/>
      <c r="N334" s="16"/>
      <c r="O334" s="16"/>
      <c r="P334" s="16"/>
      <c r="Q334" s="16"/>
      <c r="R334" s="16"/>
      <c r="T334" s="17"/>
      <c r="U334" s="17"/>
      <c r="V334" s="17"/>
      <c r="W334" s="17"/>
      <c r="X334" s="17"/>
    </row>
    <row r="335" spans="1:24" ht="18" customHeight="1">
      <c r="A335" s="265" t="s">
        <v>65</v>
      </c>
      <c r="B335" s="265"/>
      <c r="C335" s="265"/>
      <c r="D335" s="265"/>
      <c r="E335" s="265"/>
      <c r="F335" s="265"/>
      <c r="G335" s="265"/>
      <c r="H335" s="265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</row>
    <row r="336" spans="1:24" ht="13.5" customHeight="1">
      <c r="A336" s="201" t="s">
        <v>434</v>
      </c>
      <c r="B336" s="201" t="s">
        <v>435</v>
      </c>
      <c r="C336" s="210" t="s">
        <v>254</v>
      </c>
      <c r="D336" s="201" t="s">
        <v>29</v>
      </c>
      <c r="E336" s="201">
        <v>3</v>
      </c>
      <c r="F336" s="202" t="s">
        <v>36</v>
      </c>
      <c r="G336" s="202" t="s">
        <v>31</v>
      </c>
      <c r="H336" s="202" t="s">
        <v>30</v>
      </c>
      <c r="I336" s="200">
        <v>40</v>
      </c>
      <c r="J336" s="12" t="s">
        <v>25</v>
      </c>
      <c r="K336" s="13"/>
      <c r="L336" s="13"/>
      <c r="M336" s="13"/>
      <c r="N336" s="13"/>
      <c r="O336" s="13"/>
      <c r="P336" s="13"/>
      <c r="Q336" s="13"/>
      <c r="R336" s="13"/>
    </row>
    <row r="337" spans="1:18" ht="13.5" customHeight="1">
      <c r="A337" s="201"/>
      <c r="B337" s="201"/>
      <c r="C337" s="210"/>
      <c r="D337" s="201"/>
      <c r="E337" s="201"/>
      <c r="F337" s="202"/>
      <c r="G337" s="202"/>
      <c r="H337" s="202"/>
      <c r="I337" s="200"/>
      <c r="J337" s="12" t="s">
        <v>26</v>
      </c>
      <c r="K337" s="14"/>
      <c r="L337" s="223" t="s">
        <v>281</v>
      </c>
      <c r="M337" s="224"/>
      <c r="N337" s="225"/>
      <c r="O337" s="14"/>
      <c r="P337" s="14"/>
      <c r="Q337" s="14"/>
      <c r="R337" s="14"/>
    </row>
    <row r="338" spans="1:18" ht="13.5" customHeight="1">
      <c r="A338" s="201"/>
      <c r="B338" s="201"/>
      <c r="C338" s="210"/>
      <c r="D338" s="201"/>
      <c r="E338" s="201"/>
      <c r="F338" s="202"/>
      <c r="G338" s="202"/>
      <c r="H338" s="202"/>
      <c r="I338" s="200"/>
      <c r="J338" s="12" t="s">
        <v>27</v>
      </c>
      <c r="K338" s="14"/>
      <c r="L338" s="15"/>
      <c r="M338" s="14"/>
      <c r="N338" s="14"/>
      <c r="O338" s="14"/>
      <c r="P338" s="14"/>
      <c r="Q338" s="14"/>
      <c r="R338" s="14"/>
    </row>
    <row r="339" spans="1:18" ht="13.5" customHeight="1">
      <c r="A339" s="201"/>
      <c r="B339" s="218" t="s">
        <v>24</v>
      </c>
      <c r="C339" s="218"/>
      <c r="D339" s="138"/>
      <c r="E339" s="138"/>
      <c r="F339" s="12"/>
      <c r="G339" s="12"/>
      <c r="H339" s="12"/>
      <c r="I339" s="37">
        <f>SUM(I336:I337)</f>
        <v>40</v>
      </c>
      <c r="J339" s="12"/>
      <c r="K339" s="16"/>
      <c r="L339" s="16"/>
      <c r="M339" s="16"/>
      <c r="N339" s="16"/>
      <c r="O339" s="16"/>
      <c r="P339" s="16"/>
      <c r="Q339" s="16"/>
      <c r="R339" s="16"/>
    </row>
    <row r="340" spans="1:18" ht="13.5" customHeight="1">
      <c r="A340" s="201" t="s">
        <v>436</v>
      </c>
      <c r="B340" s="201" t="s">
        <v>437</v>
      </c>
      <c r="C340" s="210" t="s">
        <v>255</v>
      </c>
      <c r="D340" s="201" t="s">
        <v>29</v>
      </c>
      <c r="E340" s="201">
        <v>2</v>
      </c>
      <c r="F340" s="202" t="s">
        <v>265</v>
      </c>
      <c r="G340" s="202" t="s">
        <v>31</v>
      </c>
      <c r="H340" s="202" t="s">
        <v>30</v>
      </c>
      <c r="I340" s="200">
        <v>200</v>
      </c>
      <c r="J340" s="12" t="s">
        <v>25</v>
      </c>
      <c r="K340" s="13"/>
      <c r="L340" s="13"/>
      <c r="M340" s="13"/>
      <c r="N340" s="13"/>
      <c r="O340" s="13"/>
      <c r="P340" s="13"/>
      <c r="Q340" s="13"/>
      <c r="R340" s="13"/>
    </row>
    <row r="341" spans="1:18" ht="13.5" customHeight="1">
      <c r="A341" s="201"/>
      <c r="B341" s="201"/>
      <c r="C341" s="210"/>
      <c r="D341" s="201"/>
      <c r="E341" s="201"/>
      <c r="F341" s="202"/>
      <c r="G341" s="202"/>
      <c r="H341" s="202"/>
      <c r="I341" s="200"/>
      <c r="J341" s="12" t="s">
        <v>26</v>
      </c>
      <c r="K341" s="14"/>
      <c r="L341" s="15"/>
      <c r="M341" s="14"/>
      <c r="N341" s="14"/>
      <c r="O341" s="14"/>
      <c r="P341" s="14"/>
      <c r="Q341" s="14"/>
      <c r="R341" s="14"/>
    </row>
    <row r="342" spans="1:18" ht="13.5" customHeight="1">
      <c r="A342" s="201"/>
      <c r="B342" s="201"/>
      <c r="C342" s="210"/>
      <c r="D342" s="201"/>
      <c r="E342" s="201"/>
      <c r="F342" s="202"/>
      <c r="G342" s="202"/>
      <c r="H342" s="202"/>
      <c r="I342" s="200"/>
      <c r="J342" s="12" t="s">
        <v>27</v>
      </c>
      <c r="K342" s="14"/>
      <c r="L342" s="15"/>
      <c r="M342" s="14"/>
      <c r="N342" s="14"/>
      <c r="O342" s="14"/>
      <c r="P342" s="14"/>
      <c r="Q342" s="14"/>
      <c r="R342" s="14"/>
    </row>
    <row r="343" spans="1:18" ht="15" customHeight="1">
      <c r="A343" s="201"/>
      <c r="B343" s="218" t="s">
        <v>24</v>
      </c>
      <c r="C343" s="218"/>
      <c r="D343" s="138"/>
      <c r="E343" s="138"/>
      <c r="F343" s="12"/>
      <c r="G343" s="12"/>
      <c r="H343" s="12"/>
      <c r="I343" s="37">
        <f>SUM(I340:I341)</f>
        <v>200</v>
      </c>
      <c r="J343" s="12"/>
      <c r="K343" s="16"/>
      <c r="L343" s="16"/>
      <c r="M343" s="16"/>
      <c r="N343" s="16"/>
      <c r="O343" s="16"/>
      <c r="P343" s="16"/>
      <c r="Q343" s="16"/>
      <c r="R343" s="16"/>
    </row>
    <row r="344" spans="1:18" ht="13.5" customHeight="1">
      <c r="A344" s="201" t="s">
        <v>438</v>
      </c>
      <c r="B344" s="201" t="s">
        <v>439</v>
      </c>
      <c r="C344" s="210" t="s">
        <v>220</v>
      </c>
      <c r="D344" s="201" t="s">
        <v>29</v>
      </c>
      <c r="E344" s="201"/>
      <c r="F344" s="202" t="s">
        <v>45</v>
      </c>
      <c r="G344" s="202" t="s">
        <v>31</v>
      </c>
      <c r="H344" s="202" t="s">
        <v>30</v>
      </c>
      <c r="I344" s="200">
        <v>25</v>
      </c>
      <c r="J344" s="12" t="s">
        <v>25</v>
      </c>
      <c r="K344" s="13"/>
      <c r="L344" s="13"/>
      <c r="M344" s="13"/>
      <c r="N344" s="13"/>
      <c r="O344" s="13"/>
      <c r="P344" s="13"/>
      <c r="Q344" s="13"/>
      <c r="R344" s="13"/>
    </row>
    <row r="345" spans="1:18" ht="13.5" customHeight="1">
      <c r="A345" s="201"/>
      <c r="B345" s="201"/>
      <c r="C345" s="210"/>
      <c r="D345" s="201"/>
      <c r="E345" s="201"/>
      <c r="F345" s="202"/>
      <c r="G345" s="202"/>
      <c r="H345" s="202"/>
      <c r="I345" s="200"/>
      <c r="J345" s="12" t="s">
        <v>26</v>
      </c>
      <c r="K345" s="14"/>
      <c r="L345" s="15"/>
      <c r="M345" s="14"/>
      <c r="N345" s="14"/>
      <c r="O345" s="14"/>
      <c r="P345" s="14"/>
      <c r="Q345" s="14"/>
      <c r="R345" s="14"/>
    </row>
    <row r="346" spans="1:18" ht="18.75" customHeight="1">
      <c r="A346" s="201"/>
      <c r="B346" s="201"/>
      <c r="C346" s="210"/>
      <c r="D346" s="201"/>
      <c r="E346" s="201"/>
      <c r="F346" s="202"/>
      <c r="G346" s="202"/>
      <c r="H346" s="202"/>
      <c r="I346" s="200"/>
      <c r="J346" s="12" t="s">
        <v>27</v>
      </c>
      <c r="K346" s="14"/>
      <c r="L346" s="15"/>
      <c r="M346" s="14"/>
      <c r="N346" s="14"/>
      <c r="O346" s="14"/>
      <c r="P346" s="14"/>
      <c r="Q346" s="14"/>
      <c r="R346" s="14"/>
    </row>
    <row r="347" spans="1:18" ht="14.25" customHeight="1">
      <c r="A347" s="201"/>
      <c r="B347" s="218" t="s">
        <v>24</v>
      </c>
      <c r="C347" s="218"/>
      <c r="D347" s="155"/>
      <c r="E347" s="155"/>
      <c r="F347" s="12"/>
      <c r="G347" s="12"/>
      <c r="H347" s="12"/>
      <c r="I347" s="37">
        <f>SUM(I344:I345)</f>
        <v>25</v>
      </c>
      <c r="J347" s="12"/>
      <c r="K347" s="16"/>
      <c r="L347" s="16"/>
      <c r="M347" s="16"/>
      <c r="N347" s="16"/>
      <c r="O347" s="16"/>
      <c r="P347" s="16"/>
      <c r="Q347" s="16"/>
      <c r="R347" s="16"/>
    </row>
    <row r="348" spans="1:18" ht="41.25" hidden="1" customHeight="1">
      <c r="A348" s="154"/>
      <c r="B348" s="218" t="s">
        <v>24</v>
      </c>
      <c r="C348" s="218"/>
      <c r="D348" s="138"/>
      <c r="E348" s="138"/>
      <c r="F348" s="12"/>
      <c r="G348" s="12"/>
      <c r="H348" s="12"/>
      <c r="I348" s="37" t="e">
        <f>SUM(#REF!)</f>
        <v>#REF!</v>
      </c>
      <c r="J348" s="12"/>
      <c r="K348" s="16"/>
      <c r="L348" s="16"/>
      <c r="M348" s="16"/>
      <c r="N348" s="16"/>
      <c r="O348" s="16"/>
      <c r="P348" s="16"/>
      <c r="Q348" s="16"/>
      <c r="R348" s="16"/>
    </row>
    <row r="349" spans="1:18" ht="13.5" customHeight="1">
      <c r="A349" s="201" t="s">
        <v>440</v>
      </c>
      <c r="B349" s="201" t="s">
        <v>441</v>
      </c>
      <c r="C349" s="210" t="s">
        <v>182</v>
      </c>
      <c r="D349" s="201" t="s">
        <v>29</v>
      </c>
      <c r="E349" s="201">
        <v>3</v>
      </c>
      <c r="F349" s="202" t="s">
        <v>45</v>
      </c>
      <c r="G349" s="202" t="s">
        <v>31</v>
      </c>
      <c r="H349" s="202" t="s">
        <v>30</v>
      </c>
      <c r="I349" s="200">
        <v>25</v>
      </c>
      <c r="J349" s="12" t="s">
        <v>25</v>
      </c>
      <c r="K349" s="13"/>
      <c r="L349" s="13"/>
      <c r="M349" s="13"/>
      <c r="N349" s="13"/>
      <c r="O349" s="13"/>
      <c r="P349" s="13"/>
      <c r="Q349" s="13"/>
      <c r="R349" s="13"/>
    </row>
    <row r="350" spans="1:18" ht="13.5" customHeight="1">
      <c r="A350" s="201"/>
      <c r="B350" s="201"/>
      <c r="C350" s="210"/>
      <c r="D350" s="201"/>
      <c r="E350" s="201"/>
      <c r="F350" s="202"/>
      <c r="G350" s="202"/>
      <c r="H350" s="202"/>
      <c r="I350" s="200"/>
      <c r="J350" s="12" t="s">
        <v>26</v>
      </c>
      <c r="K350" s="13"/>
      <c r="L350" s="13"/>
      <c r="M350" s="14"/>
      <c r="N350" s="14"/>
      <c r="O350" s="14"/>
      <c r="P350" s="14"/>
      <c r="Q350" s="14"/>
      <c r="R350" s="14"/>
    </row>
    <row r="351" spans="1:18" ht="17.25" customHeight="1">
      <c r="A351" s="201"/>
      <c r="B351" s="201"/>
      <c r="C351" s="210"/>
      <c r="D351" s="201"/>
      <c r="E351" s="201"/>
      <c r="F351" s="202"/>
      <c r="G351" s="202"/>
      <c r="H351" s="202"/>
      <c r="I351" s="200"/>
      <c r="J351" s="12" t="s">
        <v>27</v>
      </c>
      <c r="K351" s="14"/>
      <c r="L351" s="15"/>
      <c r="M351" s="14"/>
      <c r="N351" s="14"/>
      <c r="O351" s="14"/>
      <c r="P351" s="14"/>
      <c r="Q351" s="14"/>
      <c r="R351" s="14"/>
    </row>
    <row r="352" spans="1:18" ht="13.5" customHeight="1">
      <c r="A352" s="201"/>
      <c r="B352" s="201" t="s">
        <v>602</v>
      </c>
      <c r="C352" s="210" t="s">
        <v>256</v>
      </c>
      <c r="D352" s="201" t="s">
        <v>29</v>
      </c>
      <c r="E352" s="201">
        <v>5</v>
      </c>
      <c r="F352" s="202" t="s">
        <v>45</v>
      </c>
      <c r="G352" s="202" t="s">
        <v>31</v>
      </c>
      <c r="H352" s="202" t="s">
        <v>30</v>
      </c>
      <c r="I352" s="200">
        <v>25</v>
      </c>
      <c r="J352" s="12" t="s">
        <v>25</v>
      </c>
      <c r="K352" s="13"/>
      <c r="L352" s="13"/>
      <c r="M352" s="13"/>
      <c r="N352" s="13"/>
      <c r="O352" s="13"/>
      <c r="P352" s="13"/>
      <c r="Q352" s="13"/>
      <c r="R352" s="13"/>
    </row>
    <row r="353" spans="1:18" ht="15.75" customHeight="1">
      <c r="A353" s="201"/>
      <c r="B353" s="201"/>
      <c r="C353" s="210"/>
      <c r="D353" s="201"/>
      <c r="E353" s="201"/>
      <c r="F353" s="202"/>
      <c r="G353" s="202"/>
      <c r="H353" s="202"/>
      <c r="I353" s="200"/>
      <c r="J353" s="12" t="s">
        <v>26</v>
      </c>
      <c r="K353" s="13"/>
      <c r="L353" s="13"/>
      <c r="M353" s="14"/>
      <c r="N353" s="14"/>
      <c r="O353" s="14"/>
      <c r="P353" s="14"/>
      <c r="Q353" s="14"/>
      <c r="R353" s="14"/>
    </row>
    <row r="354" spans="1:18" ht="10.5" customHeight="1">
      <c r="A354" s="201"/>
      <c r="B354" s="201"/>
      <c r="C354" s="210"/>
      <c r="D354" s="201"/>
      <c r="E354" s="201"/>
      <c r="F354" s="202"/>
      <c r="G354" s="202"/>
      <c r="H354" s="202"/>
      <c r="I354" s="200"/>
      <c r="J354" s="12" t="s">
        <v>27</v>
      </c>
      <c r="K354" s="14"/>
      <c r="L354" s="15"/>
      <c r="M354" s="14"/>
      <c r="N354" s="14"/>
      <c r="O354" s="14"/>
      <c r="P354" s="14"/>
      <c r="Q354" s="14"/>
      <c r="R354" s="14"/>
    </row>
    <row r="355" spans="1:18" ht="13.5" customHeight="1">
      <c r="A355" s="201"/>
      <c r="B355" s="218" t="s">
        <v>24</v>
      </c>
      <c r="C355" s="218"/>
      <c r="D355" s="138"/>
      <c r="E355" s="138"/>
      <c r="F355" s="12"/>
      <c r="G355" s="12"/>
      <c r="H355" s="12"/>
      <c r="I355" s="37">
        <v>75</v>
      </c>
      <c r="J355" s="12"/>
      <c r="K355" s="16"/>
      <c r="L355" s="16"/>
      <c r="M355" s="16"/>
      <c r="N355" s="16"/>
      <c r="O355" s="16"/>
      <c r="P355" s="16"/>
      <c r="Q355" s="16"/>
      <c r="R355" s="16"/>
    </row>
    <row r="356" spans="1:18" ht="14.25" customHeight="1">
      <c r="A356" s="201" t="s">
        <v>442</v>
      </c>
      <c r="B356" s="201" t="s">
        <v>443</v>
      </c>
      <c r="C356" s="210" t="s">
        <v>183</v>
      </c>
      <c r="D356" s="201" t="s">
        <v>29</v>
      </c>
      <c r="E356" s="201">
        <v>5</v>
      </c>
      <c r="F356" s="202" t="s">
        <v>36</v>
      </c>
      <c r="G356" s="202" t="s">
        <v>31</v>
      </c>
      <c r="H356" s="202" t="s">
        <v>30</v>
      </c>
      <c r="I356" s="200">
        <v>51</v>
      </c>
      <c r="J356" s="12" t="s">
        <v>25</v>
      </c>
      <c r="K356" s="13"/>
      <c r="L356" s="13"/>
      <c r="M356" s="13"/>
      <c r="N356" s="13"/>
      <c r="O356" s="13"/>
      <c r="P356" s="13"/>
      <c r="Q356" s="13"/>
      <c r="R356" s="13"/>
    </row>
    <row r="357" spans="1:18" ht="14.25" customHeight="1">
      <c r="A357" s="201"/>
      <c r="B357" s="201"/>
      <c r="C357" s="210"/>
      <c r="D357" s="201"/>
      <c r="E357" s="201"/>
      <c r="F357" s="202"/>
      <c r="G357" s="202"/>
      <c r="H357" s="202"/>
      <c r="I357" s="200"/>
      <c r="J357" s="12" t="s">
        <v>26</v>
      </c>
      <c r="K357" s="14"/>
      <c r="L357" s="15"/>
      <c r="M357" s="14"/>
      <c r="N357" s="14"/>
      <c r="O357" s="14"/>
      <c r="P357" s="14"/>
      <c r="Q357" s="14"/>
      <c r="R357" s="14"/>
    </row>
    <row r="358" spans="1:18" ht="22.5" customHeight="1">
      <c r="A358" s="201"/>
      <c r="B358" s="201"/>
      <c r="C358" s="210"/>
      <c r="D358" s="201"/>
      <c r="E358" s="201"/>
      <c r="F358" s="202"/>
      <c r="G358" s="202"/>
      <c r="H358" s="202"/>
      <c r="I358" s="200"/>
      <c r="J358" s="12" t="s">
        <v>27</v>
      </c>
      <c r="K358" s="14"/>
      <c r="L358" s="15"/>
      <c r="M358" s="14"/>
      <c r="N358" s="14"/>
      <c r="O358" s="14"/>
      <c r="P358" s="14"/>
      <c r="Q358" s="14"/>
      <c r="R358" s="14"/>
    </row>
    <row r="359" spans="1:18" ht="22.5" customHeight="1">
      <c r="A359" s="201"/>
      <c r="B359" s="218" t="s">
        <v>24</v>
      </c>
      <c r="C359" s="218"/>
      <c r="D359" s="138"/>
      <c r="E359" s="138"/>
      <c r="F359" s="12"/>
      <c r="G359" s="12"/>
      <c r="H359" s="12"/>
      <c r="I359" s="37">
        <f>SUM(I356:I357)</f>
        <v>51</v>
      </c>
      <c r="J359" s="12"/>
      <c r="K359" s="16"/>
      <c r="L359" s="16"/>
      <c r="M359" s="16"/>
      <c r="N359" s="16"/>
      <c r="O359" s="16"/>
      <c r="P359" s="16"/>
      <c r="Q359" s="16"/>
      <c r="R359" s="16"/>
    </row>
    <row r="360" spans="1:18" ht="12.75" customHeight="1">
      <c r="A360" s="201" t="s">
        <v>444</v>
      </c>
      <c r="B360" s="201" t="s">
        <v>445</v>
      </c>
      <c r="C360" s="210" t="s">
        <v>184</v>
      </c>
      <c r="D360" s="201" t="s">
        <v>29</v>
      </c>
      <c r="E360" s="201">
        <v>1</v>
      </c>
      <c r="F360" s="202" t="s">
        <v>36</v>
      </c>
      <c r="G360" s="202" t="s">
        <v>31</v>
      </c>
      <c r="H360" s="202" t="s">
        <v>30</v>
      </c>
      <c r="I360" s="200">
        <v>400</v>
      </c>
      <c r="J360" s="12" t="s">
        <v>25</v>
      </c>
      <c r="K360" s="13">
        <v>44258</v>
      </c>
      <c r="L360" s="13">
        <f>K360+L361</f>
        <v>44268</v>
      </c>
      <c r="M360" s="13">
        <f>L360+M361</f>
        <v>44271</v>
      </c>
      <c r="N360" s="13">
        <f t="shared" ref="N360" si="34">M360+N361</f>
        <v>44286</v>
      </c>
      <c r="O360" s="13">
        <f t="shared" ref="O360" si="35">N360+O361</f>
        <v>44289</v>
      </c>
      <c r="P360" s="13">
        <f t="shared" ref="P360" si="36">O360+P361</f>
        <v>44292</v>
      </c>
      <c r="Q360" s="13">
        <f t="shared" ref="Q360" si="37">P360+Q361</f>
        <v>44382</v>
      </c>
      <c r="R360" s="13"/>
    </row>
    <row r="361" spans="1:18" ht="12.75" customHeight="1">
      <c r="A361" s="201"/>
      <c r="B361" s="201"/>
      <c r="C361" s="210"/>
      <c r="D361" s="201"/>
      <c r="E361" s="201"/>
      <c r="F361" s="202"/>
      <c r="G361" s="202"/>
      <c r="H361" s="202"/>
      <c r="I361" s="200"/>
      <c r="J361" s="12" t="s">
        <v>26</v>
      </c>
      <c r="K361" s="14">
        <v>0</v>
      </c>
      <c r="L361" s="15">
        <v>10</v>
      </c>
      <c r="M361" s="14">
        <v>3</v>
      </c>
      <c r="N361" s="14">
        <v>15</v>
      </c>
      <c r="O361" s="14">
        <v>3</v>
      </c>
      <c r="P361" s="14">
        <v>3</v>
      </c>
      <c r="Q361" s="14">
        <v>90</v>
      </c>
      <c r="R361" s="14">
        <f>SUM(K361:Q361)</f>
        <v>124</v>
      </c>
    </row>
    <row r="362" spans="1:18" ht="12.75" customHeight="1">
      <c r="A362" s="201"/>
      <c r="B362" s="201"/>
      <c r="C362" s="210"/>
      <c r="D362" s="201"/>
      <c r="E362" s="201"/>
      <c r="F362" s="202"/>
      <c r="G362" s="202"/>
      <c r="H362" s="202"/>
      <c r="I362" s="200"/>
      <c r="J362" s="12" t="s">
        <v>27</v>
      </c>
      <c r="K362" s="14"/>
      <c r="L362" s="15"/>
      <c r="M362" s="14"/>
      <c r="N362" s="14"/>
      <c r="O362" s="14"/>
      <c r="P362" s="14"/>
      <c r="Q362" s="14"/>
      <c r="R362" s="14"/>
    </row>
    <row r="363" spans="1:18" ht="15" customHeight="1">
      <c r="A363" s="201"/>
      <c r="B363" s="218" t="s">
        <v>24</v>
      </c>
      <c r="C363" s="218"/>
      <c r="D363" s="138"/>
      <c r="E363" s="138"/>
      <c r="F363" s="12"/>
      <c r="G363" s="12"/>
      <c r="H363" s="12"/>
      <c r="I363" s="37">
        <f>SUM(I360:I361)</f>
        <v>400</v>
      </c>
      <c r="J363" s="12"/>
      <c r="K363" s="16"/>
      <c r="L363" s="16"/>
      <c r="M363" s="16"/>
      <c r="N363" s="16"/>
      <c r="O363" s="16"/>
      <c r="P363" s="16"/>
      <c r="Q363" s="16"/>
      <c r="R363" s="16"/>
    </row>
    <row r="364" spans="1:18" ht="12.75" customHeight="1">
      <c r="A364" s="201" t="s">
        <v>446</v>
      </c>
      <c r="B364" s="201" t="s">
        <v>447</v>
      </c>
      <c r="C364" s="210" t="s">
        <v>185</v>
      </c>
      <c r="D364" s="201" t="s">
        <v>29</v>
      </c>
      <c r="E364" s="201">
        <v>7</v>
      </c>
      <c r="F364" s="202" t="s">
        <v>36</v>
      </c>
      <c r="G364" s="202" t="s">
        <v>31</v>
      </c>
      <c r="H364" s="202" t="s">
        <v>30</v>
      </c>
      <c r="I364" s="200">
        <v>200</v>
      </c>
      <c r="J364" s="12" t="s">
        <v>25</v>
      </c>
      <c r="K364" s="13"/>
      <c r="L364" s="13"/>
      <c r="M364" s="13"/>
      <c r="N364" s="13"/>
      <c r="O364" s="13"/>
      <c r="P364" s="13"/>
      <c r="Q364" s="13"/>
      <c r="R364" s="13"/>
    </row>
    <row r="365" spans="1:18" ht="12.75" customHeight="1">
      <c r="A365" s="201"/>
      <c r="B365" s="201"/>
      <c r="C365" s="210"/>
      <c r="D365" s="201"/>
      <c r="E365" s="201"/>
      <c r="F365" s="202"/>
      <c r="G365" s="202"/>
      <c r="H365" s="202"/>
      <c r="I365" s="200"/>
      <c r="J365" s="12" t="s">
        <v>26</v>
      </c>
      <c r="K365" s="14"/>
      <c r="L365" s="15"/>
      <c r="M365" s="14"/>
      <c r="N365" s="14"/>
      <c r="O365" s="14"/>
      <c r="P365" s="14"/>
      <c r="Q365" s="14"/>
      <c r="R365" s="14"/>
    </row>
    <row r="366" spans="1:18" ht="5.25" customHeight="1">
      <c r="A366" s="201"/>
      <c r="B366" s="201"/>
      <c r="C366" s="210"/>
      <c r="D366" s="201"/>
      <c r="E366" s="201"/>
      <c r="F366" s="202"/>
      <c r="G366" s="202"/>
      <c r="H366" s="202"/>
      <c r="I366" s="200"/>
      <c r="J366" s="12" t="s">
        <v>27</v>
      </c>
      <c r="K366" s="14"/>
      <c r="L366" s="15"/>
      <c r="M366" s="14"/>
      <c r="N366" s="14"/>
      <c r="O366" s="14"/>
      <c r="P366" s="14"/>
      <c r="Q366" s="14"/>
      <c r="R366" s="14"/>
    </row>
    <row r="367" spans="1:18" ht="12.75" customHeight="1">
      <c r="A367" s="201"/>
      <c r="B367" s="201" t="s">
        <v>603</v>
      </c>
      <c r="C367" s="210" t="s">
        <v>274</v>
      </c>
      <c r="D367" s="201" t="s">
        <v>29</v>
      </c>
      <c r="E367" s="201" t="s">
        <v>7</v>
      </c>
      <c r="F367" s="202" t="s">
        <v>36</v>
      </c>
      <c r="G367" s="202" t="s">
        <v>31</v>
      </c>
      <c r="H367" s="202" t="s">
        <v>30</v>
      </c>
      <c r="I367" s="200">
        <v>100</v>
      </c>
      <c r="J367" s="12" t="s">
        <v>25</v>
      </c>
      <c r="K367" s="13"/>
      <c r="L367" s="13"/>
      <c r="M367" s="13"/>
      <c r="N367" s="13"/>
      <c r="O367" s="13"/>
      <c r="P367" s="13"/>
      <c r="Q367" s="13"/>
      <c r="R367" s="13"/>
    </row>
    <row r="368" spans="1:18" ht="12.75" customHeight="1">
      <c r="A368" s="201"/>
      <c r="B368" s="201"/>
      <c r="C368" s="210"/>
      <c r="D368" s="201"/>
      <c r="E368" s="201"/>
      <c r="F368" s="202"/>
      <c r="G368" s="202"/>
      <c r="H368" s="202"/>
      <c r="I368" s="200"/>
      <c r="J368" s="12" t="s">
        <v>26</v>
      </c>
      <c r="K368" s="14"/>
      <c r="L368" s="223" t="s">
        <v>281</v>
      </c>
      <c r="M368" s="224"/>
      <c r="N368" s="225"/>
      <c r="O368" s="14"/>
      <c r="P368" s="14"/>
      <c r="Q368" s="14"/>
      <c r="R368" s="14"/>
    </row>
    <row r="369" spans="1:18" ht="12.75" customHeight="1">
      <c r="A369" s="201"/>
      <c r="B369" s="201"/>
      <c r="C369" s="210"/>
      <c r="D369" s="201"/>
      <c r="E369" s="201"/>
      <c r="F369" s="202"/>
      <c r="G369" s="202"/>
      <c r="H369" s="202"/>
      <c r="I369" s="200"/>
      <c r="J369" s="12" t="s">
        <v>27</v>
      </c>
      <c r="K369" s="14"/>
      <c r="L369" s="15"/>
      <c r="M369" s="14"/>
      <c r="N369" s="14"/>
      <c r="O369" s="14"/>
      <c r="P369" s="14"/>
      <c r="Q369" s="14"/>
      <c r="R369" s="14"/>
    </row>
    <row r="370" spans="1:18" ht="20.25" customHeight="1">
      <c r="A370" s="201"/>
      <c r="B370" s="218" t="s">
        <v>24</v>
      </c>
      <c r="C370" s="218"/>
      <c r="D370" s="138"/>
      <c r="E370" s="138"/>
      <c r="F370" s="12"/>
      <c r="G370" s="12"/>
      <c r="H370" s="12"/>
      <c r="I370" s="37">
        <v>300</v>
      </c>
      <c r="J370" s="12"/>
      <c r="K370" s="16"/>
      <c r="L370" s="16"/>
      <c r="M370" s="16"/>
      <c r="N370" s="16"/>
      <c r="O370" s="16"/>
      <c r="P370" s="16"/>
      <c r="Q370" s="16"/>
      <c r="R370" s="16"/>
    </row>
    <row r="371" spans="1:18" ht="13.5" customHeight="1">
      <c r="A371" s="201" t="s">
        <v>448</v>
      </c>
      <c r="B371" s="201" t="s">
        <v>449</v>
      </c>
      <c r="C371" s="210" t="s">
        <v>186</v>
      </c>
      <c r="D371" s="201" t="s">
        <v>29</v>
      </c>
      <c r="E371" s="201">
        <v>1</v>
      </c>
      <c r="F371" s="202" t="s">
        <v>36</v>
      </c>
      <c r="G371" s="202" t="s">
        <v>31</v>
      </c>
      <c r="H371" s="202" t="s">
        <v>30</v>
      </c>
      <c r="I371" s="200">
        <v>45</v>
      </c>
      <c r="J371" s="12" t="s">
        <v>25</v>
      </c>
      <c r="K371" s="13"/>
      <c r="L371" s="13"/>
      <c r="M371" s="13"/>
      <c r="N371" s="13"/>
      <c r="O371" s="13"/>
      <c r="P371" s="13"/>
      <c r="Q371" s="13"/>
      <c r="R371" s="13"/>
    </row>
    <row r="372" spans="1:18" ht="13.5" customHeight="1">
      <c r="A372" s="201"/>
      <c r="B372" s="201"/>
      <c r="C372" s="210"/>
      <c r="D372" s="201"/>
      <c r="E372" s="201"/>
      <c r="F372" s="202"/>
      <c r="G372" s="202"/>
      <c r="H372" s="202"/>
      <c r="I372" s="200"/>
      <c r="J372" s="12" t="s">
        <v>26</v>
      </c>
      <c r="K372" s="14"/>
      <c r="L372" s="15"/>
      <c r="M372" s="14"/>
      <c r="N372" s="14"/>
      <c r="O372" s="14"/>
      <c r="P372" s="14"/>
      <c r="Q372" s="14"/>
      <c r="R372" s="14"/>
    </row>
    <row r="373" spans="1:18" ht="13.5" customHeight="1">
      <c r="A373" s="201"/>
      <c r="B373" s="201"/>
      <c r="C373" s="210"/>
      <c r="D373" s="201"/>
      <c r="E373" s="201"/>
      <c r="F373" s="202"/>
      <c r="G373" s="202"/>
      <c r="H373" s="202"/>
      <c r="I373" s="200"/>
      <c r="J373" s="12" t="s">
        <v>27</v>
      </c>
      <c r="K373" s="14"/>
      <c r="L373" s="15"/>
      <c r="M373" s="14"/>
      <c r="N373" s="14"/>
      <c r="O373" s="14"/>
      <c r="P373" s="14"/>
      <c r="Q373" s="14"/>
      <c r="R373" s="14"/>
    </row>
    <row r="374" spans="1:18" ht="13.5" customHeight="1">
      <c r="A374" s="201"/>
      <c r="B374" s="218" t="s">
        <v>24</v>
      </c>
      <c r="C374" s="218"/>
      <c r="D374" s="138"/>
      <c r="E374" s="138"/>
      <c r="F374" s="12"/>
      <c r="G374" s="12"/>
      <c r="H374" s="12"/>
      <c r="I374" s="37">
        <f>SUM(I371:I372)</f>
        <v>45</v>
      </c>
      <c r="J374" s="12"/>
      <c r="K374" s="16"/>
      <c r="L374" s="16"/>
      <c r="M374" s="16"/>
      <c r="N374" s="16"/>
      <c r="O374" s="16"/>
      <c r="P374" s="16"/>
      <c r="Q374" s="16"/>
      <c r="R374" s="16"/>
    </row>
    <row r="375" spans="1:18" ht="13.5" customHeight="1">
      <c r="A375" s="201" t="s">
        <v>450</v>
      </c>
      <c r="B375" s="201" t="s">
        <v>451</v>
      </c>
      <c r="C375" s="210" t="s">
        <v>187</v>
      </c>
      <c r="D375" s="201" t="s">
        <v>29</v>
      </c>
      <c r="E375" s="201">
        <v>2</v>
      </c>
      <c r="F375" s="202" t="s">
        <v>36</v>
      </c>
      <c r="G375" s="202" t="s">
        <v>31</v>
      </c>
      <c r="H375" s="202" t="s">
        <v>30</v>
      </c>
      <c r="I375" s="200">
        <v>40</v>
      </c>
      <c r="J375" s="12" t="s">
        <v>25</v>
      </c>
      <c r="K375" s="13"/>
      <c r="L375" s="13"/>
      <c r="M375" s="13"/>
      <c r="N375" s="13"/>
      <c r="O375" s="13"/>
      <c r="P375" s="13"/>
      <c r="Q375" s="13"/>
      <c r="R375" s="13"/>
    </row>
    <row r="376" spans="1:18" ht="13.5" customHeight="1">
      <c r="A376" s="201"/>
      <c r="B376" s="201"/>
      <c r="C376" s="210"/>
      <c r="D376" s="201"/>
      <c r="E376" s="201"/>
      <c r="F376" s="202"/>
      <c r="G376" s="202"/>
      <c r="H376" s="202"/>
      <c r="I376" s="200"/>
      <c r="J376" s="12" t="s">
        <v>26</v>
      </c>
      <c r="K376" s="14"/>
      <c r="L376" s="15"/>
      <c r="M376" s="14"/>
      <c r="N376" s="14"/>
      <c r="O376" s="14"/>
      <c r="P376" s="14"/>
      <c r="Q376" s="14"/>
      <c r="R376" s="14"/>
    </row>
    <row r="377" spans="1:18" ht="13.5" customHeight="1">
      <c r="A377" s="201"/>
      <c r="B377" s="201"/>
      <c r="C377" s="210"/>
      <c r="D377" s="201"/>
      <c r="E377" s="201"/>
      <c r="F377" s="202"/>
      <c r="G377" s="202"/>
      <c r="H377" s="202"/>
      <c r="I377" s="200"/>
      <c r="J377" s="12" t="s">
        <v>27</v>
      </c>
      <c r="K377" s="14"/>
      <c r="L377" s="15"/>
      <c r="M377" s="14"/>
      <c r="N377" s="14"/>
      <c r="O377" s="14"/>
      <c r="P377" s="14"/>
      <c r="Q377" s="14"/>
      <c r="R377" s="14"/>
    </row>
    <row r="378" spans="1:18" ht="21" customHeight="1">
      <c r="A378" s="201"/>
      <c r="B378" s="218" t="s">
        <v>24</v>
      </c>
      <c r="C378" s="218"/>
      <c r="D378" s="138"/>
      <c r="E378" s="138"/>
      <c r="F378" s="12"/>
      <c r="G378" s="12"/>
      <c r="H378" s="12"/>
      <c r="I378" s="37">
        <v>40</v>
      </c>
      <c r="J378" s="12"/>
      <c r="K378" s="16"/>
      <c r="L378" s="16"/>
      <c r="M378" s="16"/>
      <c r="N378" s="16"/>
      <c r="O378" s="16"/>
      <c r="P378" s="16"/>
      <c r="Q378" s="16"/>
      <c r="R378" s="16"/>
    </row>
    <row r="379" spans="1:18" ht="21" customHeight="1">
      <c r="A379" s="203" t="s">
        <v>453</v>
      </c>
      <c r="B379" s="201" t="s">
        <v>452</v>
      </c>
      <c r="C379" s="210" t="s">
        <v>188</v>
      </c>
      <c r="D379" s="201" t="s">
        <v>29</v>
      </c>
      <c r="E379" s="201">
        <v>9</v>
      </c>
      <c r="F379" s="202" t="s">
        <v>36</v>
      </c>
      <c r="G379" s="202" t="s">
        <v>31</v>
      </c>
      <c r="H379" s="202" t="s">
        <v>30</v>
      </c>
      <c r="I379" s="200">
        <v>300</v>
      </c>
      <c r="J379" s="12" t="s">
        <v>25</v>
      </c>
      <c r="K379" s="16"/>
      <c r="L379" s="13"/>
      <c r="M379" s="13"/>
      <c r="N379" s="13"/>
      <c r="O379" s="13"/>
      <c r="P379" s="13"/>
      <c r="Q379" s="13"/>
      <c r="R379" s="13"/>
    </row>
    <row r="380" spans="1:18" ht="12.75" customHeight="1">
      <c r="A380" s="204"/>
      <c r="B380" s="201"/>
      <c r="C380" s="210"/>
      <c r="D380" s="201"/>
      <c r="E380" s="201"/>
      <c r="F380" s="202"/>
      <c r="G380" s="202"/>
      <c r="H380" s="202"/>
      <c r="I380" s="200"/>
      <c r="J380" s="12" t="s">
        <v>26</v>
      </c>
      <c r="K380" s="16"/>
      <c r="L380" s="223" t="s">
        <v>289</v>
      </c>
      <c r="M380" s="224"/>
      <c r="N380" s="224"/>
      <c r="O380" s="224"/>
      <c r="P380" s="225"/>
      <c r="Q380" s="14"/>
      <c r="R380" s="14"/>
    </row>
    <row r="381" spans="1:18" ht="12.75" customHeight="1">
      <c r="A381" s="204"/>
      <c r="B381" s="201"/>
      <c r="C381" s="210"/>
      <c r="D381" s="201"/>
      <c r="E381" s="201"/>
      <c r="F381" s="202"/>
      <c r="G381" s="202"/>
      <c r="H381" s="202"/>
      <c r="I381" s="200"/>
      <c r="J381" s="12" t="s">
        <v>27</v>
      </c>
      <c r="K381" s="16"/>
      <c r="L381" s="15"/>
      <c r="M381" s="14"/>
      <c r="N381" s="14"/>
      <c r="O381" s="14"/>
      <c r="P381" s="14"/>
      <c r="Q381" s="14"/>
      <c r="R381" s="14"/>
    </row>
    <row r="382" spans="1:18" ht="12.75" customHeight="1">
      <c r="A382" s="204" t="s">
        <v>454</v>
      </c>
      <c r="B382" s="201" t="s">
        <v>455</v>
      </c>
      <c r="C382" s="210" t="s">
        <v>188</v>
      </c>
      <c r="D382" s="201" t="s">
        <v>29</v>
      </c>
      <c r="E382" s="201">
        <v>9</v>
      </c>
      <c r="F382" s="202" t="s">
        <v>45</v>
      </c>
      <c r="G382" s="202" t="s">
        <v>31</v>
      </c>
      <c r="H382" s="202" t="s">
        <v>30</v>
      </c>
      <c r="I382" s="200">
        <v>300</v>
      </c>
      <c r="J382" s="12" t="s">
        <v>25</v>
      </c>
      <c r="K382" s="16"/>
      <c r="L382" s="13"/>
      <c r="M382" s="13"/>
      <c r="N382" s="13"/>
      <c r="O382" s="13"/>
      <c r="P382" s="13"/>
      <c r="Q382" s="13"/>
      <c r="R382" s="13"/>
    </row>
    <row r="383" spans="1:18" ht="12.75" customHeight="1">
      <c r="A383" s="204"/>
      <c r="B383" s="201"/>
      <c r="C383" s="210"/>
      <c r="D383" s="201"/>
      <c r="E383" s="201"/>
      <c r="F383" s="202"/>
      <c r="G383" s="202"/>
      <c r="H383" s="202"/>
      <c r="I383" s="200"/>
      <c r="J383" s="12" t="s">
        <v>26</v>
      </c>
      <c r="K383" s="16"/>
      <c r="L383" s="223" t="s">
        <v>281</v>
      </c>
      <c r="M383" s="224"/>
      <c r="N383" s="225"/>
      <c r="O383" s="14"/>
      <c r="P383" s="14"/>
      <c r="Q383" s="14"/>
      <c r="R383" s="14"/>
    </row>
    <row r="384" spans="1:18" ht="12.75" customHeight="1">
      <c r="A384" s="204"/>
      <c r="B384" s="201"/>
      <c r="C384" s="210"/>
      <c r="D384" s="201"/>
      <c r="E384" s="201"/>
      <c r="F384" s="202"/>
      <c r="G384" s="202"/>
      <c r="H384" s="202"/>
      <c r="I384" s="200"/>
      <c r="J384" s="12" t="s">
        <v>27</v>
      </c>
      <c r="K384" s="16"/>
      <c r="L384" s="15"/>
      <c r="M384" s="14"/>
      <c r="N384" s="14"/>
      <c r="O384" s="14"/>
      <c r="P384" s="14"/>
      <c r="Q384" s="14"/>
      <c r="R384" s="14"/>
    </row>
    <row r="385" spans="1:18" ht="12.75" customHeight="1">
      <c r="A385" s="196"/>
      <c r="B385" s="218" t="s">
        <v>24</v>
      </c>
      <c r="C385" s="218"/>
      <c r="D385" s="179"/>
      <c r="E385" s="179"/>
      <c r="F385" s="12"/>
      <c r="G385" s="12"/>
      <c r="H385" s="12"/>
      <c r="I385" s="37">
        <f>I379+I382</f>
        <v>600</v>
      </c>
      <c r="J385" s="12"/>
      <c r="K385" s="16"/>
      <c r="L385" s="16"/>
      <c r="M385" s="16"/>
      <c r="N385" s="16"/>
      <c r="O385" s="16"/>
      <c r="P385" s="16"/>
      <c r="Q385" s="16"/>
      <c r="R385" s="16"/>
    </row>
    <row r="386" spans="1:18" ht="12.75" customHeight="1">
      <c r="A386" s="203" t="s">
        <v>456</v>
      </c>
      <c r="B386" s="201" t="s">
        <v>457</v>
      </c>
      <c r="C386" s="210" t="s">
        <v>212</v>
      </c>
      <c r="D386" s="201" t="s">
        <v>29</v>
      </c>
      <c r="E386" s="201" t="s">
        <v>7</v>
      </c>
      <c r="F386" s="202" t="s">
        <v>36</v>
      </c>
      <c r="G386" s="202" t="s">
        <v>31</v>
      </c>
      <c r="H386" s="202" t="s">
        <v>30</v>
      </c>
      <c r="I386" s="200">
        <v>500</v>
      </c>
      <c r="J386" s="12" t="s">
        <v>25</v>
      </c>
      <c r="K386" s="13"/>
      <c r="L386" s="215" t="s">
        <v>289</v>
      </c>
      <c r="M386" s="216"/>
      <c r="N386" s="216"/>
      <c r="O386" s="216"/>
      <c r="P386" s="217"/>
      <c r="Q386" s="13"/>
      <c r="R386" s="13"/>
    </row>
    <row r="387" spans="1:18" ht="12.75" customHeight="1">
      <c r="A387" s="204"/>
      <c r="B387" s="201"/>
      <c r="C387" s="210"/>
      <c r="D387" s="201"/>
      <c r="E387" s="201"/>
      <c r="F387" s="202"/>
      <c r="G387" s="202"/>
      <c r="H387" s="202"/>
      <c r="I387" s="200"/>
      <c r="J387" s="12" t="s">
        <v>26</v>
      </c>
      <c r="K387" s="14"/>
      <c r="L387" s="15"/>
      <c r="M387" s="14"/>
      <c r="N387" s="14"/>
      <c r="O387" s="14"/>
      <c r="P387" s="14"/>
      <c r="Q387" s="14"/>
      <c r="R387" s="14"/>
    </row>
    <row r="388" spans="1:18" ht="12.75" customHeight="1">
      <c r="A388" s="204"/>
      <c r="B388" s="201"/>
      <c r="C388" s="210"/>
      <c r="D388" s="201"/>
      <c r="E388" s="201"/>
      <c r="F388" s="202"/>
      <c r="G388" s="202"/>
      <c r="H388" s="202"/>
      <c r="I388" s="200"/>
      <c r="J388" s="12" t="s">
        <v>27</v>
      </c>
      <c r="K388" s="16"/>
      <c r="L388" s="15"/>
      <c r="M388" s="14"/>
      <c r="N388" s="14"/>
      <c r="O388" s="14"/>
      <c r="P388" s="14"/>
      <c r="Q388" s="14"/>
      <c r="R388" s="14"/>
    </row>
    <row r="389" spans="1:18" ht="12.75" customHeight="1">
      <c r="A389" s="204"/>
      <c r="B389" s="201" t="s">
        <v>682</v>
      </c>
      <c r="C389" s="210" t="s">
        <v>213</v>
      </c>
      <c r="D389" s="201" t="s">
        <v>29</v>
      </c>
      <c r="E389" s="201" t="s">
        <v>7</v>
      </c>
      <c r="F389" s="202" t="s">
        <v>36</v>
      </c>
      <c r="G389" s="202" t="s">
        <v>31</v>
      </c>
      <c r="H389" s="202" t="s">
        <v>30</v>
      </c>
      <c r="I389" s="200">
        <v>100</v>
      </c>
      <c r="J389" s="12" t="s">
        <v>25</v>
      </c>
      <c r="K389" s="16"/>
      <c r="L389" s="13"/>
      <c r="M389" s="13"/>
      <c r="N389" s="13"/>
      <c r="O389" s="13"/>
      <c r="P389" s="13"/>
      <c r="Q389" s="13"/>
      <c r="R389" s="13"/>
    </row>
    <row r="390" spans="1:18" ht="12.75" customHeight="1">
      <c r="A390" s="204"/>
      <c r="B390" s="201"/>
      <c r="C390" s="210"/>
      <c r="D390" s="201"/>
      <c r="E390" s="201"/>
      <c r="F390" s="202"/>
      <c r="G390" s="202"/>
      <c r="H390" s="202"/>
      <c r="I390" s="200"/>
      <c r="J390" s="12" t="s">
        <v>26</v>
      </c>
      <c r="K390" s="16"/>
      <c r="L390" s="15"/>
      <c r="M390" s="14"/>
      <c r="N390" s="14"/>
      <c r="O390" s="14"/>
      <c r="P390" s="14"/>
      <c r="Q390" s="14"/>
      <c r="R390" s="14"/>
    </row>
    <row r="391" spans="1:18" ht="13.5" customHeight="1">
      <c r="A391" s="204"/>
      <c r="B391" s="201"/>
      <c r="C391" s="210"/>
      <c r="D391" s="201"/>
      <c r="E391" s="201"/>
      <c r="F391" s="202"/>
      <c r="G391" s="202"/>
      <c r="H391" s="202"/>
      <c r="I391" s="200"/>
      <c r="J391" s="12" t="s">
        <v>27</v>
      </c>
      <c r="K391" s="16"/>
      <c r="L391" s="15"/>
      <c r="M391" s="14"/>
      <c r="N391" s="14"/>
      <c r="O391" s="14"/>
      <c r="P391" s="14"/>
      <c r="Q391" s="14"/>
      <c r="R391" s="14"/>
    </row>
    <row r="392" spans="1:18" ht="12.75" customHeight="1">
      <c r="A392" s="204"/>
      <c r="B392" s="201" t="s">
        <v>683</v>
      </c>
      <c r="C392" s="226" t="s">
        <v>214</v>
      </c>
      <c r="D392" s="203" t="s">
        <v>29</v>
      </c>
      <c r="E392" s="203" t="s">
        <v>7</v>
      </c>
      <c r="F392" s="202" t="s">
        <v>36</v>
      </c>
      <c r="G392" s="229" t="s">
        <v>31</v>
      </c>
      <c r="H392" s="229" t="s">
        <v>30</v>
      </c>
      <c r="I392" s="200">
        <v>100</v>
      </c>
      <c r="J392" s="12" t="s">
        <v>25</v>
      </c>
      <c r="K392" s="16"/>
      <c r="L392" s="13"/>
      <c r="M392" s="13"/>
      <c r="N392" s="13"/>
      <c r="O392" s="13"/>
      <c r="P392" s="13"/>
      <c r="Q392" s="13"/>
      <c r="R392" s="13"/>
    </row>
    <row r="393" spans="1:18" ht="12.75" customHeight="1">
      <c r="A393" s="204"/>
      <c r="B393" s="201"/>
      <c r="C393" s="227"/>
      <c r="D393" s="204"/>
      <c r="E393" s="204"/>
      <c r="F393" s="202"/>
      <c r="G393" s="230"/>
      <c r="H393" s="230"/>
      <c r="I393" s="235"/>
      <c r="J393" s="12" t="s">
        <v>26</v>
      </c>
      <c r="K393" s="16"/>
      <c r="L393" s="15"/>
      <c r="M393" s="14"/>
      <c r="N393" s="14"/>
      <c r="O393" s="14"/>
      <c r="P393" s="14"/>
      <c r="Q393" s="14"/>
      <c r="R393" s="14"/>
    </row>
    <row r="394" spans="1:18" ht="12.75" customHeight="1">
      <c r="A394" s="204"/>
      <c r="B394" s="201"/>
      <c r="C394" s="228"/>
      <c r="D394" s="206"/>
      <c r="E394" s="206"/>
      <c r="F394" s="202"/>
      <c r="G394" s="231"/>
      <c r="H394" s="231"/>
      <c r="I394" s="236"/>
      <c r="J394" s="12" t="s">
        <v>27</v>
      </c>
      <c r="K394" s="16"/>
      <c r="L394" s="15"/>
      <c r="M394" s="14"/>
      <c r="N394" s="14"/>
      <c r="O394" s="14"/>
      <c r="P394" s="14"/>
      <c r="Q394" s="14"/>
      <c r="R394" s="14"/>
    </row>
    <row r="395" spans="1:18" ht="12.75" customHeight="1">
      <c r="A395" s="204"/>
      <c r="B395" s="201" t="s">
        <v>684</v>
      </c>
      <c r="C395" s="210" t="s">
        <v>221</v>
      </c>
      <c r="D395" s="201" t="s">
        <v>29</v>
      </c>
      <c r="E395" s="201" t="s">
        <v>7</v>
      </c>
      <c r="F395" s="202" t="s">
        <v>36</v>
      </c>
      <c r="G395" s="202" t="s">
        <v>31</v>
      </c>
      <c r="H395" s="202" t="s">
        <v>30</v>
      </c>
      <c r="I395" s="200">
        <v>100</v>
      </c>
      <c r="J395" s="12" t="s">
        <v>25</v>
      </c>
      <c r="K395" s="16"/>
      <c r="L395" s="13"/>
      <c r="M395" s="13"/>
      <c r="N395" s="13"/>
      <c r="O395" s="13"/>
      <c r="P395" s="13"/>
      <c r="Q395" s="13"/>
      <c r="R395" s="13"/>
    </row>
    <row r="396" spans="1:18" ht="12.75" customHeight="1">
      <c r="A396" s="204"/>
      <c r="B396" s="201"/>
      <c r="C396" s="210"/>
      <c r="D396" s="201"/>
      <c r="E396" s="201"/>
      <c r="F396" s="202"/>
      <c r="G396" s="202"/>
      <c r="H396" s="202"/>
      <c r="I396" s="200"/>
      <c r="J396" s="12" t="s">
        <v>26</v>
      </c>
      <c r="K396" s="16"/>
      <c r="L396" s="15"/>
      <c r="M396" s="14"/>
      <c r="N396" s="14"/>
      <c r="O396" s="14"/>
      <c r="P396" s="14"/>
      <c r="Q396" s="14"/>
      <c r="R396" s="14"/>
    </row>
    <row r="397" spans="1:18" ht="13.5" customHeight="1">
      <c r="A397" s="204"/>
      <c r="B397" s="201"/>
      <c r="C397" s="210"/>
      <c r="D397" s="201"/>
      <c r="E397" s="201"/>
      <c r="F397" s="202"/>
      <c r="G397" s="202"/>
      <c r="H397" s="202"/>
      <c r="I397" s="200"/>
      <c r="J397" s="12" t="s">
        <v>27</v>
      </c>
      <c r="K397" s="16"/>
      <c r="L397" s="15"/>
      <c r="M397" s="14"/>
      <c r="N397" s="14"/>
      <c r="O397" s="14"/>
      <c r="P397" s="14"/>
      <c r="Q397" s="14"/>
      <c r="R397" s="14"/>
    </row>
    <row r="398" spans="1:18" ht="12.75" customHeight="1">
      <c r="A398" s="204" t="s">
        <v>458</v>
      </c>
      <c r="B398" s="201" t="s">
        <v>459</v>
      </c>
      <c r="C398" s="210" t="s">
        <v>291</v>
      </c>
      <c r="D398" s="201" t="s">
        <v>29</v>
      </c>
      <c r="E398" s="201">
        <v>6</v>
      </c>
      <c r="F398" s="202" t="s">
        <v>45</v>
      </c>
      <c r="G398" s="202" t="s">
        <v>31</v>
      </c>
      <c r="H398" s="202" t="s">
        <v>30</v>
      </c>
      <c r="I398" s="200">
        <v>25</v>
      </c>
      <c r="J398" s="12" t="s">
        <v>25</v>
      </c>
      <c r="K398" s="16"/>
      <c r="L398" s="13"/>
      <c r="M398" s="13"/>
      <c r="N398" s="13"/>
      <c r="O398" s="13"/>
      <c r="P398" s="13"/>
      <c r="Q398" s="13"/>
      <c r="R398" s="13"/>
    </row>
    <row r="399" spans="1:18" ht="12.75" customHeight="1">
      <c r="A399" s="204"/>
      <c r="B399" s="201"/>
      <c r="C399" s="210"/>
      <c r="D399" s="201"/>
      <c r="E399" s="201"/>
      <c r="F399" s="202"/>
      <c r="G399" s="202"/>
      <c r="H399" s="202"/>
      <c r="I399" s="200"/>
      <c r="J399" s="12" t="s">
        <v>26</v>
      </c>
      <c r="K399" s="16"/>
      <c r="L399" s="223" t="s">
        <v>289</v>
      </c>
      <c r="M399" s="224"/>
      <c r="N399" s="224"/>
      <c r="O399" s="224"/>
      <c r="P399" s="225"/>
      <c r="Q399" s="14"/>
      <c r="R399" s="14"/>
    </row>
    <row r="400" spans="1:18" ht="13.5" customHeight="1">
      <c r="A400" s="204"/>
      <c r="B400" s="201"/>
      <c r="C400" s="210"/>
      <c r="D400" s="201"/>
      <c r="E400" s="201"/>
      <c r="F400" s="202"/>
      <c r="G400" s="202"/>
      <c r="H400" s="202"/>
      <c r="I400" s="200"/>
      <c r="J400" s="12" t="s">
        <v>27</v>
      </c>
      <c r="K400" s="16"/>
      <c r="L400" s="15"/>
      <c r="M400" s="14"/>
      <c r="N400" s="14"/>
      <c r="O400" s="14"/>
      <c r="P400" s="14"/>
      <c r="Q400" s="14"/>
      <c r="R400" s="14"/>
    </row>
    <row r="401" spans="1:18" ht="12.75" customHeight="1">
      <c r="A401" s="204" t="s">
        <v>460</v>
      </c>
      <c r="B401" s="201" t="s">
        <v>461</v>
      </c>
      <c r="C401" s="226" t="s">
        <v>222</v>
      </c>
      <c r="D401" s="203" t="s">
        <v>29</v>
      </c>
      <c r="E401" s="203" t="s">
        <v>7</v>
      </c>
      <c r="F401" s="202" t="s">
        <v>36</v>
      </c>
      <c r="G401" s="229" t="s">
        <v>31</v>
      </c>
      <c r="H401" s="229" t="s">
        <v>30</v>
      </c>
      <c r="I401" s="200">
        <v>75</v>
      </c>
      <c r="J401" s="12" t="s">
        <v>25</v>
      </c>
      <c r="K401" s="16"/>
      <c r="L401" s="13"/>
      <c r="M401" s="13"/>
      <c r="N401" s="13"/>
      <c r="O401" s="13"/>
      <c r="P401" s="13"/>
      <c r="Q401" s="13"/>
      <c r="R401" s="13"/>
    </row>
    <row r="402" spans="1:18" ht="12.75" customHeight="1">
      <c r="A402" s="204"/>
      <c r="B402" s="201"/>
      <c r="C402" s="227"/>
      <c r="D402" s="204"/>
      <c r="E402" s="204"/>
      <c r="F402" s="202"/>
      <c r="G402" s="230"/>
      <c r="H402" s="230"/>
      <c r="I402" s="235"/>
      <c r="J402" s="12" t="s">
        <v>26</v>
      </c>
      <c r="K402" s="16"/>
      <c r="L402" s="15"/>
      <c r="M402" s="14"/>
      <c r="N402" s="14"/>
      <c r="O402" s="14"/>
      <c r="P402" s="14"/>
      <c r="Q402" s="14"/>
      <c r="R402" s="14"/>
    </row>
    <row r="403" spans="1:18" ht="12.75" customHeight="1">
      <c r="A403" s="204"/>
      <c r="B403" s="201"/>
      <c r="C403" s="228"/>
      <c r="D403" s="206"/>
      <c r="E403" s="206"/>
      <c r="F403" s="202"/>
      <c r="G403" s="231"/>
      <c r="H403" s="231"/>
      <c r="I403" s="236"/>
      <c r="J403" s="12" t="s">
        <v>27</v>
      </c>
      <c r="K403" s="16"/>
      <c r="L403" s="15"/>
      <c r="M403" s="14"/>
      <c r="N403" s="14"/>
      <c r="O403" s="14"/>
      <c r="P403" s="14"/>
      <c r="Q403" s="14"/>
      <c r="R403" s="14"/>
    </row>
    <row r="404" spans="1:18" ht="12.75" customHeight="1">
      <c r="A404" s="204" t="s">
        <v>462</v>
      </c>
      <c r="B404" s="201" t="s">
        <v>463</v>
      </c>
      <c r="C404" s="226" t="s">
        <v>222</v>
      </c>
      <c r="D404" s="203" t="s">
        <v>29</v>
      </c>
      <c r="E404" s="203">
        <v>20</v>
      </c>
      <c r="F404" s="202" t="s">
        <v>45</v>
      </c>
      <c r="G404" s="229" t="s">
        <v>31</v>
      </c>
      <c r="H404" s="229" t="s">
        <v>30</v>
      </c>
      <c r="I404" s="200">
        <v>25</v>
      </c>
      <c r="J404" s="12" t="s">
        <v>25</v>
      </c>
      <c r="K404" s="16"/>
      <c r="L404" s="13"/>
      <c r="M404" s="13"/>
      <c r="N404" s="13"/>
      <c r="O404" s="13"/>
      <c r="P404" s="13"/>
      <c r="Q404" s="13"/>
      <c r="R404" s="13"/>
    </row>
    <row r="405" spans="1:18" ht="12.75" customHeight="1">
      <c r="A405" s="204"/>
      <c r="B405" s="201"/>
      <c r="C405" s="227"/>
      <c r="D405" s="204"/>
      <c r="E405" s="204"/>
      <c r="F405" s="202"/>
      <c r="G405" s="230"/>
      <c r="H405" s="230"/>
      <c r="I405" s="235"/>
      <c r="J405" s="12" t="s">
        <v>26</v>
      </c>
      <c r="K405" s="16"/>
      <c r="L405" s="15"/>
      <c r="M405" s="14"/>
      <c r="N405" s="14"/>
      <c r="O405" s="14"/>
      <c r="P405" s="14"/>
      <c r="Q405" s="14"/>
      <c r="R405" s="14"/>
    </row>
    <row r="406" spans="1:18" ht="12.75" customHeight="1">
      <c r="A406" s="204"/>
      <c r="B406" s="201"/>
      <c r="C406" s="228"/>
      <c r="D406" s="206"/>
      <c r="E406" s="206"/>
      <c r="F406" s="202"/>
      <c r="G406" s="231"/>
      <c r="H406" s="231"/>
      <c r="I406" s="236"/>
      <c r="J406" s="12" t="s">
        <v>27</v>
      </c>
      <c r="K406" s="16"/>
      <c r="L406" s="15"/>
      <c r="M406" s="14"/>
      <c r="N406" s="14"/>
      <c r="O406" s="14"/>
      <c r="P406" s="14"/>
      <c r="Q406" s="14"/>
      <c r="R406" s="14"/>
    </row>
    <row r="407" spans="1:18" ht="12.75" customHeight="1">
      <c r="A407" s="204"/>
      <c r="B407" s="201" t="s">
        <v>606</v>
      </c>
      <c r="C407" s="210" t="s">
        <v>223</v>
      </c>
      <c r="D407" s="201" t="s">
        <v>29</v>
      </c>
      <c r="E407" s="201">
        <v>25</v>
      </c>
      <c r="F407" s="202" t="s">
        <v>45</v>
      </c>
      <c r="G407" s="202" t="s">
        <v>31</v>
      </c>
      <c r="H407" s="202" t="s">
        <v>30</v>
      </c>
      <c r="I407" s="200">
        <v>17</v>
      </c>
      <c r="J407" s="12" t="s">
        <v>25</v>
      </c>
      <c r="K407" s="16"/>
      <c r="L407" s="13"/>
      <c r="M407" s="13"/>
      <c r="N407" s="13"/>
      <c r="O407" s="13"/>
      <c r="P407" s="13"/>
      <c r="Q407" s="13"/>
      <c r="R407" s="13"/>
    </row>
    <row r="408" spans="1:18" ht="21.75" customHeight="1">
      <c r="A408" s="204"/>
      <c r="B408" s="201"/>
      <c r="C408" s="210"/>
      <c r="D408" s="201"/>
      <c r="E408" s="201"/>
      <c r="F408" s="202"/>
      <c r="G408" s="202"/>
      <c r="H408" s="202"/>
      <c r="I408" s="200"/>
      <c r="J408" s="12" t="s">
        <v>26</v>
      </c>
      <c r="K408" s="16"/>
      <c r="L408" s="15"/>
      <c r="M408" s="14"/>
      <c r="N408" s="14"/>
      <c r="O408" s="14"/>
      <c r="P408" s="14"/>
      <c r="Q408" s="14"/>
      <c r="R408" s="14"/>
    </row>
    <row r="409" spans="1:18" ht="39.75" customHeight="1">
      <c r="A409" s="204"/>
      <c r="B409" s="201"/>
      <c r="C409" s="210"/>
      <c r="D409" s="201"/>
      <c r="E409" s="201"/>
      <c r="F409" s="202"/>
      <c r="G409" s="202"/>
      <c r="H409" s="202"/>
      <c r="I409" s="200"/>
      <c r="J409" s="12" t="s">
        <v>27</v>
      </c>
      <c r="K409" s="16"/>
      <c r="L409" s="15"/>
      <c r="M409" s="14"/>
      <c r="N409" s="14"/>
      <c r="O409" s="14"/>
      <c r="P409" s="14"/>
      <c r="Q409" s="14"/>
      <c r="R409" s="14"/>
    </row>
    <row r="410" spans="1:18" ht="12.75" customHeight="1">
      <c r="A410" s="204"/>
      <c r="B410" s="201" t="s">
        <v>685</v>
      </c>
      <c r="C410" s="210" t="s">
        <v>224</v>
      </c>
      <c r="D410" s="201" t="s">
        <v>29</v>
      </c>
      <c r="E410" s="201">
        <v>25</v>
      </c>
      <c r="F410" s="202" t="s">
        <v>45</v>
      </c>
      <c r="G410" s="202" t="s">
        <v>31</v>
      </c>
      <c r="H410" s="202" t="s">
        <v>30</v>
      </c>
      <c r="I410" s="200">
        <v>21</v>
      </c>
      <c r="J410" s="12" t="s">
        <v>25</v>
      </c>
      <c r="K410" s="16"/>
      <c r="L410" s="13"/>
      <c r="M410" s="13"/>
      <c r="N410" s="13"/>
      <c r="O410" s="13"/>
      <c r="P410" s="13"/>
      <c r="Q410" s="13"/>
      <c r="R410" s="13"/>
    </row>
    <row r="411" spans="1:18" ht="20.25" customHeight="1">
      <c r="A411" s="204"/>
      <c r="B411" s="201"/>
      <c r="C411" s="210"/>
      <c r="D411" s="201"/>
      <c r="E411" s="201"/>
      <c r="F411" s="202"/>
      <c r="G411" s="202"/>
      <c r="H411" s="202"/>
      <c r="I411" s="200"/>
      <c r="J411" s="12" t="s">
        <v>26</v>
      </c>
      <c r="K411" s="16"/>
      <c r="L411" s="15"/>
      <c r="M411" s="14"/>
      <c r="N411" s="14"/>
      <c r="O411" s="14"/>
      <c r="P411" s="14"/>
      <c r="Q411" s="14"/>
      <c r="R411" s="14"/>
    </row>
    <row r="412" spans="1:18" ht="13.5" customHeight="1">
      <c r="A412" s="204"/>
      <c r="B412" s="201"/>
      <c r="C412" s="210"/>
      <c r="D412" s="201"/>
      <c r="E412" s="201"/>
      <c r="F412" s="202"/>
      <c r="G412" s="202"/>
      <c r="H412" s="202"/>
      <c r="I412" s="200"/>
      <c r="J412" s="12" t="s">
        <v>27</v>
      </c>
      <c r="K412" s="16"/>
      <c r="L412" s="15"/>
      <c r="M412" s="14"/>
      <c r="N412" s="14"/>
      <c r="O412" s="14"/>
      <c r="P412" s="14"/>
      <c r="Q412" s="14"/>
      <c r="R412" s="14"/>
    </row>
    <row r="413" spans="1:18" ht="12.75" customHeight="1">
      <c r="A413" s="204" t="s">
        <v>465</v>
      </c>
      <c r="B413" s="201" t="s">
        <v>464</v>
      </c>
      <c r="C413" s="210" t="s">
        <v>226</v>
      </c>
      <c r="D413" s="201" t="s">
        <v>29</v>
      </c>
      <c r="E413" s="201" t="s">
        <v>7</v>
      </c>
      <c r="F413" s="202" t="s">
        <v>36</v>
      </c>
      <c r="G413" s="202" t="s">
        <v>31</v>
      </c>
      <c r="H413" s="202" t="s">
        <v>30</v>
      </c>
      <c r="I413" s="200">
        <v>65</v>
      </c>
      <c r="J413" s="12" t="s">
        <v>25</v>
      </c>
      <c r="K413" s="16"/>
      <c r="L413" s="13"/>
      <c r="M413" s="13"/>
      <c r="N413" s="13"/>
      <c r="O413" s="13"/>
      <c r="P413" s="13"/>
      <c r="Q413" s="13"/>
      <c r="R413" s="13"/>
    </row>
    <row r="414" spans="1:18" ht="19.5" customHeight="1">
      <c r="A414" s="204"/>
      <c r="B414" s="201"/>
      <c r="C414" s="210"/>
      <c r="D414" s="201"/>
      <c r="E414" s="201"/>
      <c r="F414" s="202"/>
      <c r="G414" s="202"/>
      <c r="H414" s="202"/>
      <c r="I414" s="200"/>
      <c r="J414" s="12" t="s">
        <v>26</v>
      </c>
      <c r="K414" s="16"/>
      <c r="L414" s="223" t="s">
        <v>281</v>
      </c>
      <c r="M414" s="224"/>
      <c r="N414" s="225"/>
      <c r="O414" s="14"/>
      <c r="P414" s="14"/>
      <c r="Q414" s="14"/>
      <c r="R414" s="14"/>
    </row>
    <row r="415" spans="1:18" ht="38.25" customHeight="1">
      <c r="A415" s="204"/>
      <c r="B415" s="201"/>
      <c r="C415" s="210"/>
      <c r="D415" s="201"/>
      <c r="E415" s="201"/>
      <c r="F415" s="202"/>
      <c r="G415" s="202"/>
      <c r="H415" s="202"/>
      <c r="I415" s="200"/>
      <c r="J415" s="12" t="s">
        <v>27</v>
      </c>
      <c r="K415" s="16"/>
      <c r="L415" s="15"/>
      <c r="M415" s="14"/>
      <c r="N415" s="14"/>
      <c r="O415" s="14"/>
      <c r="P415" s="14"/>
      <c r="Q415" s="14"/>
      <c r="R415" s="14"/>
    </row>
    <row r="416" spans="1:18" ht="20.25" customHeight="1">
      <c r="A416" s="204" t="s">
        <v>467</v>
      </c>
      <c r="B416" s="201" t="s">
        <v>466</v>
      </c>
      <c r="C416" s="226" t="s">
        <v>225</v>
      </c>
      <c r="D416" s="203" t="s">
        <v>29</v>
      </c>
      <c r="E416" s="203">
        <v>50</v>
      </c>
      <c r="F416" s="202" t="s">
        <v>45</v>
      </c>
      <c r="G416" s="229" t="s">
        <v>31</v>
      </c>
      <c r="H416" s="229" t="s">
        <v>30</v>
      </c>
      <c r="I416" s="200">
        <v>23</v>
      </c>
      <c r="J416" s="12" t="s">
        <v>25</v>
      </c>
      <c r="K416" s="16"/>
      <c r="L416" s="13"/>
      <c r="M416" s="13"/>
      <c r="N416" s="13"/>
      <c r="O416" s="13"/>
      <c r="P416" s="13"/>
      <c r="Q416" s="13"/>
      <c r="R416" s="13"/>
    </row>
    <row r="417" spans="1:18" ht="21" customHeight="1">
      <c r="A417" s="204"/>
      <c r="B417" s="201"/>
      <c r="C417" s="227"/>
      <c r="D417" s="204"/>
      <c r="E417" s="204"/>
      <c r="F417" s="202"/>
      <c r="G417" s="230"/>
      <c r="H417" s="230"/>
      <c r="I417" s="235"/>
      <c r="J417" s="12" t="s">
        <v>26</v>
      </c>
      <c r="K417" s="16"/>
      <c r="L417" s="15"/>
      <c r="M417" s="14"/>
      <c r="N417" s="14"/>
      <c r="O417" s="14"/>
      <c r="P417" s="14"/>
      <c r="Q417" s="14"/>
      <c r="R417" s="14"/>
    </row>
    <row r="418" spans="1:18" ht="41.25" customHeight="1">
      <c r="A418" s="204"/>
      <c r="B418" s="201"/>
      <c r="C418" s="228"/>
      <c r="D418" s="206"/>
      <c r="E418" s="206"/>
      <c r="F418" s="202"/>
      <c r="G418" s="231"/>
      <c r="H418" s="231"/>
      <c r="I418" s="236"/>
      <c r="J418" s="12" t="s">
        <v>27</v>
      </c>
      <c r="K418" s="16"/>
      <c r="L418" s="15"/>
      <c r="M418" s="14"/>
      <c r="N418" s="14"/>
      <c r="O418" s="14"/>
      <c r="P418" s="14"/>
      <c r="Q418" s="14"/>
      <c r="R418" s="14"/>
    </row>
    <row r="419" spans="1:18" ht="21" customHeight="1">
      <c r="A419" s="204"/>
      <c r="B419" s="201" t="s">
        <v>686</v>
      </c>
      <c r="C419" s="210" t="s">
        <v>292</v>
      </c>
      <c r="D419" s="201" t="s">
        <v>29</v>
      </c>
      <c r="E419" s="201" t="s">
        <v>7</v>
      </c>
      <c r="F419" s="202" t="s">
        <v>45</v>
      </c>
      <c r="G419" s="202" t="s">
        <v>31</v>
      </c>
      <c r="H419" s="202" t="s">
        <v>30</v>
      </c>
      <c r="I419" s="200">
        <v>60</v>
      </c>
      <c r="J419" s="12" t="s">
        <v>25</v>
      </c>
      <c r="K419" s="16"/>
      <c r="L419" s="13"/>
      <c r="M419" s="13"/>
      <c r="N419" s="13"/>
      <c r="O419" s="13"/>
      <c r="P419" s="13"/>
      <c r="Q419" s="13"/>
      <c r="R419" s="13"/>
    </row>
    <row r="420" spans="1:18" ht="37.5" customHeight="1">
      <c r="A420" s="204"/>
      <c r="B420" s="201"/>
      <c r="C420" s="210"/>
      <c r="D420" s="201"/>
      <c r="E420" s="201"/>
      <c r="F420" s="202"/>
      <c r="G420" s="202"/>
      <c r="H420" s="202"/>
      <c r="I420" s="200"/>
      <c r="J420" s="12" t="s">
        <v>26</v>
      </c>
      <c r="K420" s="16"/>
      <c r="L420" s="223" t="s">
        <v>281</v>
      </c>
      <c r="M420" s="224"/>
      <c r="N420" s="225"/>
      <c r="O420" s="14"/>
      <c r="P420" s="14"/>
      <c r="Q420" s="14"/>
      <c r="R420" s="14"/>
    </row>
    <row r="421" spans="1:18" ht="13.5" customHeight="1">
      <c r="A421" s="204"/>
      <c r="B421" s="201"/>
      <c r="C421" s="210"/>
      <c r="D421" s="201"/>
      <c r="E421" s="201"/>
      <c r="F421" s="202"/>
      <c r="G421" s="202"/>
      <c r="H421" s="202"/>
      <c r="I421" s="200"/>
      <c r="J421" s="12" t="s">
        <v>27</v>
      </c>
      <c r="K421" s="16"/>
      <c r="L421" s="15"/>
      <c r="M421" s="14"/>
      <c r="N421" s="14"/>
      <c r="O421" s="14"/>
      <c r="P421" s="14"/>
      <c r="Q421" s="14"/>
      <c r="R421" s="14"/>
    </row>
    <row r="422" spans="1:18" ht="12.75" customHeight="1">
      <c r="A422" s="204" t="s">
        <v>469</v>
      </c>
      <c r="B422" s="201" t="s">
        <v>468</v>
      </c>
      <c r="C422" s="226" t="s">
        <v>227</v>
      </c>
      <c r="D422" s="203" t="s">
        <v>29</v>
      </c>
      <c r="E422" s="203" t="s">
        <v>7</v>
      </c>
      <c r="F422" s="202" t="s">
        <v>36</v>
      </c>
      <c r="G422" s="229" t="s">
        <v>31</v>
      </c>
      <c r="H422" s="229" t="s">
        <v>30</v>
      </c>
      <c r="I422" s="200">
        <v>150</v>
      </c>
      <c r="J422" s="12" t="s">
        <v>25</v>
      </c>
      <c r="K422" s="16"/>
      <c r="L422" s="13"/>
      <c r="M422" s="13"/>
      <c r="N422" s="13"/>
      <c r="O422" s="13"/>
      <c r="P422" s="13"/>
      <c r="Q422" s="13"/>
      <c r="R422" s="13"/>
    </row>
    <row r="423" spans="1:18" ht="29.25" customHeight="1">
      <c r="A423" s="204"/>
      <c r="B423" s="201"/>
      <c r="C423" s="227"/>
      <c r="D423" s="204"/>
      <c r="E423" s="204"/>
      <c r="F423" s="202"/>
      <c r="G423" s="230"/>
      <c r="H423" s="230"/>
      <c r="I423" s="235"/>
      <c r="J423" s="12" t="s">
        <v>26</v>
      </c>
      <c r="K423" s="16"/>
      <c r="L423" s="223" t="s">
        <v>289</v>
      </c>
      <c r="M423" s="224"/>
      <c r="N423" s="224"/>
      <c r="O423" s="224"/>
      <c r="P423" s="225"/>
      <c r="Q423" s="14"/>
      <c r="R423" s="14"/>
    </row>
    <row r="424" spans="1:18" ht="12.75" customHeight="1">
      <c r="A424" s="204"/>
      <c r="B424" s="201"/>
      <c r="C424" s="228"/>
      <c r="D424" s="206"/>
      <c r="E424" s="206"/>
      <c r="F424" s="202"/>
      <c r="G424" s="231"/>
      <c r="H424" s="231"/>
      <c r="I424" s="236"/>
      <c r="J424" s="12" t="s">
        <v>27</v>
      </c>
      <c r="K424" s="16"/>
      <c r="L424" s="15"/>
      <c r="M424" s="14"/>
      <c r="N424" s="14"/>
      <c r="O424" s="14"/>
      <c r="P424" s="14"/>
      <c r="Q424" s="14"/>
      <c r="R424" s="14"/>
    </row>
    <row r="425" spans="1:18" ht="12.75" customHeight="1">
      <c r="A425" s="204" t="s">
        <v>471</v>
      </c>
      <c r="B425" s="201" t="s">
        <v>470</v>
      </c>
      <c r="C425" s="226" t="s">
        <v>227</v>
      </c>
      <c r="D425" s="203" t="s">
        <v>29</v>
      </c>
      <c r="E425" s="203" t="s">
        <v>7</v>
      </c>
      <c r="F425" s="202" t="s">
        <v>45</v>
      </c>
      <c r="G425" s="229" t="s">
        <v>31</v>
      </c>
      <c r="H425" s="229" t="s">
        <v>30</v>
      </c>
      <c r="I425" s="200">
        <v>50</v>
      </c>
      <c r="J425" s="12" t="s">
        <v>25</v>
      </c>
      <c r="K425" s="16"/>
      <c r="L425" s="13"/>
      <c r="M425" s="13"/>
      <c r="N425" s="13"/>
      <c r="O425" s="13"/>
      <c r="P425" s="13"/>
      <c r="Q425" s="13"/>
      <c r="R425" s="13"/>
    </row>
    <row r="426" spans="1:18" ht="18" customHeight="1">
      <c r="A426" s="204"/>
      <c r="B426" s="201"/>
      <c r="C426" s="227"/>
      <c r="D426" s="204"/>
      <c r="E426" s="204"/>
      <c r="F426" s="202"/>
      <c r="G426" s="230"/>
      <c r="H426" s="230"/>
      <c r="I426" s="235"/>
      <c r="J426" s="12" t="s">
        <v>26</v>
      </c>
      <c r="K426" s="16"/>
      <c r="L426" s="223" t="s">
        <v>289</v>
      </c>
      <c r="M426" s="224"/>
      <c r="N426" s="224"/>
      <c r="O426" s="224"/>
      <c r="P426" s="225"/>
      <c r="Q426" s="14"/>
      <c r="R426" s="14"/>
    </row>
    <row r="427" spans="1:18" ht="12.75" customHeight="1">
      <c r="A427" s="204"/>
      <c r="B427" s="201"/>
      <c r="C427" s="228"/>
      <c r="D427" s="206"/>
      <c r="E427" s="206"/>
      <c r="F427" s="202"/>
      <c r="G427" s="231"/>
      <c r="H427" s="231"/>
      <c r="I427" s="236"/>
      <c r="J427" s="12" t="s">
        <v>27</v>
      </c>
      <c r="K427" s="16"/>
      <c r="L427" s="15"/>
      <c r="M427" s="14"/>
      <c r="N427" s="14"/>
      <c r="O427" s="14"/>
      <c r="P427" s="14"/>
      <c r="Q427" s="14"/>
      <c r="R427" s="14"/>
    </row>
    <row r="428" spans="1:18" ht="23.25" customHeight="1">
      <c r="A428" s="196"/>
      <c r="B428" s="218" t="s">
        <v>24</v>
      </c>
      <c r="C428" s="218"/>
      <c r="D428" s="138"/>
      <c r="E428" s="138"/>
      <c r="F428" s="12"/>
      <c r="G428" s="12"/>
      <c r="H428" s="12"/>
      <c r="I428" s="37">
        <f>I386+I389+I392+I395+I398+I401+I404+I407+I410+I413+I416+I419+I422+I425</f>
        <v>1311</v>
      </c>
      <c r="J428" s="12" t="s">
        <v>25</v>
      </c>
      <c r="K428" s="16"/>
      <c r="L428" s="16"/>
      <c r="M428" s="16"/>
      <c r="N428" s="16"/>
      <c r="O428" s="16"/>
      <c r="P428" s="16"/>
      <c r="Q428" s="16"/>
      <c r="R428" s="16"/>
    </row>
    <row r="429" spans="1:18" ht="14.25" customHeight="1">
      <c r="A429" s="203" t="s">
        <v>687</v>
      </c>
      <c r="B429" s="201" t="s">
        <v>472</v>
      </c>
      <c r="C429" s="210" t="s">
        <v>189</v>
      </c>
      <c r="D429" s="201" t="s">
        <v>29</v>
      </c>
      <c r="E429" s="201"/>
      <c r="F429" s="202" t="s">
        <v>45</v>
      </c>
      <c r="G429" s="202" t="s">
        <v>31</v>
      </c>
      <c r="H429" s="202" t="s">
        <v>30</v>
      </c>
      <c r="I429" s="200">
        <v>12</v>
      </c>
      <c r="J429" s="12" t="s">
        <v>26</v>
      </c>
      <c r="K429" s="16"/>
      <c r="L429" s="13"/>
      <c r="M429" s="13"/>
      <c r="N429" s="13"/>
      <c r="O429" s="13"/>
      <c r="P429" s="13"/>
      <c r="Q429" s="13"/>
      <c r="R429" s="13"/>
    </row>
    <row r="430" spans="1:18" ht="14.25" customHeight="1">
      <c r="A430" s="204"/>
      <c r="B430" s="201"/>
      <c r="C430" s="210"/>
      <c r="D430" s="201"/>
      <c r="E430" s="201"/>
      <c r="F430" s="202"/>
      <c r="G430" s="202"/>
      <c r="H430" s="202"/>
      <c r="I430" s="200"/>
      <c r="J430" s="12" t="s">
        <v>27</v>
      </c>
      <c r="K430" s="16"/>
      <c r="L430" s="15"/>
      <c r="M430" s="14"/>
      <c r="N430" s="14"/>
      <c r="O430" s="14"/>
      <c r="P430" s="14"/>
      <c r="Q430" s="14"/>
      <c r="R430" s="14"/>
    </row>
    <row r="431" spans="1:18" ht="14.25" customHeight="1">
      <c r="A431" s="204"/>
      <c r="B431" s="201"/>
      <c r="C431" s="210"/>
      <c r="D431" s="201"/>
      <c r="E431" s="201"/>
      <c r="F431" s="202"/>
      <c r="G431" s="202"/>
      <c r="H431" s="202"/>
      <c r="I431" s="200"/>
      <c r="J431" s="12"/>
      <c r="K431" s="16"/>
      <c r="L431" s="15"/>
      <c r="M431" s="14"/>
      <c r="N431" s="14"/>
      <c r="O431" s="14"/>
      <c r="P431" s="14"/>
      <c r="Q431" s="14"/>
      <c r="R431" s="14"/>
    </row>
    <row r="432" spans="1:18" ht="14.25" customHeight="1">
      <c r="A432" s="206"/>
      <c r="B432" s="218" t="s">
        <v>24</v>
      </c>
      <c r="C432" s="218"/>
      <c r="D432" s="138"/>
      <c r="E432" s="138"/>
      <c r="F432" s="12"/>
      <c r="G432" s="12"/>
      <c r="H432" s="12"/>
      <c r="I432" s="37">
        <f>SUM(I429:I430)</f>
        <v>12</v>
      </c>
      <c r="J432" s="12" t="s">
        <v>25</v>
      </c>
      <c r="K432" s="16"/>
      <c r="L432" s="16"/>
      <c r="M432" s="16"/>
      <c r="N432" s="16"/>
      <c r="O432" s="16"/>
      <c r="P432" s="16"/>
      <c r="Q432" s="16"/>
      <c r="R432" s="16"/>
    </row>
    <row r="433" spans="1:24" ht="14.25" customHeight="1">
      <c r="A433" s="203" t="s">
        <v>473</v>
      </c>
      <c r="B433" s="201" t="s">
        <v>474</v>
      </c>
      <c r="C433" s="210" t="s">
        <v>190</v>
      </c>
      <c r="D433" s="201" t="s">
        <v>29</v>
      </c>
      <c r="E433" s="201">
        <v>45</v>
      </c>
      <c r="F433" s="202" t="s">
        <v>37</v>
      </c>
      <c r="G433" s="202" t="s">
        <v>31</v>
      </c>
      <c r="H433" s="202" t="s">
        <v>30</v>
      </c>
      <c r="I433" s="200">
        <v>600</v>
      </c>
      <c r="J433" s="12" t="s">
        <v>26</v>
      </c>
      <c r="K433" s="13"/>
      <c r="L433" s="13"/>
      <c r="M433" s="13"/>
      <c r="N433" s="13"/>
      <c r="O433" s="13"/>
      <c r="P433" s="13"/>
      <c r="Q433" s="13"/>
      <c r="R433" s="13"/>
    </row>
    <row r="434" spans="1:24" ht="14.25" customHeight="1">
      <c r="A434" s="204"/>
      <c r="B434" s="201"/>
      <c r="C434" s="210"/>
      <c r="D434" s="201"/>
      <c r="E434" s="201"/>
      <c r="F434" s="202"/>
      <c r="G434" s="202"/>
      <c r="H434" s="202"/>
      <c r="I434" s="200"/>
      <c r="J434" s="12" t="s">
        <v>27</v>
      </c>
      <c r="K434" s="14"/>
      <c r="L434" s="223" t="s">
        <v>289</v>
      </c>
      <c r="M434" s="224"/>
      <c r="N434" s="224"/>
      <c r="O434" s="224"/>
      <c r="P434" s="225"/>
      <c r="Q434" s="14"/>
      <c r="R434" s="14"/>
    </row>
    <row r="435" spans="1:24" ht="14.25" customHeight="1">
      <c r="A435" s="204"/>
      <c r="B435" s="201"/>
      <c r="C435" s="210"/>
      <c r="D435" s="201"/>
      <c r="E435" s="201"/>
      <c r="F435" s="202"/>
      <c r="G435" s="202"/>
      <c r="H435" s="202"/>
      <c r="I435" s="200"/>
      <c r="J435" s="12"/>
      <c r="K435" s="16"/>
      <c r="L435" s="15"/>
      <c r="M435" s="14"/>
      <c r="N435" s="14"/>
      <c r="O435" s="14"/>
      <c r="P435" s="14"/>
      <c r="Q435" s="14"/>
      <c r="R435" s="14"/>
    </row>
    <row r="436" spans="1:24" ht="36.75" customHeight="1">
      <c r="A436" s="204" t="s">
        <v>475</v>
      </c>
      <c r="B436" s="201" t="s">
        <v>476</v>
      </c>
      <c r="C436" s="210" t="s">
        <v>190</v>
      </c>
      <c r="D436" s="201" t="s">
        <v>29</v>
      </c>
      <c r="E436" s="201">
        <v>45</v>
      </c>
      <c r="F436" s="202" t="s">
        <v>45</v>
      </c>
      <c r="G436" s="202" t="s">
        <v>31</v>
      </c>
      <c r="H436" s="202" t="s">
        <v>30</v>
      </c>
      <c r="I436" s="200">
        <v>200</v>
      </c>
      <c r="J436" s="12" t="s">
        <v>26</v>
      </c>
      <c r="K436" s="13"/>
      <c r="L436" s="13"/>
      <c r="M436" s="13"/>
      <c r="N436" s="13"/>
      <c r="O436" s="13"/>
      <c r="P436" s="13"/>
      <c r="Q436" s="13"/>
      <c r="R436" s="13"/>
    </row>
    <row r="437" spans="1:24" ht="14.25" customHeight="1">
      <c r="A437" s="204"/>
      <c r="B437" s="201"/>
      <c r="C437" s="210"/>
      <c r="D437" s="201"/>
      <c r="E437" s="201"/>
      <c r="F437" s="202"/>
      <c r="G437" s="202"/>
      <c r="H437" s="202"/>
      <c r="I437" s="200"/>
      <c r="J437" s="12" t="s">
        <v>27</v>
      </c>
      <c r="K437" s="14"/>
      <c r="L437" s="223" t="s">
        <v>289</v>
      </c>
      <c r="M437" s="224"/>
      <c r="N437" s="224"/>
      <c r="O437" s="224"/>
      <c r="P437" s="225"/>
      <c r="Q437" s="14"/>
      <c r="R437" s="14"/>
    </row>
    <row r="438" spans="1:24" ht="39.75" customHeight="1">
      <c r="A438" s="204"/>
      <c r="B438" s="201"/>
      <c r="C438" s="210"/>
      <c r="D438" s="201"/>
      <c r="E438" s="201"/>
      <c r="F438" s="202"/>
      <c r="G438" s="202"/>
      <c r="H438" s="202"/>
      <c r="I438" s="200"/>
      <c r="J438" s="12"/>
      <c r="K438" s="16"/>
      <c r="L438" s="15"/>
      <c r="M438" s="14"/>
      <c r="N438" s="14"/>
      <c r="O438" s="14"/>
      <c r="P438" s="14"/>
      <c r="Q438" s="14"/>
      <c r="R438" s="14"/>
    </row>
    <row r="439" spans="1:24" ht="32.25" customHeight="1">
      <c r="A439" s="206"/>
      <c r="B439" s="218" t="s">
        <v>24</v>
      </c>
      <c r="C439" s="218"/>
      <c r="D439" s="138"/>
      <c r="E439" s="138"/>
      <c r="F439" s="12"/>
      <c r="G439" s="12"/>
      <c r="H439" s="12"/>
      <c r="I439" s="37">
        <v>800</v>
      </c>
      <c r="J439" s="12" t="s">
        <v>25</v>
      </c>
      <c r="K439" s="16"/>
      <c r="L439" s="16"/>
      <c r="M439" s="16"/>
      <c r="N439" s="16"/>
      <c r="O439" s="16"/>
      <c r="P439" s="16"/>
      <c r="Q439" s="16"/>
      <c r="R439" s="16"/>
    </row>
    <row r="440" spans="1:24" ht="14.25" customHeight="1">
      <c r="A440" s="201" t="s">
        <v>478</v>
      </c>
      <c r="B440" s="201" t="s">
        <v>477</v>
      </c>
      <c r="C440" s="210" t="s">
        <v>257</v>
      </c>
      <c r="D440" s="201" t="s">
        <v>29</v>
      </c>
      <c r="E440" s="201" t="s">
        <v>7</v>
      </c>
      <c r="F440" s="202" t="s">
        <v>37</v>
      </c>
      <c r="G440" s="202" t="s">
        <v>31</v>
      </c>
      <c r="H440" s="202" t="s">
        <v>30</v>
      </c>
      <c r="I440" s="200">
        <v>4700</v>
      </c>
      <c r="J440" s="12" t="s">
        <v>26</v>
      </c>
      <c r="K440" s="13"/>
      <c r="L440" s="13"/>
      <c r="M440" s="13"/>
      <c r="N440" s="13"/>
      <c r="O440" s="13"/>
      <c r="P440" s="13"/>
      <c r="Q440" s="13"/>
      <c r="R440" s="13"/>
    </row>
    <row r="441" spans="1:24" ht="14.25" customHeight="1">
      <c r="A441" s="201"/>
      <c r="B441" s="201"/>
      <c r="C441" s="210"/>
      <c r="D441" s="201"/>
      <c r="E441" s="201"/>
      <c r="F441" s="202"/>
      <c r="G441" s="202"/>
      <c r="H441" s="202"/>
      <c r="I441" s="200"/>
      <c r="J441" s="12" t="s">
        <v>27</v>
      </c>
      <c r="K441" s="14"/>
      <c r="L441" s="15"/>
      <c r="M441" s="14"/>
      <c r="N441" s="14"/>
      <c r="O441" s="14"/>
      <c r="P441" s="14"/>
      <c r="Q441" s="14"/>
      <c r="R441" s="14"/>
    </row>
    <row r="442" spans="1:24" ht="25.5" customHeight="1">
      <c r="A442" s="201"/>
      <c r="B442" s="201"/>
      <c r="C442" s="210"/>
      <c r="D442" s="201"/>
      <c r="E442" s="201"/>
      <c r="F442" s="202"/>
      <c r="G442" s="202"/>
      <c r="H442" s="202"/>
      <c r="I442" s="200"/>
      <c r="J442" s="12"/>
      <c r="K442" s="14"/>
      <c r="L442" s="15"/>
      <c r="M442" s="14"/>
      <c r="N442" s="14"/>
      <c r="O442" s="14"/>
      <c r="P442" s="14"/>
      <c r="Q442" s="14"/>
      <c r="R442" s="14"/>
    </row>
    <row r="443" spans="1:24" ht="24.75" customHeight="1">
      <c r="A443" s="201"/>
      <c r="B443" s="218" t="s">
        <v>24</v>
      </c>
      <c r="C443" s="218"/>
      <c r="D443" s="138"/>
      <c r="E443" s="138"/>
      <c r="F443" s="12"/>
      <c r="G443" s="12"/>
      <c r="H443" s="12"/>
      <c r="I443" s="37">
        <f>SUM(I440:I441)</f>
        <v>4700</v>
      </c>
      <c r="J443" s="12" t="s">
        <v>25</v>
      </c>
      <c r="K443" s="16"/>
      <c r="L443" s="16"/>
      <c r="M443" s="16"/>
      <c r="N443" s="16"/>
      <c r="O443" s="16"/>
      <c r="P443" s="16"/>
      <c r="Q443" s="16"/>
      <c r="R443" s="16"/>
    </row>
    <row r="444" spans="1:24" ht="14.25" customHeight="1">
      <c r="A444" s="203" t="s">
        <v>688</v>
      </c>
      <c r="B444" s="201" t="s">
        <v>689</v>
      </c>
      <c r="C444" s="210" t="s">
        <v>66</v>
      </c>
      <c r="D444" s="201" t="s">
        <v>29</v>
      </c>
      <c r="E444" s="201" t="s">
        <v>7</v>
      </c>
      <c r="F444" s="202" t="s">
        <v>265</v>
      </c>
      <c r="G444" s="202" t="s">
        <v>31</v>
      </c>
      <c r="H444" s="202" t="s">
        <v>30</v>
      </c>
      <c r="I444" s="200">
        <v>500</v>
      </c>
      <c r="J444" s="12" t="s">
        <v>26</v>
      </c>
      <c r="K444" s="13"/>
      <c r="L444" s="13"/>
      <c r="M444" s="13"/>
      <c r="N444" s="13"/>
      <c r="O444" s="13"/>
      <c r="P444" s="13"/>
      <c r="Q444" s="13"/>
      <c r="R444" s="13"/>
      <c r="T444" s="17"/>
      <c r="U444" s="17"/>
      <c r="V444" s="17"/>
      <c r="W444" s="17"/>
      <c r="X444" s="17"/>
    </row>
    <row r="445" spans="1:24" ht="14.25" customHeight="1">
      <c r="A445" s="204"/>
      <c r="B445" s="201"/>
      <c r="C445" s="210"/>
      <c r="D445" s="201"/>
      <c r="E445" s="201"/>
      <c r="F445" s="202"/>
      <c r="G445" s="202"/>
      <c r="H445" s="202"/>
      <c r="I445" s="200"/>
      <c r="J445" s="12" t="s">
        <v>27</v>
      </c>
      <c r="K445" s="14"/>
      <c r="L445" s="15"/>
      <c r="M445" s="14"/>
      <c r="N445" s="14"/>
      <c r="O445" s="14"/>
      <c r="P445" s="14"/>
      <c r="Q445" s="14"/>
      <c r="R445" s="14"/>
      <c r="T445" s="17"/>
      <c r="U445" s="17"/>
      <c r="V445" s="17"/>
      <c r="W445" s="17"/>
      <c r="X445" s="17"/>
    </row>
    <row r="446" spans="1:24" ht="14.25" customHeight="1">
      <c r="A446" s="204"/>
      <c r="B446" s="201"/>
      <c r="C446" s="210"/>
      <c r="D446" s="201"/>
      <c r="E446" s="201"/>
      <c r="F446" s="202"/>
      <c r="G446" s="202"/>
      <c r="H446" s="202"/>
      <c r="I446" s="200"/>
      <c r="J446" s="12"/>
      <c r="K446" s="14"/>
      <c r="L446" s="223" t="s">
        <v>289</v>
      </c>
      <c r="M446" s="224"/>
      <c r="N446" s="224"/>
      <c r="O446" s="224"/>
      <c r="P446" s="225"/>
      <c r="Q446" s="14"/>
      <c r="R446" s="14"/>
      <c r="T446" s="17"/>
      <c r="U446" s="17"/>
      <c r="V446" s="17"/>
      <c r="W446" s="17"/>
      <c r="X446" s="17"/>
    </row>
    <row r="447" spans="1:24" ht="14.25" customHeight="1">
      <c r="A447" s="204" t="s">
        <v>690</v>
      </c>
      <c r="B447" s="201" t="s">
        <v>691</v>
      </c>
      <c r="C447" s="210" t="s">
        <v>66</v>
      </c>
      <c r="D447" s="201" t="s">
        <v>29</v>
      </c>
      <c r="E447" s="201" t="s">
        <v>7</v>
      </c>
      <c r="F447" s="202" t="s">
        <v>45</v>
      </c>
      <c r="G447" s="202" t="s">
        <v>31</v>
      </c>
      <c r="H447" s="202" t="s">
        <v>30</v>
      </c>
      <c r="I447" s="200">
        <v>50</v>
      </c>
      <c r="J447" s="12" t="s">
        <v>26</v>
      </c>
      <c r="K447" s="13"/>
      <c r="L447" s="13"/>
      <c r="M447" s="13"/>
      <c r="N447" s="13"/>
      <c r="O447" s="13"/>
      <c r="P447" s="13"/>
      <c r="Q447" s="13"/>
      <c r="R447" s="13"/>
      <c r="T447" s="17"/>
      <c r="U447" s="17"/>
      <c r="V447" s="17"/>
      <c r="W447" s="17"/>
      <c r="X447" s="17"/>
    </row>
    <row r="448" spans="1:24" ht="14.25" customHeight="1">
      <c r="A448" s="204"/>
      <c r="B448" s="201"/>
      <c r="C448" s="210"/>
      <c r="D448" s="201"/>
      <c r="E448" s="201"/>
      <c r="F448" s="202"/>
      <c r="G448" s="202"/>
      <c r="H448" s="202"/>
      <c r="I448" s="200"/>
      <c r="J448" s="12" t="s">
        <v>27</v>
      </c>
      <c r="K448" s="14"/>
      <c r="L448" s="223" t="s">
        <v>289</v>
      </c>
      <c r="M448" s="224"/>
      <c r="N448" s="224"/>
      <c r="O448" s="224"/>
      <c r="P448" s="225"/>
      <c r="Q448" s="14"/>
      <c r="R448" s="14"/>
      <c r="T448" s="17"/>
      <c r="U448" s="17"/>
      <c r="V448" s="17"/>
      <c r="W448" s="17"/>
      <c r="X448" s="17"/>
    </row>
    <row r="449" spans="1:24" ht="14.25" customHeight="1">
      <c r="A449" s="204"/>
      <c r="B449" s="201"/>
      <c r="C449" s="210"/>
      <c r="D449" s="201"/>
      <c r="E449" s="201"/>
      <c r="F449" s="202"/>
      <c r="G449" s="202"/>
      <c r="H449" s="202"/>
      <c r="I449" s="200"/>
      <c r="J449" s="12"/>
      <c r="K449" s="14"/>
      <c r="L449" s="15"/>
      <c r="M449" s="14"/>
      <c r="N449" s="14"/>
      <c r="O449" s="14"/>
      <c r="P449" s="14"/>
      <c r="Q449" s="14"/>
      <c r="R449" s="14"/>
      <c r="T449" s="17"/>
      <c r="U449" s="17"/>
      <c r="V449" s="17"/>
      <c r="W449" s="17"/>
      <c r="X449" s="17"/>
    </row>
    <row r="450" spans="1:24" ht="15" customHeight="1">
      <c r="A450" s="196"/>
      <c r="B450" s="218" t="s">
        <v>24</v>
      </c>
      <c r="C450" s="218"/>
      <c r="D450" s="138"/>
      <c r="E450" s="138"/>
      <c r="F450" s="12"/>
      <c r="G450" s="12"/>
      <c r="H450" s="12"/>
      <c r="I450" s="37">
        <f>I444+I447</f>
        <v>550</v>
      </c>
      <c r="J450" s="12" t="s">
        <v>25</v>
      </c>
      <c r="K450" s="16"/>
      <c r="L450" s="16"/>
      <c r="M450" s="16"/>
      <c r="N450" s="16"/>
      <c r="O450" s="16"/>
      <c r="P450" s="16"/>
      <c r="Q450" s="16"/>
      <c r="R450" s="16"/>
      <c r="T450" s="17"/>
      <c r="U450" s="17"/>
      <c r="V450" s="17"/>
      <c r="W450" s="17"/>
      <c r="X450" s="17"/>
    </row>
    <row r="451" spans="1:24" ht="14.25" hidden="1" customHeight="1">
      <c r="A451" s="156"/>
      <c r="B451" s="218"/>
      <c r="C451" s="218"/>
      <c r="D451" s="138"/>
      <c r="E451" s="138"/>
      <c r="F451" s="12"/>
      <c r="G451" s="12"/>
      <c r="H451" s="12"/>
      <c r="I451" s="37"/>
      <c r="J451" s="137"/>
      <c r="K451" s="16"/>
      <c r="L451" s="16"/>
      <c r="M451" s="16"/>
      <c r="N451" s="16"/>
      <c r="O451" s="16"/>
      <c r="P451" s="16"/>
      <c r="Q451" s="16"/>
      <c r="R451" s="16"/>
      <c r="T451" s="17"/>
      <c r="U451" s="17"/>
      <c r="V451" s="17"/>
      <c r="W451" s="17"/>
      <c r="X451" s="17"/>
    </row>
    <row r="452" spans="1:24" ht="31.5" customHeight="1">
      <c r="A452" s="115" t="s">
        <v>191</v>
      </c>
      <c r="B452" s="115"/>
      <c r="C452" s="116"/>
      <c r="D452" s="115"/>
      <c r="E452" s="115"/>
      <c r="F452" s="137"/>
      <c r="G452" s="137"/>
      <c r="H452" s="137"/>
      <c r="I452" s="117"/>
      <c r="J452" s="12" t="s">
        <v>25</v>
      </c>
      <c r="K452" s="118"/>
      <c r="L452" s="118"/>
      <c r="M452" s="118"/>
      <c r="N452" s="118"/>
      <c r="O452" s="118"/>
      <c r="P452" s="118"/>
      <c r="Q452" s="118"/>
      <c r="R452" s="118"/>
    </row>
    <row r="453" spans="1:24" ht="13.5" customHeight="1">
      <c r="A453" s="201" t="s">
        <v>692</v>
      </c>
      <c r="B453" s="201" t="s">
        <v>479</v>
      </c>
      <c r="C453" s="202" t="s">
        <v>267</v>
      </c>
      <c r="D453" s="201" t="s">
        <v>29</v>
      </c>
      <c r="E453" s="201">
        <v>20</v>
      </c>
      <c r="F453" s="202" t="s">
        <v>45</v>
      </c>
      <c r="G453" s="202" t="s">
        <v>31</v>
      </c>
      <c r="H453" s="202" t="s">
        <v>30</v>
      </c>
      <c r="I453" s="200">
        <v>100</v>
      </c>
      <c r="J453" s="12" t="s">
        <v>26</v>
      </c>
      <c r="K453" s="13"/>
      <c r="L453" s="13"/>
      <c r="M453" s="13"/>
      <c r="N453" s="13"/>
      <c r="O453" s="13"/>
      <c r="P453" s="13"/>
      <c r="Q453" s="13"/>
      <c r="R453" s="13"/>
    </row>
    <row r="454" spans="1:24" ht="13.5" customHeight="1">
      <c r="A454" s="201"/>
      <c r="B454" s="201"/>
      <c r="C454" s="214"/>
      <c r="D454" s="201"/>
      <c r="E454" s="201"/>
      <c r="F454" s="202"/>
      <c r="G454" s="202"/>
      <c r="H454" s="202"/>
      <c r="I454" s="200"/>
      <c r="J454" s="12" t="s">
        <v>27</v>
      </c>
      <c r="K454" s="14"/>
      <c r="L454" s="223" t="s">
        <v>289</v>
      </c>
      <c r="M454" s="224"/>
      <c r="N454" s="224"/>
      <c r="O454" s="224"/>
      <c r="P454" s="225"/>
      <c r="Q454" s="14"/>
      <c r="R454" s="14"/>
    </row>
    <row r="455" spans="1:24" ht="13.5" customHeight="1">
      <c r="A455" s="201"/>
      <c r="B455" s="201"/>
      <c r="C455" s="214"/>
      <c r="D455" s="201"/>
      <c r="E455" s="201"/>
      <c r="F455" s="202"/>
      <c r="G455" s="202"/>
      <c r="H455" s="202"/>
      <c r="I455" s="200"/>
      <c r="J455" s="12"/>
      <c r="K455" s="16"/>
      <c r="L455" s="16"/>
      <c r="M455" s="16"/>
      <c r="N455" s="16"/>
      <c r="O455" s="16"/>
      <c r="P455" s="16"/>
      <c r="Q455" s="16"/>
      <c r="R455" s="16"/>
    </row>
    <row r="456" spans="1:24" ht="13.5" customHeight="1">
      <c r="A456" s="201"/>
      <c r="B456" s="201" t="s">
        <v>693</v>
      </c>
      <c r="C456" s="202" t="s">
        <v>607</v>
      </c>
      <c r="D456" s="201" t="s">
        <v>29</v>
      </c>
      <c r="E456" s="201">
        <v>3</v>
      </c>
      <c r="F456" s="202" t="s">
        <v>45</v>
      </c>
      <c r="G456" s="202" t="s">
        <v>31</v>
      </c>
      <c r="H456" s="202" t="s">
        <v>30</v>
      </c>
      <c r="I456" s="200">
        <v>150</v>
      </c>
      <c r="J456" s="12" t="s">
        <v>26</v>
      </c>
      <c r="K456" s="13"/>
      <c r="L456" s="13"/>
      <c r="M456" s="13"/>
      <c r="N456" s="13"/>
      <c r="O456" s="13"/>
      <c r="P456" s="13"/>
      <c r="Q456" s="13"/>
      <c r="R456" s="13"/>
    </row>
    <row r="457" spans="1:24" ht="13.5" customHeight="1">
      <c r="A457" s="201"/>
      <c r="B457" s="201"/>
      <c r="C457" s="214"/>
      <c r="D457" s="201"/>
      <c r="E457" s="201"/>
      <c r="F457" s="202"/>
      <c r="G457" s="202"/>
      <c r="H457" s="202"/>
      <c r="I457" s="200"/>
      <c r="J457" s="12" t="s">
        <v>27</v>
      </c>
      <c r="K457" s="14"/>
      <c r="L457" s="223" t="s">
        <v>289</v>
      </c>
      <c r="M457" s="224"/>
      <c r="N457" s="224"/>
      <c r="O457" s="224"/>
      <c r="P457" s="225"/>
      <c r="Q457" s="14"/>
      <c r="R457" s="14"/>
    </row>
    <row r="458" spans="1:24" ht="13.5" customHeight="1">
      <c r="A458" s="201"/>
      <c r="B458" s="201"/>
      <c r="C458" s="214"/>
      <c r="D458" s="201"/>
      <c r="E458" s="201"/>
      <c r="F458" s="202"/>
      <c r="G458" s="202"/>
      <c r="H458" s="202"/>
      <c r="I458" s="200"/>
      <c r="J458" s="12"/>
      <c r="K458" s="16"/>
      <c r="L458" s="16"/>
      <c r="M458" s="16"/>
      <c r="N458" s="16"/>
      <c r="O458" s="16"/>
      <c r="P458" s="16"/>
      <c r="Q458" s="16"/>
      <c r="R458" s="16"/>
    </row>
    <row r="459" spans="1:24" ht="24" customHeight="1">
      <c r="A459" s="201"/>
      <c r="B459" s="218" t="s">
        <v>24</v>
      </c>
      <c r="C459" s="218"/>
      <c r="D459" s="138"/>
      <c r="E459" s="138">
        <v>60</v>
      </c>
      <c r="F459" s="12"/>
      <c r="G459" s="12"/>
      <c r="H459" s="12"/>
      <c r="I459" s="38">
        <v>250</v>
      </c>
      <c r="J459" s="12" t="s">
        <v>25</v>
      </c>
      <c r="K459" s="16"/>
      <c r="L459" s="16"/>
      <c r="M459" s="16"/>
      <c r="N459" s="16"/>
      <c r="O459" s="16"/>
      <c r="P459" s="16"/>
      <c r="Q459" s="16"/>
      <c r="R459" s="16"/>
    </row>
    <row r="460" spans="1:24" ht="13.5" customHeight="1">
      <c r="A460" s="201" t="s">
        <v>694</v>
      </c>
      <c r="B460" s="201" t="s">
        <v>695</v>
      </c>
      <c r="C460" s="201" t="s">
        <v>293</v>
      </c>
      <c r="D460" s="201" t="s">
        <v>29</v>
      </c>
      <c r="E460" s="201"/>
      <c r="F460" s="202" t="s">
        <v>45</v>
      </c>
      <c r="G460" s="202" t="s">
        <v>31</v>
      </c>
      <c r="H460" s="202" t="s">
        <v>30</v>
      </c>
      <c r="I460" s="200">
        <v>500</v>
      </c>
      <c r="J460" s="12" t="s">
        <v>26</v>
      </c>
      <c r="K460" s="13"/>
      <c r="L460" s="13"/>
      <c r="M460" s="16"/>
      <c r="N460" s="16"/>
      <c r="O460" s="16"/>
      <c r="P460" s="16"/>
      <c r="Q460" s="16"/>
      <c r="R460" s="16"/>
    </row>
    <row r="461" spans="1:24" ht="13.5" customHeight="1">
      <c r="A461" s="201"/>
      <c r="B461" s="201"/>
      <c r="C461" s="214"/>
      <c r="D461" s="201"/>
      <c r="E461" s="201"/>
      <c r="F461" s="202"/>
      <c r="G461" s="202"/>
      <c r="H461" s="202"/>
      <c r="I461" s="200"/>
      <c r="J461" s="12" t="s">
        <v>27</v>
      </c>
      <c r="K461" s="14"/>
      <c r="L461" s="232" t="s">
        <v>289</v>
      </c>
      <c r="M461" s="233"/>
      <c r="N461" s="233"/>
      <c r="O461" s="233"/>
      <c r="P461" s="234"/>
      <c r="Q461" s="16"/>
      <c r="R461" s="16"/>
    </row>
    <row r="462" spans="1:24" ht="18.75" customHeight="1">
      <c r="A462" s="201"/>
      <c r="B462" s="201"/>
      <c r="C462" s="214"/>
      <c r="D462" s="201"/>
      <c r="E462" s="201"/>
      <c r="F462" s="202"/>
      <c r="G462" s="202"/>
      <c r="H462" s="202"/>
      <c r="I462" s="200"/>
      <c r="J462" s="12"/>
      <c r="K462" s="16"/>
      <c r="L462" s="16"/>
      <c r="M462" s="16"/>
      <c r="N462" s="16"/>
      <c r="O462" s="16"/>
      <c r="P462" s="16"/>
      <c r="Q462" s="16"/>
      <c r="R462" s="16"/>
    </row>
    <row r="463" spans="1:24" ht="19.5" customHeight="1">
      <c r="A463" s="201"/>
      <c r="B463" s="218" t="s">
        <v>24</v>
      </c>
      <c r="C463" s="218"/>
      <c r="D463" s="138"/>
      <c r="E463" s="138"/>
      <c r="F463" s="12"/>
      <c r="G463" s="12"/>
      <c r="H463" s="12"/>
      <c r="I463" s="38">
        <f>SUM(I460:I462)</f>
        <v>500</v>
      </c>
      <c r="J463" s="12" t="s">
        <v>25</v>
      </c>
      <c r="K463" s="16"/>
      <c r="L463" s="16"/>
      <c r="M463" s="16"/>
      <c r="N463" s="16"/>
      <c r="O463" s="16"/>
      <c r="P463" s="16"/>
      <c r="Q463" s="16"/>
      <c r="R463" s="16"/>
    </row>
    <row r="464" spans="1:24" ht="18" customHeight="1">
      <c r="A464" s="203" t="s">
        <v>696</v>
      </c>
      <c r="B464" s="201" t="s">
        <v>697</v>
      </c>
      <c r="C464" s="205" t="s">
        <v>228</v>
      </c>
      <c r="D464" s="201" t="s">
        <v>29</v>
      </c>
      <c r="E464" s="201">
        <v>24</v>
      </c>
      <c r="F464" s="202" t="s">
        <v>36</v>
      </c>
      <c r="G464" s="202" t="s">
        <v>31</v>
      </c>
      <c r="H464" s="202" t="s">
        <v>30</v>
      </c>
      <c r="I464" s="200">
        <v>65</v>
      </c>
      <c r="J464" s="12" t="s">
        <v>26</v>
      </c>
      <c r="K464" s="13"/>
      <c r="L464" s="16"/>
      <c r="M464" s="16"/>
      <c r="N464" s="16"/>
      <c r="O464" s="16"/>
      <c r="P464" s="16"/>
      <c r="Q464" s="16"/>
      <c r="R464" s="16"/>
    </row>
    <row r="465" spans="1:18" ht="28.5" customHeight="1">
      <c r="A465" s="204"/>
      <c r="B465" s="201"/>
      <c r="C465" s="205"/>
      <c r="D465" s="201"/>
      <c r="E465" s="201"/>
      <c r="F465" s="202"/>
      <c r="G465" s="202"/>
      <c r="H465" s="202"/>
      <c r="I465" s="200"/>
      <c r="J465" s="12" t="s">
        <v>27</v>
      </c>
      <c r="K465" s="14"/>
      <c r="L465" s="16"/>
      <c r="M465" s="16"/>
      <c r="N465" s="16"/>
      <c r="O465" s="16"/>
      <c r="P465" s="16"/>
      <c r="Q465" s="16"/>
      <c r="R465" s="16"/>
    </row>
    <row r="466" spans="1:18" ht="6.75" customHeight="1">
      <c r="A466" s="204"/>
      <c r="B466" s="201"/>
      <c r="C466" s="205"/>
      <c r="D466" s="201"/>
      <c r="E466" s="201"/>
      <c r="F466" s="202"/>
      <c r="G466" s="202"/>
      <c r="H466" s="202"/>
      <c r="I466" s="200"/>
      <c r="J466" s="12"/>
      <c r="K466" s="16"/>
      <c r="L466" s="16"/>
      <c r="M466" s="16"/>
      <c r="N466" s="16"/>
      <c r="O466" s="16"/>
      <c r="P466" s="16"/>
      <c r="Q466" s="16"/>
      <c r="R466" s="16"/>
    </row>
    <row r="467" spans="1:18" ht="22.5" customHeight="1">
      <c r="A467" s="204" t="s">
        <v>480</v>
      </c>
      <c r="B467" s="201" t="s">
        <v>698</v>
      </c>
      <c r="C467" s="205" t="s">
        <v>266</v>
      </c>
      <c r="D467" s="201" t="s">
        <v>29</v>
      </c>
      <c r="E467" s="201">
        <v>6</v>
      </c>
      <c r="F467" s="202" t="s">
        <v>45</v>
      </c>
      <c r="G467" s="202" t="s">
        <v>31</v>
      </c>
      <c r="H467" s="202" t="s">
        <v>30</v>
      </c>
      <c r="I467" s="200">
        <v>25</v>
      </c>
      <c r="J467" s="12" t="s">
        <v>26</v>
      </c>
      <c r="K467" s="13"/>
      <c r="L467" s="16"/>
      <c r="M467" s="16"/>
      <c r="N467" s="16"/>
      <c r="O467" s="16"/>
      <c r="P467" s="16"/>
      <c r="Q467" s="16"/>
      <c r="R467" s="16"/>
    </row>
    <row r="468" spans="1:18" ht="6" customHeight="1">
      <c r="A468" s="204"/>
      <c r="B468" s="201"/>
      <c r="C468" s="205"/>
      <c r="D468" s="201"/>
      <c r="E468" s="201"/>
      <c r="F468" s="202"/>
      <c r="G468" s="202"/>
      <c r="H468" s="202"/>
      <c r="I468" s="200"/>
      <c r="J468" s="12" t="s">
        <v>27</v>
      </c>
      <c r="K468" s="14"/>
      <c r="L468" s="16"/>
      <c r="M468" s="16"/>
      <c r="N468" s="16"/>
      <c r="O468" s="16"/>
      <c r="P468" s="16"/>
      <c r="Q468" s="16"/>
      <c r="R468" s="16"/>
    </row>
    <row r="469" spans="1:18" ht="18.75" hidden="1" customHeight="1">
      <c r="A469" s="204"/>
      <c r="B469" s="201"/>
      <c r="C469" s="205"/>
      <c r="D469" s="201"/>
      <c r="E469" s="201"/>
      <c r="F469" s="202"/>
      <c r="G469" s="202"/>
      <c r="H469" s="202"/>
      <c r="I469" s="200"/>
      <c r="J469" s="12"/>
      <c r="K469" s="16"/>
      <c r="L469" s="16"/>
      <c r="M469" s="16"/>
      <c r="N469" s="16"/>
      <c r="O469" s="16"/>
      <c r="P469" s="16"/>
      <c r="Q469" s="16"/>
      <c r="R469" s="16"/>
    </row>
    <row r="470" spans="1:18" ht="22.5" customHeight="1">
      <c r="A470" s="204"/>
      <c r="B470" s="201" t="s">
        <v>699</v>
      </c>
      <c r="C470" s="205" t="s">
        <v>294</v>
      </c>
      <c r="D470" s="201" t="s">
        <v>29</v>
      </c>
      <c r="E470" s="201"/>
      <c r="F470" s="202" t="s">
        <v>45</v>
      </c>
      <c r="G470" s="202" t="s">
        <v>31</v>
      </c>
      <c r="H470" s="202" t="s">
        <v>30</v>
      </c>
      <c r="I470" s="200">
        <v>50</v>
      </c>
      <c r="J470" s="12" t="s">
        <v>26</v>
      </c>
      <c r="K470" s="13"/>
      <c r="L470" s="16"/>
      <c r="M470" s="16"/>
      <c r="N470" s="16"/>
      <c r="O470" s="16"/>
      <c r="P470" s="16"/>
      <c r="Q470" s="16"/>
      <c r="R470" s="16"/>
    </row>
    <row r="471" spans="1:18" ht="13.5" customHeight="1">
      <c r="A471" s="204"/>
      <c r="B471" s="201"/>
      <c r="C471" s="205"/>
      <c r="D471" s="201"/>
      <c r="E471" s="201"/>
      <c r="F471" s="202"/>
      <c r="G471" s="202"/>
      <c r="H471" s="202"/>
      <c r="I471" s="200"/>
      <c r="J471" s="12" t="s">
        <v>27</v>
      </c>
      <c r="K471" s="14"/>
      <c r="L471" s="232" t="s">
        <v>289</v>
      </c>
      <c r="M471" s="233"/>
      <c r="N471" s="233"/>
      <c r="O471" s="233"/>
      <c r="P471" s="234"/>
      <c r="Q471" s="16"/>
      <c r="R471" s="16"/>
    </row>
    <row r="472" spans="1:18" ht="10.5" customHeight="1">
      <c r="A472" s="204"/>
      <c r="B472" s="201"/>
      <c r="C472" s="205"/>
      <c r="D472" s="201"/>
      <c r="E472" s="201"/>
      <c r="F472" s="202"/>
      <c r="G472" s="202"/>
      <c r="H472" s="202"/>
      <c r="I472" s="200"/>
      <c r="J472" s="12"/>
      <c r="K472" s="16"/>
      <c r="L472" s="16"/>
      <c r="M472" s="16"/>
      <c r="N472" s="16"/>
      <c r="O472" s="16"/>
      <c r="P472" s="16"/>
      <c r="Q472" s="16"/>
      <c r="R472" s="16"/>
    </row>
    <row r="473" spans="1:18" ht="29.25" customHeight="1">
      <c r="A473" s="197"/>
      <c r="B473" s="218" t="s">
        <v>24</v>
      </c>
      <c r="C473" s="218"/>
      <c r="D473" s="138"/>
      <c r="E473" s="138"/>
      <c r="F473" s="12"/>
      <c r="G473" s="12"/>
      <c r="H473" s="12"/>
      <c r="I473" s="38">
        <f>SUM(I464:I472)</f>
        <v>140</v>
      </c>
      <c r="J473" s="12"/>
      <c r="K473" s="16"/>
      <c r="L473" s="16"/>
      <c r="M473" s="16"/>
      <c r="N473" s="16"/>
      <c r="O473" s="16"/>
      <c r="P473" s="16"/>
      <c r="Q473" s="16"/>
      <c r="R473" s="16"/>
    </row>
    <row r="474" spans="1:18" ht="44.25" customHeight="1">
      <c r="A474" s="115" t="s">
        <v>258</v>
      </c>
      <c r="B474" s="130"/>
      <c r="C474" s="133"/>
      <c r="D474" s="130"/>
      <c r="E474" s="130"/>
      <c r="F474" s="131"/>
      <c r="G474" s="131"/>
      <c r="H474" s="131"/>
      <c r="I474" s="135"/>
      <c r="J474" s="12" t="s">
        <v>25</v>
      </c>
      <c r="K474" s="16"/>
      <c r="L474" s="16"/>
      <c r="M474" s="16"/>
      <c r="N474" s="16"/>
      <c r="O474" s="16"/>
      <c r="P474" s="16"/>
      <c r="Q474" s="16"/>
      <c r="R474" s="16"/>
    </row>
    <row r="475" spans="1:18" ht="25.5" customHeight="1">
      <c r="A475" s="201" t="s">
        <v>700</v>
      </c>
      <c r="B475" s="201" t="s">
        <v>701</v>
      </c>
      <c r="C475" s="201" t="s">
        <v>295</v>
      </c>
      <c r="D475" s="201" t="s">
        <v>29</v>
      </c>
      <c r="E475" s="201">
        <v>3</v>
      </c>
      <c r="F475" s="202" t="s">
        <v>45</v>
      </c>
      <c r="G475" s="202" t="s">
        <v>31</v>
      </c>
      <c r="H475" s="202" t="s">
        <v>30</v>
      </c>
      <c r="I475" s="200">
        <v>90</v>
      </c>
      <c r="J475" s="12" t="s">
        <v>26</v>
      </c>
      <c r="K475" s="13"/>
      <c r="L475" s="13"/>
      <c r="M475" s="13"/>
      <c r="N475" s="13"/>
      <c r="O475" s="13"/>
      <c r="P475" s="13"/>
      <c r="Q475" s="13"/>
      <c r="R475" s="13"/>
    </row>
    <row r="476" spans="1:18" ht="15" customHeight="1">
      <c r="A476" s="201"/>
      <c r="B476" s="201"/>
      <c r="C476" s="201"/>
      <c r="D476" s="201"/>
      <c r="E476" s="201"/>
      <c r="F476" s="202"/>
      <c r="G476" s="202"/>
      <c r="H476" s="202"/>
      <c r="I476" s="200"/>
      <c r="J476" s="12" t="s">
        <v>27</v>
      </c>
      <c r="K476" s="14"/>
      <c r="L476" s="223" t="s">
        <v>289</v>
      </c>
      <c r="M476" s="224"/>
      <c r="N476" s="224"/>
      <c r="O476" s="224"/>
      <c r="P476" s="225"/>
      <c r="Q476" s="14"/>
      <c r="R476" s="14"/>
    </row>
    <row r="477" spans="1:18" ht="18.75" customHeight="1">
      <c r="A477" s="201"/>
      <c r="B477" s="201"/>
      <c r="C477" s="201"/>
      <c r="D477" s="201"/>
      <c r="E477" s="201"/>
      <c r="F477" s="202"/>
      <c r="G477" s="202"/>
      <c r="H477" s="202"/>
      <c r="I477" s="200"/>
      <c r="J477" s="12"/>
      <c r="K477" s="16"/>
      <c r="L477" s="16"/>
      <c r="M477" s="16"/>
      <c r="N477" s="16"/>
      <c r="O477" s="16"/>
      <c r="P477" s="16"/>
      <c r="Q477" s="16"/>
      <c r="R477" s="16"/>
    </row>
    <row r="478" spans="1:18" ht="15" customHeight="1">
      <c r="A478" s="201"/>
      <c r="B478" s="201" t="s">
        <v>702</v>
      </c>
      <c r="C478" s="201" t="s">
        <v>275</v>
      </c>
      <c r="D478" s="201" t="s">
        <v>29</v>
      </c>
      <c r="E478" s="201">
        <v>1</v>
      </c>
      <c r="F478" s="202" t="s">
        <v>37</v>
      </c>
      <c r="G478" s="202" t="s">
        <v>31</v>
      </c>
      <c r="H478" s="202" t="s">
        <v>30</v>
      </c>
      <c r="I478" s="200">
        <v>6000</v>
      </c>
      <c r="J478" s="12" t="s">
        <v>26</v>
      </c>
      <c r="K478" s="13"/>
      <c r="L478" s="13"/>
      <c r="M478" s="13"/>
      <c r="N478" s="13"/>
      <c r="O478" s="13"/>
      <c r="P478" s="13"/>
      <c r="Q478" s="13"/>
      <c r="R478" s="13"/>
    </row>
    <row r="479" spans="1:18" ht="15" customHeight="1">
      <c r="A479" s="201"/>
      <c r="B479" s="201"/>
      <c r="C479" s="201"/>
      <c r="D479" s="201"/>
      <c r="E479" s="201"/>
      <c r="F479" s="202"/>
      <c r="G479" s="202"/>
      <c r="H479" s="202"/>
      <c r="I479" s="200"/>
      <c r="J479" s="12" t="s">
        <v>27</v>
      </c>
      <c r="K479" s="14"/>
      <c r="L479" s="15"/>
      <c r="M479" s="14"/>
      <c r="N479" s="14"/>
      <c r="O479" s="14"/>
      <c r="P479" s="14"/>
      <c r="Q479" s="14"/>
      <c r="R479" s="14"/>
    </row>
    <row r="480" spans="1:18" ht="15" customHeight="1">
      <c r="A480" s="201"/>
      <c r="B480" s="201"/>
      <c r="C480" s="201"/>
      <c r="D480" s="201"/>
      <c r="E480" s="201"/>
      <c r="F480" s="202"/>
      <c r="G480" s="202"/>
      <c r="H480" s="202"/>
      <c r="I480" s="200"/>
      <c r="J480" s="12"/>
      <c r="K480" s="16"/>
      <c r="L480" s="16"/>
      <c r="M480" s="16"/>
      <c r="N480" s="16"/>
      <c r="O480" s="16"/>
      <c r="P480" s="16"/>
      <c r="Q480" s="16"/>
      <c r="R480" s="16"/>
    </row>
    <row r="481" spans="1:18" ht="24" customHeight="1">
      <c r="A481" s="201"/>
      <c r="B481" s="218" t="s">
        <v>24</v>
      </c>
      <c r="C481" s="218"/>
      <c r="D481" s="138"/>
      <c r="E481" s="138">
        <f>SUM(E475:E477)</f>
        <v>3</v>
      </c>
      <c r="F481" s="12"/>
      <c r="G481" s="12"/>
      <c r="H481" s="12"/>
      <c r="I481" s="38">
        <v>6090</v>
      </c>
      <c r="J481" s="12" t="s">
        <v>25</v>
      </c>
      <c r="K481" s="16"/>
      <c r="L481" s="16"/>
      <c r="M481" s="16"/>
      <c r="N481" s="16"/>
      <c r="O481" s="16"/>
      <c r="P481" s="16"/>
      <c r="Q481" s="16"/>
      <c r="R481" s="16"/>
    </row>
    <row r="482" spans="1:18" ht="15" customHeight="1">
      <c r="A482" s="201" t="s">
        <v>703</v>
      </c>
      <c r="B482" s="201" t="s">
        <v>704</v>
      </c>
      <c r="C482" s="201" t="s">
        <v>39</v>
      </c>
      <c r="D482" s="201" t="s">
        <v>29</v>
      </c>
      <c r="E482" s="201">
        <v>20</v>
      </c>
      <c r="F482" s="202" t="s">
        <v>296</v>
      </c>
      <c r="G482" s="202" t="s">
        <v>31</v>
      </c>
      <c r="H482" s="202" t="s">
        <v>30</v>
      </c>
      <c r="I482" s="200">
        <v>3500</v>
      </c>
      <c r="J482" s="12" t="s">
        <v>26</v>
      </c>
      <c r="K482" s="13"/>
      <c r="L482" s="13"/>
      <c r="M482" s="13"/>
      <c r="N482" s="13"/>
      <c r="O482" s="13"/>
      <c r="P482" s="13"/>
      <c r="Q482" s="13"/>
      <c r="R482" s="13"/>
    </row>
    <row r="483" spans="1:18" ht="15" customHeight="1">
      <c r="A483" s="201"/>
      <c r="B483" s="201"/>
      <c r="C483" s="201"/>
      <c r="D483" s="201"/>
      <c r="E483" s="201"/>
      <c r="F483" s="202"/>
      <c r="G483" s="202"/>
      <c r="H483" s="202"/>
      <c r="I483" s="200"/>
      <c r="J483" s="12" t="s">
        <v>27</v>
      </c>
      <c r="K483" s="14"/>
      <c r="L483" s="15"/>
      <c r="M483" s="14"/>
      <c r="N483" s="14"/>
      <c r="O483" s="14"/>
      <c r="P483" s="14"/>
      <c r="Q483" s="14"/>
      <c r="R483" s="14"/>
    </row>
    <row r="484" spans="1:18" ht="15" customHeight="1">
      <c r="A484" s="201"/>
      <c r="B484" s="201"/>
      <c r="C484" s="201"/>
      <c r="D484" s="201"/>
      <c r="E484" s="201"/>
      <c r="F484" s="202"/>
      <c r="G484" s="202"/>
      <c r="H484" s="202"/>
      <c r="I484" s="200"/>
      <c r="J484" s="12"/>
      <c r="K484" s="16"/>
      <c r="L484" s="16"/>
      <c r="M484" s="16"/>
      <c r="N484" s="16"/>
      <c r="O484" s="16"/>
      <c r="P484" s="16"/>
      <c r="Q484" s="16"/>
      <c r="R484" s="16"/>
    </row>
    <row r="485" spans="1:18" ht="19.5" customHeight="1">
      <c r="A485" s="201"/>
      <c r="B485" s="218" t="s">
        <v>24</v>
      </c>
      <c r="C485" s="218"/>
      <c r="D485" s="138"/>
      <c r="E485" s="138"/>
      <c r="F485" s="12"/>
      <c r="G485" s="12"/>
      <c r="H485" s="12"/>
      <c r="I485" s="38">
        <f>SUM(I482:I484)</f>
        <v>3500</v>
      </c>
      <c r="J485" s="12" t="s">
        <v>25</v>
      </c>
      <c r="K485" s="16"/>
      <c r="L485" s="16"/>
      <c r="M485" s="16"/>
      <c r="N485" s="16"/>
      <c r="O485" s="16"/>
      <c r="P485" s="16"/>
      <c r="Q485" s="16"/>
      <c r="R485" s="16"/>
    </row>
    <row r="486" spans="1:18" ht="15" customHeight="1">
      <c r="A486" s="201" t="s">
        <v>705</v>
      </c>
      <c r="B486" s="201" t="s">
        <v>706</v>
      </c>
      <c r="C486" s="205" t="s">
        <v>150</v>
      </c>
      <c r="D486" s="205" t="s">
        <v>29</v>
      </c>
      <c r="E486" s="205">
        <v>20</v>
      </c>
      <c r="F486" s="247" t="s">
        <v>45</v>
      </c>
      <c r="G486" s="247" t="s">
        <v>31</v>
      </c>
      <c r="H486" s="247" t="s">
        <v>30</v>
      </c>
      <c r="I486" s="222">
        <v>40</v>
      </c>
      <c r="J486" s="12" t="s">
        <v>26</v>
      </c>
      <c r="K486" s="13"/>
      <c r="L486" s="13"/>
      <c r="M486" s="16"/>
      <c r="N486" s="16"/>
      <c r="O486" s="16"/>
      <c r="P486" s="16"/>
      <c r="Q486" s="16"/>
      <c r="R486" s="16"/>
    </row>
    <row r="487" spans="1:18" ht="15" customHeight="1">
      <c r="A487" s="201"/>
      <c r="B487" s="201"/>
      <c r="C487" s="205"/>
      <c r="D487" s="205"/>
      <c r="E487" s="205"/>
      <c r="F487" s="247"/>
      <c r="G487" s="247"/>
      <c r="H487" s="247"/>
      <c r="I487" s="222"/>
      <c r="J487" s="12" t="s">
        <v>27</v>
      </c>
      <c r="K487" s="211" t="s">
        <v>289</v>
      </c>
      <c r="L487" s="212"/>
      <c r="M487" s="212"/>
      <c r="N487" s="212"/>
      <c r="O487" s="212"/>
      <c r="P487" s="213"/>
      <c r="Q487" s="16"/>
      <c r="R487" s="16"/>
    </row>
    <row r="488" spans="1:18" ht="15" customHeight="1">
      <c r="A488" s="201"/>
      <c r="B488" s="201"/>
      <c r="C488" s="205"/>
      <c r="D488" s="205"/>
      <c r="E488" s="205"/>
      <c r="F488" s="247"/>
      <c r="G488" s="247"/>
      <c r="H488" s="247"/>
      <c r="I488" s="222"/>
      <c r="J488" s="12"/>
      <c r="K488" s="16"/>
      <c r="L488" s="16"/>
      <c r="M488" s="16"/>
      <c r="N488" s="16"/>
      <c r="O488" s="16"/>
      <c r="P488" s="16"/>
      <c r="Q488" s="16"/>
      <c r="R488" s="16"/>
    </row>
    <row r="489" spans="1:18" ht="17.25" customHeight="1">
      <c r="A489" s="201"/>
      <c r="B489" s="218" t="s">
        <v>24</v>
      </c>
      <c r="C489" s="218"/>
      <c r="D489" s="138"/>
      <c r="E489" s="138">
        <v>40</v>
      </c>
      <c r="F489" s="12"/>
      <c r="G489" s="12"/>
      <c r="H489" s="12"/>
      <c r="I489" s="38">
        <v>40</v>
      </c>
      <c r="J489" s="12" t="s">
        <v>25</v>
      </c>
      <c r="K489" s="16"/>
      <c r="L489" s="16"/>
      <c r="M489" s="16"/>
      <c r="N489" s="16"/>
      <c r="O489" s="16"/>
      <c r="P489" s="16"/>
      <c r="Q489" s="16"/>
      <c r="R489" s="16"/>
    </row>
    <row r="490" spans="1:18" ht="15" customHeight="1">
      <c r="A490" s="201" t="s">
        <v>707</v>
      </c>
      <c r="B490" s="201" t="s">
        <v>708</v>
      </c>
      <c r="C490" s="201" t="s">
        <v>124</v>
      </c>
      <c r="D490" s="201" t="s">
        <v>29</v>
      </c>
      <c r="E490" s="201">
        <v>5</v>
      </c>
      <c r="F490" s="202" t="s">
        <v>45</v>
      </c>
      <c r="G490" s="202" t="s">
        <v>31</v>
      </c>
      <c r="H490" s="202" t="s">
        <v>30</v>
      </c>
      <c r="I490" s="200">
        <v>20</v>
      </c>
      <c r="J490" s="12" t="s">
        <v>26</v>
      </c>
      <c r="K490" s="13"/>
      <c r="L490" s="13"/>
      <c r="M490" s="13"/>
      <c r="N490" s="13"/>
      <c r="O490" s="13"/>
      <c r="P490" s="13"/>
      <c r="Q490" s="13"/>
      <c r="R490" s="13"/>
    </row>
    <row r="491" spans="1:18" ht="15" customHeight="1">
      <c r="A491" s="201"/>
      <c r="B491" s="201"/>
      <c r="C491" s="201"/>
      <c r="D491" s="201"/>
      <c r="E491" s="201"/>
      <c r="F491" s="202"/>
      <c r="G491" s="202"/>
      <c r="H491" s="202"/>
      <c r="I491" s="200"/>
      <c r="J491" s="12" t="s">
        <v>27</v>
      </c>
      <c r="K491" s="14"/>
      <c r="L491" s="15"/>
      <c r="M491" s="14"/>
      <c r="N491" s="14"/>
      <c r="O491" s="14"/>
      <c r="P491" s="14"/>
      <c r="Q491" s="14"/>
      <c r="R491" s="14"/>
    </row>
    <row r="492" spans="1:18" ht="15" customHeight="1">
      <c r="A492" s="201"/>
      <c r="B492" s="201"/>
      <c r="C492" s="201"/>
      <c r="D492" s="201"/>
      <c r="E492" s="201"/>
      <c r="F492" s="202"/>
      <c r="G492" s="202"/>
      <c r="H492" s="202"/>
      <c r="I492" s="200"/>
      <c r="J492" s="12"/>
      <c r="K492" s="16"/>
      <c r="L492" s="16"/>
      <c r="M492" s="16"/>
      <c r="N492" s="16"/>
      <c r="O492" s="16"/>
      <c r="P492" s="16"/>
      <c r="Q492" s="16"/>
      <c r="R492" s="16"/>
    </row>
    <row r="493" spans="1:18" ht="16.5" customHeight="1">
      <c r="A493" s="201"/>
      <c r="B493" s="218" t="s">
        <v>24</v>
      </c>
      <c r="C493" s="218"/>
      <c r="D493" s="138"/>
      <c r="E493" s="138"/>
      <c r="F493" s="12"/>
      <c r="G493" s="12"/>
      <c r="H493" s="12"/>
      <c r="I493" s="38">
        <f>SUM(I490:I492)</f>
        <v>20</v>
      </c>
      <c r="J493" s="137"/>
      <c r="K493" s="16"/>
      <c r="L493" s="16"/>
      <c r="M493" s="16"/>
      <c r="N493" s="16"/>
      <c r="O493" s="16"/>
      <c r="P493" s="16"/>
      <c r="Q493" s="16"/>
      <c r="R493" s="16"/>
    </row>
    <row r="494" spans="1:18" ht="17.25" customHeight="1">
      <c r="A494" s="264" t="s">
        <v>86</v>
      </c>
      <c r="B494" s="264"/>
      <c r="C494" s="264"/>
      <c r="D494" s="264"/>
      <c r="E494" s="264"/>
      <c r="F494" s="137"/>
      <c r="G494" s="137"/>
      <c r="H494" s="137"/>
      <c r="I494" s="117"/>
      <c r="J494" s="12" t="s">
        <v>25</v>
      </c>
      <c r="K494" s="137"/>
      <c r="L494" s="137"/>
      <c r="M494" s="137"/>
      <c r="N494" s="137"/>
      <c r="O494" s="137"/>
      <c r="P494" s="137"/>
      <c r="Q494" s="137"/>
      <c r="R494" s="118"/>
    </row>
    <row r="495" spans="1:18" ht="14.25" customHeight="1">
      <c r="A495" s="203" t="s">
        <v>709</v>
      </c>
      <c r="B495" s="203" t="s">
        <v>710</v>
      </c>
      <c r="C495" s="203" t="s">
        <v>32</v>
      </c>
      <c r="D495" s="203" t="s">
        <v>29</v>
      </c>
      <c r="E495" s="203" t="s">
        <v>7</v>
      </c>
      <c r="F495" s="229" t="s">
        <v>36</v>
      </c>
      <c r="G495" s="229" t="s">
        <v>31</v>
      </c>
      <c r="H495" s="229" t="s">
        <v>30</v>
      </c>
      <c r="I495" s="237">
        <v>450</v>
      </c>
      <c r="J495" s="12" t="s">
        <v>26</v>
      </c>
      <c r="K495" s="13">
        <v>44311</v>
      </c>
      <c r="L495" s="13">
        <f>K495+L496</f>
        <v>44321</v>
      </c>
      <c r="M495" s="13">
        <f>L495+M496</f>
        <v>44324</v>
      </c>
      <c r="N495" s="13">
        <f t="shared" ref="N495" si="38">M495+N496</f>
        <v>44339</v>
      </c>
      <c r="O495" s="13">
        <f t="shared" ref="O495" si="39">N495+O496</f>
        <v>44342</v>
      </c>
      <c r="P495" s="13">
        <f t="shared" ref="P495" si="40">O495+P496</f>
        <v>44345</v>
      </c>
      <c r="Q495" s="13">
        <f t="shared" ref="Q495" si="41">P495+Q496</f>
        <v>44435</v>
      </c>
      <c r="R495" s="13"/>
    </row>
    <row r="496" spans="1:18" ht="14.25" customHeight="1">
      <c r="A496" s="204"/>
      <c r="B496" s="204"/>
      <c r="C496" s="204"/>
      <c r="D496" s="204"/>
      <c r="E496" s="204"/>
      <c r="F496" s="230"/>
      <c r="G496" s="230"/>
      <c r="H496" s="230"/>
      <c r="I496" s="238"/>
      <c r="J496" s="12" t="s">
        <v>27</v>
      </c>
      <c r="K496" s="14">
        <v>0</v>
      </c>
      <c r="L496" s="15">
        <v>10</v>
      </c>
      <c r="M496" s="14">
        <v>3</v>
      </c>
      <c r="N496" s="14">
        <v>15</v>
      </c>
      <c r="O496" s="14">
        <v>3</v>
      </c>
      <c r="P496" s="14">
        <v>3</v>
      </c>
      <c r="Q496" s="14">
        <v>90</v>
      </c>
      <c r="R496" s="14">
        <f>SUM(K496:Q496)</f>
        <v>124</v>
      </c>
    </row>
    <row r="497" spans="1:18" ht="14.25" customHeight="1">
      <c r="A497" s="204"/>
      <c r="B497" s="206"/>
      <c r="C497" s="206"/>
      <c r="D497" s="206"/>
      <c r="E497" s="206"/>
      <c r="F497" s="231"/>
      <c r="G497" s="231"/>
      <c r="H497" s="231"/>
      <c r="I497" s="239"/>
      <c r="J497" s="12"/>
      <c r="K497" s="16"/>
      <c r="L497" s="16"/>
      <c r="M497" s="16"/>
      <c r="N497" s="16"/>
      <c r="O497" s="16"/>
      <c r="P497" s="16"/>
      <c r="Q497" s="16"/>
      <c r="R497" s="16"/>
    </row>
    <row r="498" spans="1:18" ht="14.25" customHeight="1">
      <c r="A498" s="204" t="s">
        <v>711</v>
      </c>
      <c r="B498" s="198" t="s">
        <v>712</v>
      </c>
      <c r="C498" s="165" t="s">
        <v>32</v>
      </c>
      <c r="D498" s="164" t="s">
        <v>29</v>
      </c>
      <c r="E498" s="164" t="s">
        <v>7</v>
      </c>
      <c r="F498" s="166" t="s">
        <v>45</v>
      </c>
      <c r="G498" s="166" t="s">
        <v>31</v>
      </c>
      <c r="H498" s="166" t="s">
        <v>30</v>
      </c>
      <c r="I498" s="167">
        <v>50</v>
      </c>
      <c r="J498" s="12" t="s">
        <v>26</v>
      </c>
      <c r="K498" s="13"/>
      <c r="L498" s="13"/>
      <c r="M498" s="13"/>
      <c r="N498" s="13"/>
      <c r="O498" s="13"/>
      <c r="P498" s="13"/>
      <c r="Q498" s="13"/>
      <c r="R498" s="13"/>
    </row>
    <row r="499" spans="1:18" ht="21.75" customHeight="1">
      <c r="A499" s="206"/>
      <c r="B499" s="169" t="s">
        <v>24</v>
      </c>
      <c r="C499" s="169"/>
      <c r="D499" s="171"/>
      <c r="E499" s="171"/>
      <c r="F499" s="12"/>
      <c r="G499" s="12"/>
      <c r="H499" s="12"/>
      <c r="I499" s="38">
        <v>500</v>
      </c>
      <c r="J499" s="12" t="s">
        <v>25</v>
      </c>
      <c r="K499" s="16"/>
      <c r="L499" s="16"/>
      <c r="M499" s="16"/>
      <c r="N499" s="16"/>
      <c r="O499" s="16"/>
      <c r="P499" s="16"/>
      <c r="Q499" s="16"/>
      <c r="R499" s="16"/>
    </row>
    <row r="500" spans="1:18" ht="14.25" customHeight="1">
      <c r="A500" s="203" t="s">
        <v>713</v>
      </c>
      <c r="B500" s="198" t="s">
        <v>714</v>
      </c>
      <c r="C500" s="164" t="s">
        <v>35</v>
      </c>
      <c r="D500" s="164" t="s">
        <v>29</v>
      </c>
      <c r="E500" s="164" t="s">
        <v>7</v>
      </c>
      <c r="F500" s="166" t="s">
        <v>36</v>
      </c>
      <c r="G500" s="166" t="s">
        <v>31</v>
      </c>
      <c r="H500" s="166" t="s">
        <v>30</v>
      </c>
      <c r="I500" s="167">
        <v>275</v>
      </c>
      <c r="J500" s="12" t="s">
        <v>26</v>
      </c>
      <c r="K500" s="13">
        <v>44320</v>
      </c>
      <c r="L500" s="13">
        <f>K500+L501</f>
        <v>44330</v>
      </c>
      <c r="M500" s="13">
        <f>L500+M501</f>
        <v>44333</v>
      </c>
      <c r="N500" s="13">
        <f t="shared" ref="N500" si="42">M500+N501</f>
        <v>44348</v>
      </c>
      <c r="O500" s="13">
        <f t="shared" ref="O500" si="43">N500+O501</f>
        <v>44351</v>
      </c>
      <c r="P500" s="13">
        <f t="shared" ref="P500" si="44">O500+P501</f>
        <v>44354</v>
      </c>
      <c r="Q500" s="13">
        <f t="shared" ref="Q500" si="45">P500+Q501</f>
        <v>44444</v>
      </c>
      <c r="R500" s="13"/>
    </row>
    <row r="501" spans="1:18" ht="14.25" customHeight="1">
      <c r="A501" s="204"/>
      <c r="B501" s="164"/>
      <c r="C501" s="168"/>
      <c r="D501" s="164"/>
      <c r="E501" s="164"/>
      <c r="F501" s="166"/>
      <c r="G501" s="166"/>
      <c r="H501" s="166"/>
      <c r="I501" s="167"/>
      <c r="J501" s="12" t="s">
        <v>27</v>
      </c>
      <c r="K501" s="14">
        <v>0</v>
      </c>
      <c r="L501" s="15">
        <v>10</v>
      </c>
      <c r="M501" s="14">
        <v>3</v>
      </c>
      <c r="N501" s="14">
        <v>15</v>
      </c>
      <c r="O501" s="14">
        <v>3</v>
      </c>
      <c r="P501" s="14">
        <v>3</v>
      </c>
      <c r="Q501" s="14">
        <v>90</v>
      </c>
      <c r="R501" s="14">
        <f>SUM(K501:Q501)</f>
        <v>124</v>
      </c>
    </row>
    <row r="502" spans="1:18" ht="14.25" customHeight="1">
      <c r="A502" s="204"/>
      <c r="B502" s="164"/>
      <c r="C502" s="168"/>
      <c r="D502" s="164"/>
      <c r="E502" s="164"/>
      <c r="F502" s="166"/>
      <c r="G502" s="166"/>
      <c r="H502" s="166"/>
      <c r="I502" s="167"/>
      <c r="J502" s="12"/>
      <c r="K502" s="16"/>
      <c r="L502" s="16"/>
      <c r="M502" s="16"/>
      <c r="N502" s="16"/>
      <c r="O502" s="16"/>
      <c r="P502" s="16"/>
      <c r="Q502" s="16"/>
      <c r="R502" s="16"/>
    </row>
    <row r="503" spans="1:18" ht="13.5" customHeight="1">
      <c r="A503" s="204" t="s">
        <v>715</v>
      </c>
      <c r="B503" s="198" t="s">
        <v>716</v>
      </c>
      <c r="C503" s="166" t="s">
        <v>35</v>
      </c>
      <c r="D503" s="164" t="s">
        <v>29</v>
      </c>
      <c r="E503" s="164">
        <v>15</v>
      </c>
      <c r="F503" s="166" t="s">
        <v>45</v>
      </c>
      <c r="G503" s="166" t="s">
        <v>31</v>
      </c>
      <c r="H503" s="166" t="s">
        <v>30</v>
      </c>
      <c r="I503" s="167">
        <v>50</v>
      </c>
      <c r="J503" s="12" t="s">
        <v>26</v>
      </c>
      <c r="K503" s="13"/>
      <c r="L503" s="13"/>
      <c r="M503" s="13"/>
      <c r="N503" s="13"/>
      <c r="O503" s="13"/>
      <c r="P503" s="13"/>
      <c r="Q503" s="13"/>
      <c r="R503" s="13"/>
    </row>
    <row r="504" spans="1:18" ht="27" customHeight="1">
      <c r="A504" s="204"/>
      <c r="B504" s="164"/>
      <c r="C504" s="168"/>
      <c r="D504" s="164"/>
      <c r="E504" s="164"/>
      <c r="F504" s="166"/>
      <c r="G504" s="166"/>
      <c r="H504" s="166"/>
      <c r="I504" s="167"/>
      <c r="J504" s="12" t="s">
        <v>27</v>
      </c>
      <c r="K504" s="14"/>
      <c r="L504" s="15"/>
      <c r="M504" s="14"/>
      <c r="N504" s="14"/>
      <c r="O504" s="14"/>
      <c r="P504" s="14"/>
      <c r="Q504" s="14"/>
      <c r="R504" s="14"/>
    </row>
    <row r="505" spans="1:18" ht="36.75" customHeight="1">
      <c r="A505" s="206"/>
      <c r="B505" s="169" t="s">
        <v>24</v>
      </c>
      <c r="C505" s="169"/>
      <c r="D505" s="171"/>
      <c r="E505" s="171"/>
      <c r="F505" s="12"/>
      <c r="G505" s="12"/>
      <c r="H505" s="12"/>
      <c r="I505" s="38">
        <v>300</v>
      </c>
      <c r="J505" s="12" t="s">
        <v>25</v>
      </c>
      <c r="K505" s="16"/>
      <c r="L505" s="16"/>
      <c r="M505" s="16"/>
      <c r="N505" s="16"/>
      <c r="O505" s="16"/>
      <c r="P505" s="16"/>
      <c r="Q505" s="16"/>
      <c r="R505" s="16"/>
    </row>
    <row r="506" spans="1:18" ht="14.25" customHeight="1">
      <c r="A506" s="203" t="s">
        <v>717</v>
      </c>
      <c r="B506" s="201" t="s">
        <v>718</v>
      </c>
      <c r="C506" s="202" t="s">
        <v>101</v>
      </c>
      <c r="D506" s="201" t="s">
        <v>29</v>
      </c>
      <c r="E506" s="201"/>
      <c r="F506" s="202" t="s">
        <v>36</v>
      </c>
      <c r="G506" s="202" t="s">
        <v>31</v>
      </c>
      <c r="H506" s="202" t="s">
        <v>30</v>
      </c>
      <c r="I506" s="200">
        <v>100</v>
      </c>
      <c r="J506" s="12" t="s">
        <v>26</v>
      </c>
      <c r="K506" s="13"/>
      <c r="L506" s="13"/>
      <c r="M506" s="13"/>
      <c r="N506" s="13"/>
      <c r="O506" s="13"/>
      <c r="P506" s="13"/>
      <c r="Q506" s="13"/>
      <c r="R506" s="13"/>
    </row>
    <row r="507" spans="1:18" ht="14.25" customHeight="1">
      <c r="A507" s="204"/>
      <c r="B507" s="201"/>
      <c r="C507" s="214"/>
      <c r="D507" s="201"/>
      <c r="E507" s="201"/>
      <c r="F507" s="202"/>
      <c r="G507" s="202"/>
      <c r="H507" s="202"/>
      <c r="I507" s="200"/>
      <c r="J507" s="12" t="s">
        <v>27</v>
      </c>
      <c r="K507" s="14"/>
      <c r="L507" s="15"/>
      <c r="M507" s="14"/>
      <c r="N507" s="14"/>
      <c r="O507" s="14"/>
      <c r="P507" s="14"/>
      <c r="Q507" s="14"/>
      <c r="R507" s="14"/>
    </row>
    <row r="508" spans="1:18" ht="53.25" customHeight="1">
      <c r="A508" s="204"/>
      <c r="B508" s="201"/>
      <c r="C508" s="214"/>
      <c r="D508" s="201"/>
      <c r="E508" s="201"/>
      <c r="F508" s="202"/>
      <c r="G508" s="202"/>
      <c r="H508" s="202"/>
      <c r="I508" s="200"/>
      <c r="J508" s="12"/>
      <c r="K508" s="16"/>
      <c r="L508" s="16"/>
      <c r="M508" s="16"/>
      <c r="N508" s="16"/>
      <c r="O508" s="16"/>
      <c r="P508" s="16"/>
      <c r="Q508" s="16"/>
      <c r="R508" s="16"/>
    </row>
    <row r="509" spans="1:18" ht="14.25" customHeight="1">
      <c r="A509" s="204" t="s">
        <v>719</v>
      </c>
      <c r="B509" s="201" t="s">
        <v>720</v>
      </c>
      <c r="C509" s="202" t="s">
        <v>101</v>
      </c>
      <c r="D509" s="201" t="s">
        <v>29</v>
      </c>
      <c r="E509" s="201"/>
      <c r="F509" s="202" t="s">
        <v>45</v>
      </c>
      <c r="G509" s="202" t="s">
        <v>31</v>
      </c>
      <c r="H509" s="202" t="s">
        <v>30</v>
      </c>
      <c r="I509" s="200">
        <v>25</v>
      </c>
      <c r="J509" s="12" t="s">
        <v>26</v>
      </c>
      <c r="K509" s="13"/>
      <c r="L509" s="13"/>
      <c r="M509" s="13"/>
      <c r="N509" s="13"/>
      <c r="O509" s="13"/>
      <c r="P509" s="13"/>
      <c r="Q509" s="13"/>
      <c r="R509" s="13"/>
    </row>
    <row r="510" spans="1:18" ht="14.25" customHeight="1">
      <c r="A510" s="204"/>
      <c r="B510" s="201"/>
      <c r="C510" s="214"/>
      <c r="D510" s="201"/>
      <c r="E510" s="201"/>
      <c r="F510" s="202"/>
      <c r="G510" s="202"/>
      <c r="H510" s="202"/>
      <c r="I510" s="200"/>
      <c r="J510" s="12" t="s">
        <v>27</v>
      </c>
      <c r="K510" s="14"/>
      <c r="L510" s="223" t="s">
        <v>281</v>
      </c>
      <c r="M510" s="224"/>
      <c r="N510" s="224"/>
      <c r="O510" s="225"/>
      <c r="P510" s="14"/>
      <c r="Q510" s="14"/>
      <c r="R510" s="14"/>
    </row>
    <row r="511" spans="1:18" ht="22.5" customHeight="1">
      <c r="A511" s="206"/>
      <c r="B511" s="201"/>
      <c r="C511" s="214"/>
      <c r="D511" s="201"/>
      <c r="E511" s="201"/>
      <c r="F511" s="202"/>
      <c r="G511" s="202"/>
      <c r="H511" s="202"/>
      <c r="I511" s="200"/>
      <c r="J511" s="12"/>
      <c r="K511" s="16"/>
      <c r="L511" s="16"/>
      <c r="M511" s="16"/>
      <c r="N511" s="16"/>
      <c r="O511" s="16"/>
      <c r="P511" s="16"/>
      <c r="Q511" s="16"/>
      <c r="R511" s="16"/>
    </row>
    <row r="512" spans="1:18" ht="18.75" customHeight="1">
      <c r="A512" s="203" t="s">
        <v>721</v>
      </c>
      <c r="B512" s="201" t="s">
        <v>722</v>
      </c>
      <c r="C512" s="219" t="s">
        <v>60</v>
      </c>
      <c r="D512" s="201" t="s">
        <v>29</v>
      </c>
      <c r="E512" s="201">
        <v>10</v>
      </c>
      <c r="F512" s="202" t="s">
        <v>37</v>
      </c>
      <c r="G512" s="202" t="s">
        <v>46</v>
      </c>
      <c r="H512" s="202" t="s">
        <v>30</v>
      </c>
      <c r="I512" s="200">
        <v>700</v>
      </c>
      <c r="J512" s="12" t="s">
        <v>26</v>
      </c>
      <c r="K512" s="13"/>
      <c r="L512" s="13"/>
      <c r="M512" s="13"/>
      <c r="N512" s="13"/>
      <c r="O512" s="13"/>
      <c r="P512" s="13"/>
      <c r="Q512" s="13"/>
      <c r="R512" s="13"/>
    </row>
    <row r="513" spans="1:18" ht="18.75" customHeight="1">
      <c r="A513" s="204"/>
      <c r="B513" s="201"/>
      <c r="C513" s="214"/>
      <c r="D513" s="201"/>
      <c r="E513" s="201"/>
      <c r="F513" s="202"/>
      <c r="G513" s="202"/>
      <c r="H513" s="202"/>
      <c r="I513" s="200"/>
      <c r="J513" s="12" t="s">
        <v>27</v>
      </c>
      <c r="K513" s="14"/>
      <c r="L513" s="15"/>
      <c r="M513" s="14"/>
      <c r="N513" s="14"/>
      <c r="O513" s="14"/>
      <c r="P513" s="14"/>
      <c r="Q513" s="14"/>
      <c r="R513" s="14"/>
    </row>
    <row r="514" spans="1:18" ht="14.25" customHeight="1">
      <c r="A514" s="204"/>
      <c r="B514" s="201"/>
      <c r="C514" s="214"/>
      <c r="D514" s="201"/>
      <c r="E514" s="201"/>
      <c r="F514" s="202"/>
      <c r="G514" s="202"/>
      <c r="H514" s="202"/>
      <c r="I514" s="200"/>
      <c r="J514" s="12"/>
      <c r="K514" s="16"/>
      <c r="L514" s="16"/>
      <c r="M514" s="16"/>
      <c r="N514" s="16"/>
      <c r="O514" s="16"/>
      <c r="P514" s="16"/>
      <c r="Q514" s="16"/>
      <c r="R514" s="16"/>
    </row>
    <row r="515" spans="1:18" ht="13.5" customHeight="1">
      <c r="A515" s="204"/>
      <c r="B515" s="201" t="s">
        <v>723</v>
      </c>
      <c r="C515" s="201" t="s">
        <v>313</v>
      </c>
      <c r="D515" s="201" t="s">
        <v>29</v>
      </c>
      <c r="E515" s="201">
        <v>3</v>
      </c>
      <c r="F515" s="202" t="s">
        <v>37</v>
      </c>
      <c r="G515" s="202" t="s">
        <v>46</v>
      </c>
      <c r="H515" s="202" t="s">
        <v>30</v>
      </c>
      <c r="I515" s="200">
        <v>900</v>
      </c>
      <c r="J515" s="12" t="s">
        <v>26</v>
      </c>
      <c r="K515" s="13"/>
      <c r="L515" s="13"/>
      <c r="M515" s="13"/>
      <c r="N515" s="13"/>
      <c r="O515" s="13"/>
      <c r="P515" s="13"/>
      <c r="Q515" s="13"/>
      <c r="R515" s="13"/>
    </row>
    <row r="516" spans="1:18" ht="14.25" customHeight="1">
      <c r="A516" s="204"/>
      <c r="B516" s="201"/>
      <c r="C516" s="214"/>
      <c r="D516" s="201"/>
      <c r="E516" s="201"/>
      <c r="F516" s="202"/>
      <c r="G516" s="202"/>
      <c r="H516" s="202"/>
      <c r="I516" s="200"/>
      <c r="J516" s="12" t="s">
        <v>27</v>
      </c>
      <c r="K516" s="14"/>
      <c r="L516" s="15"/>
      <c r="M516" s="14"/>
      <c r="N516" s="14"/>
      <c r="O516" s="14"/>
      <c r="P516" s="14"/>
      <c r="Q516" s="14"/>
      <c r="R516" s="14"/>
    </row>
    <row r="517" spans="1:18" ht="12" customHeight="1">
      <c r="A517" s="204"/>
      <c r="B517" s="201"/>
      <c r="C517" s="214"/>
      <c r="D517" s="201"/>
      <c r="E517" s="201"/>
      <c r="F517" s="202"/>
      <c r="G517" s="202"/>
      <c r="H517" s="202"/>
      <c r="I517" s="200"/>
      <c r="J517" s="12"/>
      <c r="K517" s="16"/>
      <c r="L517" s="16"/>
      <c r="M517" s="16"/>
      <c r="N517" s="16"/>
      <c r="O517" s="16"/>
      <c r="P517" s="16"/>
      <c r="Q517" s="16"/>
      <c r="R517" s="16"/>
    </row>
    <row r="518" spans="1:18" ht="14.25" hidden="1" customHeight="1">
      <c r="A518" s="204"/>
      <c r="B518" s="192"/>
      <c r="C518" s="193"/>
      <c r="D518" s="192"/>
      <c r="E518" s="192"/>
      <c r="F518" s="190"/>
      <c r="G518" s="190"/>
      <c r="H518" s="190"/>
      <c r="I518" s="191"/>
      <c r="J518" s="12"/>
      <c r="K518" s="16"/>
      <c r="L518" s="16"/>
      <c r="M518" s="16"/>
      <c r="N518" s="16"/>
      <c r="O518" s="16"/>
      <c r="P518" s="16"/>
      <c r="Q518" s="16"/>
      <c r="R518" s="16"/>
    </row>
    <row r="519" spans="1:18" ht="37.5" customHeight="1">
      <c r="A519" s="206"/>
      <c r="B519" s="218" t="s">
        <v>24</v>
      </c>
      <c r="C519" s="218"/>
      <c r="D519" s="138"/>
      <c r="E519" s="138"/>
      <c r="F519" s="12"/>
      <c r="G519" s="12"/>
      <c r="H519" s="12"/>
      <c r="I519" s="38">
        <f>SUM(I512:I518)</f>
        <v>1600</v>
      </c>
      <c r="J519" s="12" t="s">
        <v>25</v>
      </c>
      <c r="K519" s="16"/>
      <c r="L519" s="16"/>
      <c r="M519" s="16"/>
      <c r="N519" s="16"/>
      <c r="O519" s="16"/>
      <c r="P519" s="16"/>
      <c r="Q519" s="16"/>
      <c r="R519" s="16"/>
    </row>
    <row r="520" spans="1:18" ht="14.25" customHeight="1">
      <c r="A520" s="201" t="s">
        <v>724</v>
      </c>
      <c r="B520" s="201" t="s">
        <v>725</v>
      </c>
      <c r="C520" s="201" t="s">
        <v>39</v>
      </c>
      <c r="D520" s="201" t="s">
        <v>243</v>
      </c>
      <c r="E520" s="201">
        <v>20</v>
      </c>
      <c r="F520" s="202" t="s">
        <v>296</v>
      </c>
      <c r="G520" s="202" t="s">
        <v>48</v>
      </c>
      <c r="H520" s="202" t="s">
        <v>30</v>
      </c>
      <c r="I520" s="200">
        <v>3000</v>
      </c>
      <c r="J520" s="12" t="s">
        <v>26</v>
      </c>
      <c r="K520" s="13">
        <v>44326</v>
      </c>
      <c r="L520" s="13">
        <f>K520+L521</f>
        <v>44336</v>
      </c>
      <c r="M520" s="13">
        <f>L520+M521</f>
        <v>44339</v>
      </c>
      <c r="N520" s="13">
        <f t="shared" ref="N520" si="46">M520+N521</f>
        <v>44354</v>
      </c>
      <c r="O520" s="13">
        <f t="shared" ref="O520" si="47">N520+O521</f>
        <v>44357</v>
      </c>
      <c r="P520" s="13">
        <f t="shared" ref="P520" si="48">O520+P521</f>
        <v>44360</v>
      </c>
      <c r="Q520" s="13">
        <f t="shared" ref="Q520" si="49">P520+Q521</f>
        <v>44450</v>
      </c>
      <c r="R520" s="13"/>
    </row>
    <row r="521" spans="1:18" ht="15" customHeight="1">
      <c r="A521" s="201"/>
      <c r="B521" s="201"/>
      <c r="C521" s="214"/>
      <c r="D521" s="201"/>
      <c r="E521" s="201"/>
      <c r="F521" s="202"/>
      <c r="G521" s="202"/>
      <c r="H521" s="202"/>
      <c r="I521" s="200"/>
      <c r="J521" s="12" t="s">
        <v>27</v>
      </c>
      <c r="K521" s="14">
        <v>0</v>
      </c>
      <c r="L521" s="15">
        <v>10</v>
      </c>
      <c r="M521" s="14">
        <v>3</v>
      </c>
      <c r="N521" s="14">
        <v>15</v>
      </c>
      <c r="O521" s="14">
        <v>3</v>
      </c>
      <c r="P521" s="14">
        <v>3</v>
      </c>
      <c r="Q521" s="14">
        <v>90</v>
      </c>
      <c r="R521" s="14">
        <f>SUM(K521:Q521)</f>
        <v>124</v>
      </c>
    </row>
    <row r="522" spans="1:18" ht="9.75" customHeight="1">
      <c r="A522" s="201"/>
      <c r="B522" s="201"/>
      <c r="C522" s="214"/>
      <c r="D522" s="201"/>
      <c r="E522" s="201"/>
      <c r="F522" s="202"/>
      <c r="G522" s="202"/>
      <c r="H522" s="202"/>
      <c r="I522" s="200"/>
      <c r="J522" s="12"/>
      <c r="K522" s="16"/>
      <c r="L522" s="16"/>
      <c r="M522" s="16"/>
      <c r="N522" s="16"/>
      <c r="O522" s="16"/>
      <c r="P522" s="16"/>
      <c r="Q522" s="16"/>
      <c r="R522" s="16"/>
    </row>
    <row r="523" spans="1:18" ht="15.75" customHeight="1">
      <c r="A523" s="201"/>
      <c r="B523" s="220" t="s">
        <v>24</v>
      </c>
      <c r="C523" s="221"/>
      <c r="D523" s="138"/>
      <c r="E523" s="138"/>
      <c r="F523" s="12"/>
      <c r="G523" s="12"/>
      <c r="H523" s="12"/>
      <c r="I523" s="38">
        <v>3000</v>
      </c>
      <c r="J523" s="12" t="s">
        <v>25</v>
      </c>
      <c r="K523" s="16"/>
      <c r="L523" s="16"/>
      <c r="M523" s="16"/>
      <c r="N523" s="16"/>
      <c r="O523" s="16"/>
      <c r="P523" s="16"/>
      <c r="Q523" s="16"/>
      <c r="R523" s="16"/>
    </row>
    <row r="524" spans="1:18" ht="14.25" customHeight="1">
      <c r="A524" s="203" t="s">
        <v>726</v>
      </c>
      <c r="B524" s="201" t="s">
        <v>727</v>
      </c>
      <c r="C524" s="219" t="s">
        <v>229</v>
      </c>
      <c r="D524" s="201" t="s">
        <v>29</v>
      </c>
      <c r="E524" s="201">
        <v>25</v>
      </c>
      <c r="F524" s="202" t="s">
        <v>36</v>
      </c>
      <c r="G524" s="202" t="s">
        <v>31</v>
      </c>
      <c r="H524" s="202" t="s">
        <v>30</v>
      </c>
      <c r="I524" s="200">
        <v>50</v>
      </c>
      <c r="J524" s="12" t="s">
        <v>26</v>
      </c>
      <c r="K524" s="13"/>
      <c r="L524" s="16"/>
      <c r="M524" s="16"/>
      <c r="N524" s="16"/>
      <c r="O524" s="16"/>
      <c r="P524" s="16"/>
      <c r="Q524" s="16"/>
      <c r="R524" s="16"/>
    </row>
    <row r="525" spans="1:18" ht="14.25" customHeight="1">
      <c r="A525" s="204"/>
      <c r="B525" s="201"/>
      <c r="C525" s="214"/>
      <c r="D525" s="201"/>
      <c r="E525" s="201"/>
      <c r="F525" s="202"/>
      <c r="G525" s="202"/>
      <c r="H525" s="202"/>
      <c r="I525" s="200"/>
      <c r="J525" s="12" t="s">
        <v>27</v>
      </c>
      <c r="K525" s="211" t="s">
        <v>289</v>
      </c>
      <c r="L525" s="212"/>
      <c r="M525" s="212"/>
      <c r="N525" s="212"/>
      <c r="O525" s="212"/>
      <c r="P525" s="213"/>
      <c r="Q525" s="16"/>
      <c r="R525" s="16"/>
    </row>
    <row r="526" spans="1:18" ht="14.25" customHeight="1">
      <c r="A526" s="204"/>
      <c r="B526" s="201"/>
      <c r="C526" s="214"/>
      <c r="D526" s="201"/>
      <c r="E526" s="201"/>
      <c r="F526" s="202"/>
      <c r="G526" s="202"/>
      <c r="H526" s="202"/>
      <c r="I526" s="200"/>
      <c r="J526" s="12"/>
      <c r="K526" s="16"/>
      <c r="L526" s="16"/>
      <c r="M526" s="16"/>
      <c r="N526" s="16"/>
      <c r="O526" s="16"/>
      <c r="P526" s="16"/>
      <c r="Q526" s="16"/>
      <c r="R526" s="16"/>
    </row>
    <row r="527" spans="1:18" ht="14.25" customHeight="1">
      <c r="A527" s="204"/>
      <c r="B527" s="201" t="s">
        <v>728</v>
      </c>
      <c r="C527" s="201" t="s">
        <v>297</v>
      </c>
      <c r="D527" s="201" t="s">
        <v>29</v>
      </c>
      <c r="E527" s="201" t="s">
        <v>7</v>
      </c>
      <c r="F527" s="202" t="s">
        <v>36</v>
      </c>
      <c r="G527" s="202" t="s">
        <v>31</v>
      </c>
      <c r="H527" s="202" t="s">
        <v>30</v>
      </c>
      <c r="I527" s="200">
        <v>400</v>
      </c>
      <c r="J527" s="12" t="s">
        <v>26</v>
      </c>
      <c r="K527" s="13"/>
      <c r="L527" s="215" t="s">
        <v>289</v>
      </c>
      <c r="M527" s="216"/>
      <c r="N527" s="216"/>
      <c r="O527" s="216"/>
      <c r="P527" s="217"/>
      <c r="Q527" s="13"/>
      <c r="R527" s="13"/>
    </row>
    <row r="528" spans="1:18" ht="1.5" customHeight="1">
      <c r="A528" s="204"/>
      <c r="B528" s="201"/>
      <c r="C528" s="214"/>
      <c r="D528" s="201"/>
      <c r="E528" s="201"/>
      <c r="F528" s="202"/>
      <c r="G528" s="202"/>
      <c r="H528" s="202"/>
      <c r="I528" s="200"/>
      <c r="J528" s="12" t="s">
        <v>27</v>
      </c>
      <c r="K528" s="14"/>
      <c r="L528" s="15"/>
      <c r="M528" s="14"/>
      <c r="N528" s="14"/>
      <c r="O528" s="14"/>
      <c r="P528" s="14"/>
      <c r="Q528" s="14"/>
      <c r="R528" s="14"/>
    </row>
    <row r="529" spans="1:18" ht="27.75" customHeight="1">
      <c r="A529" s="204"/>
      <c r="B529" s="201"/>
      <c r="C529" s="214"/>
      <c r="D529" s="201"/>
      <c r="E529" s="201"/>
      <c r="F529" s="202"/>
      <c r="G529" s="202"/>
      <c r="H529" s="202"/>
      <c r="I529" s="200"/>
      <c r="J529" s="12"/>
      <c r="K529" s="16"/>
      <c r="L529" s="16"/>
      <c r="M529" s="16"/>
      <c r="N529" s="16"/>
      <c r="O529" s="16"/>
      <c r="P529" s="16"/>
      <c r="Q529" s="16"/>
      <c r="R529" s="16"/>
    </row>
    <row r="530" spans="1:18" ht="14.25" customHeight="1">
      <c r="A530" s="204" t="s">
        <v>729</v>
      </c>
      <c r="B530" s="201" t="s">
        <v>730</v>
      </c>
      <c r="C530" s="201" t="s">
        <v>297</v>
      </c>
      <c r="D530" s="201" t="s">
        <v>29</v>
      </c>
      <c r="E530" s="201" t="s">
        <v>209</v>
      </c>
      <c r="F530" s="202" t="s">
        <v>45</v>
      </c>
      <c r="G530" s="202" t="s">
        <v>31</v>
      </c>
      <c r="H530" s="202" t="s">
        <v>30</v>
      </c>
      <c r="I530" s="200">
        <v>100</v>
      </c>
      <c r="J530" s="12" t="s">
        <v>26</v>
      </c>
      <c r="K530" s="13"/>
      <c r="L530" s="215" t="s">
        <v>289</v>
      </c>
      <c r="M530" s="216"/>
      <c r="N530" s="216"/>
      <c r="O530" s="216"/>
      <c r="P530" s="217"/>
      <c r="Q530" s="13"/>
      <c r="R530" s="13"/>
    </row>
    <row r="531" spans="1:18" ht="1.5" customHeight="1">
      <c r="A531" s="204"/>
      <c r="B531" s="201"/>
      <c r="C531" s="214"/>
      <c r="D531" s="201"/>
      <c r="E531" s="201"/>
      <c r="F531" s="202"/>
      <c r="G531" s="202"/>
      <c r="H531" s="202"/>
      <c r="I531" s="200"/>
      <c r="J531" s="12" t="s">
        <v>27</v>
      </c>
      <c r="K531" s="14"/>
      <c r="L531" s="15"/>
      <c r="M531" s="14"/>
      <c r="N531" s="14"/>
      <c r="O531" s="14"/>
      <c r="P531" s="14"/>
      <c r="Q531" s="14"/>
      <c r="R531" s="14"/>
    </row>
    <row r="532" spans="1:18" ht="27.75" customHeight="1">
      <c r="A532" s="204"/>
      <c r="B532" s="201"/>
      <c r="C532" s="214"/>
      <c r="D532" s="201"/>
      <c r="E532" s="201"/>
      <c r="F532" s="202"/>
      <c r="G532" s="202"/>
      <c r="H532" s="202"/>
      <c r="I532" s="200"/>
      <c r="J532" s="12"/>
      <c r="K532" s="16"/>
      <c r="L532" s="16"/>
      <c r="M532" s="16"/>
      <c r="N532" s="16"/>
      <c r="O532" s="16"/>
      <c r="P532" s="16"/>
      <c r="Q532" s="16"/>
      <c r="R532" s="16"/>
    </row>
    <row r="533" spans="1:18" ht="38.25" customHeight="1">
      <c r="A533" s="197"/>
      <c r="B533" s="218" t="s">
        <v>24</v>
      </c>
      <c r="C533" s="218"/>
      <c r="D533" s="138"/>
      <c r="E533" s="138">
        <v>0</v>
      </c>
      <c r="F533" s="12"/>
      <c r="G533" s="12"/>
      <c r="H533" s="12"/>
      <c r="I533" s="37">
        <f>SUM(I524:I529)</f>
        <v>450</v>
      </c>
      <c r="J533" s="12" t="s">
        <v>25</v>
      </c>
      <c r="K533" s="16"/>
      <c r="L533" s="16"/>
      <c r="M533" s="16"/>
      <c r="N533" s="16"/>
      <c r="O533" s="16"/>
      <c r="P533" s="16"/>
      <c r="Q533" s="16"/>
      <c r="R533" s="16"/>
    </row>
    <row r="534" spans="1:18" ht="14.25" customHeight="1">
      <c r="A534" s="201" t="s">
        <v>731</v>
      </c>
      <c r="B534" s="201" t="s">
        <v>732</v>
      </c>
      <c r="C534" s="219" t="s">
        <v>64</v>
      </c>
      <c r="D534" s="201" t="s">
        <v>29</v>
      </c>
      <c r="E534" s="201">
        <v>4</v>
      </c>
      <c r="F534" s="202" t="s">
        <v>45</v>
      </c>
      <c r="G534" s="202" t="s">
        <v>31</v>
      </c>
      <c r="H534" s="202" t="s">
        <v>30</v>
      </c>
      <c r="I534" s="200">
        <v>25</v>
      </c>
      <c r="J534" s="12" t="s">
        <v>26</v>
      </c>
      <c r="K534" s="13"/>
      <c r="L534" s="13"/>
      <c r="M534" s="13"/>
      <c r="N534" s="13"/>
      <c r="O534" s="13"/>
      <c r="P534" s="13"/>
      <c r="Q534" s="13"/>
      <c r="R534" s="13"/>
    </row>
    <row r="535" spans="1:18" ht="21.75" customHeight="1">
      <c r="A535" s="201"/>
      <c r="B535" s="201"/>
      <c r="C535" s="214"/>
      <c r="D535" s="201"/>
      <c r="E535" s="201"/>
      <c r="F535" s="202"/>
      <c r="G535" s="202"/>
      <c r="H535" s="202"/>
      <c r="I535" s="200"/>
      <c r="J535" s="12" t="s">
        <v>27</v>
      </c>
      <c r="K535" s="14"/>
      <c r="L535" s="15"/>
      <c r="M535" s="14"/>
      <c r="N535" s="14"/>
      <c r="O535" s="14"/>
      <c r="P535" s="14"/>
      <c r="Q535" s="14"/>
      <c r="R535" s="14"/>
    </row>
    <row r="536" spans="1:18" ht="23.25" customHeight="1">
      <c r="A536" s="201"/>
      <c r="B536" s="201"/>
      <c r="C536" s="214"/>
      <c r="D536" s="201"/>
      <c r="E536" s="201"/>
      <c r="F536" s="202"/>
      <c r="G536" s="202"/>
      <c r="H536" s="202"/>
      <c r="I536" s="200"/>
      <c r="J536" s="12"/>
      <c r="K536" s="16"/>
      <c r="L536" s="16"/>
      <c r="M536" s="16"/>
      <c r="N536" s="16"/>
      <c r="O536" s="16"/>
      <c r="P536" s="16"/>
      <c r="Q536" s="16"/>
      <c r="R536" s="16"/>
    </row>
    <row r="537" spans="1:18" ht="37.5" customHeight="1">
      <c r="A537" s="201"/>
      <c r="B537" s="218" t="s">
        <v>24</v>
      </c>
      <c r="C537" s="218"/>
      <c r="D537" s="138"/>
      <c r="E537" s="138"/>
      <c r="F537" s="12"/>
      <c r="G537" s="12"/>
      <c r="H537" s="12"/>
      <c r="I537" s="37">
        <f>SUM(I534:I536)</f>
        <v>25</v>
      </c>
      <c r="J537" s="12" t="s">
        <v>25</v>
      </c>
      <c r="K537" s="16"/>
      <c r="L537" s="16"/>
      <c r="M537" s="16"/>
      <c r="N537" s="16"/>
      <c r="O537" s="16"/>
      <c r="P537" s="16"/>
      <c r="Q537" s="16"/>
      <c r="R537" s="16"/>
    </row>
    <row r="538" spans="1:18" ht="15" customHeight="1">
      <c r="A538" s="201" t="s">
        <v>733</v>
      </c>
      <c r="B538" s="201" t="s">
        <v>734</v>
      </c>
      <c r="C538" s="219" t="s">
        <v>276</v>
      </c>
      <c r="D538" s="201" t="s">
        <v>29</v>
      </c>
      <c r="E538" s="201">
        <v>25</v>
      </c>
      <c r="F538" s="202" t="s">
        <v>36</v>
      </c>
      <c r="G538" s="202" t="s">
        <v>31</v>
      </c>
      <c r="H538" s="202" t="s">
        <v>30</v>
      </c>
      <c r="I538" s="200">
        <v>40</v>
      </c>
      <c r="J538" s="12" t="s">
        <v>26</v>
      </c>
      <c r="K538" s="13"/>
      <c r="L538" s="13"/>
      <c r="M538" s="13"/>
      <c r="N538" s="13"/>
      <c r="O538" s="13"/>
      <c r="P538" s="13"/>
      <c r="Q538" s="13"/>
      <c r="R538" s="13"/>
    </row>
    <row r="539" spans="1:18" ht="15" customHeight="1">
      <c r="A539" s="201"/>
      <c r="B539" s="201"/>
      <c r="C539" s="214"/>
      <c r="D539" s="201"/>
      <c r="E539" s="201"/>
      <c r="F539" s="202"/>
      <c r="G539" s="202"/>
      <c r="H539" s="202"/>
      <c r="I539" s="200"/>
      <c r="J539" s="12" t="s">
        <v>27</v>
      </c>
      <c r="K539" s="14"/>
      <c r="L539" s="15"/>
      <c r="M539" s="14"/>
      <c r="N539" s="14"/>
      <c r="O539" s="14"/>
      <c r="P539" s="14"/>
      <c r="Q539" s="14"/>
      <c r="R539" s="14"/>
    </row>
    <row r="540" spans="1:18" ht="15" customHeight="1">
      <c r="A540" s="201"/>
      <c r="B540" s="201"/>
      <c r="C540" s="214"/>
      <c r="D540" s="201"/>
      <c r="E540" s="201"/>
      <c r="F540" s="202"/>
      <c r="G540" s="202"/>
      <c r="H540" s="202"/>
      <c r="I540" s="200"/>
      <c r="J540" s="12"/>
      <c r="K540" s="16"/>
      <c r="L540" s="16"/>
      <c r="M540" s="16"/>
      <c r="N540" s="16"/>
      <c r="O540" s="16"/>
      <c r="P540" s="16"/>
      <c r="Q540" s="16"/>
      <c r="R540" s="16"/>
    </row>
    <row r="541" spans="1:18" ht="15" customHeight="1">
      <c r="A541" s="201"/>
      <c r="B541" s="218" t="s">
        <v>24</v>
      </c>
      <c r="C541" s="218"/>
      <c r="D541" s="130"/>
      <c r="E541" s="130"/>
      <c r="F541" s="28"/>
      <c r="G541" s="28"/>
      <c r="H541" s="28"/>
      <c r="I541" s="37">
        <v>40</v>
      </c>
      <c r="J541" s="12" t="s">
        <v>25</v>
      </c>
      <c r="K541" s="16"/>
      <c r="L541" s="16"/>
      <c r="M541" s="16"/>
      <c r="N541" s="16"/>
      <c r="O541" s="16"/>
      <c r="P541" s="16"/>
      <c r="Q541" s="16"/>
      <c r="R541" s="16"/>
    </row>
    <row r="542" spans="1:18" ht="14.25" customHeight="1">
      <c r="A542" s="201" t="s">
        <v>735</v>
      </c>
      <c r="B542" s="201" t="s">
        <v>736</v>
      </c>
      <c r="C542" s="219" t="s">
        <v>38</v>
      </c>
      <c r="D542" s="201" t="s">
        <v>29</v>
      </c>
      <c r="E542" s="201">
        <v>3</v>
      </c>
      <c r="F542" s="202" t="s">
        <v>36</v>
      </c>
      <c r="G542" s="201" t="s">
        <v>31</v>
      </c>
      <c r="H542" s="202" t="s">
        <v>30</v>
      </c>
      <c r="I542" s="200">
        <v>300</v>
      </c>
      <c r="J542" s="12" t="s">
        <v>26</v>
      </c>
      <c r="K542" s="13">
        <v>44389</v>
      </c>
      <c r="L542" s="13">
        <f>K542+L543</f>
        <v>44399</v>
      </c>
      <c r="M542" s="13">
        <f>L542+M543</f>
        <v>44402</v>
      </c>
      <c r="N542" s="13">
        <f t="shared" ref="N542" si="50">M542+N543</f>
        <v>44417</v>
      </c>
      <c r="O542" s="13">
        <f t="shared" ref="O542" si="51">N542+O543</f>
        <v>44420</v>
      </c>
      <c r="P542" s="13">
        <f t="shared" ref="P542" si="52">O542+P543</f>
        <v>44423</v>
      </c>
      <c r="Q542" s="13">
        <f>P542+Q543</f>
        <v>44513</v>
      </c>
      <c r="R542" s="13"/>
    </row>
    <row r="543" spans="1:18" ht="14.25" customHeight="1">
      <c r="A543" s="201"/>
      <c r="B543" s="201"/>
      <c r="C543" s="214"/>
      <c r="D543" s="201"/>
      <c r="E543" s="201"/>
      <c r="F543" s="202"/>
      <c r="G543" s="201"/>
      <c r="H543" s="202"/>
      <c r="I543" s="200"/>
      <c r="J543" s="12" t="s">
        <v>27</v>
      </c>
      <c r="K543" s="14">
        <v>0</v>
      </c>
      <c r="L543" s="15">
        <v>10</v>
      </c>
      <c r="M543" s="14">
        <v>3</v>
      </c>
      <c r="N543" s="14">
        <v>15</v>
      </c>
      <c r="O543" s="14">
        <v>3</v>
      </c>
      <c r="P543" s="14">
        <v>3</v>
      </c>
      <c r="Q543" s="14">
        <v>90</v>
      </c>
      <c r="R543" s="14">
        <f>SUM(K543:Q543)</f>
        <v>124</v>
      </c>
    </row>
    <row r="544" spans="1:18" ht="14.25" customHeight="1">
      <c r="A544" s="201"/>
      <c r="B544" s="201"/>
      <c r="C544" s="214"/>
      <c r="D544" s="201"/>
      <c r="E544" s="201"/>
      <c r="F544" s="202"/>
      <c r="G544" s="201"/>
      <c r="H544" s="202"/>
      <c r="I544" s="200"/>
      <c r="J544" s="12"/>
      <c r="K544" s="16"/>
      <c r="L544" s="16"/>
      <c r="M544" s="16"/>
      <c r="N544" s="16"/>
      <c r="O544" s="16"/>
      <c r="P544" s="16"/>
      <c r="Q544" s="16"/>
      <c r="R544" s="16"/>
    </row>
    <row r="545" spans="1:19" ht="11.25" customHeight="1">
      <c r="A545" s="201"/>
      <c r="B545" s="253" t="s">
        <v>24</v>
      </c>
      <c r="C545" s="253"/>
      <c r="D545" s="130"/>
      <c r="E545" s="130"/>
      <c r="F545" s="28"/>
      <c r="G545" s="28"/>
      <c r="H545" s="28"/>
      <c r="I545" s="135">
        <f>SUM(I542:I544)</f>
        <v>300</v>
      </c>
      <c r="J545" s="12" t="s">
        <v>25</v>
      </c>
      <c r="K545" s="16"/>
      <c r="L545" s="16"/>
      <c r="M545" s="16"/>
      <c r="N545" s="16"/>
      <c r="O545" s="16"/>
      <c r="P545" s="16"/>
      <c r="Q545" s="16"/>
      <c r="R545" s="16"/>
    </row>
    <row r="546" spans="1:19" ht="14.25" customHeight="1">
      <c r="A546" s="203" t="s">
        <v>737</v>
      </c>
      <c r="B546" s="201" t="s">
        <v>738</v>
      </c>
      <c r="C546" s="210" t="s">
        <v>284</v>
      </c>
      <c r="D546" s="201" t="s">
        <v>29</v>
      </c>
      <c r="E546" s="201" t="s">
        <v>7</v>
      </c>
      <c r="F546" s="202" t="s">
        <v>36</v>
      </c>
      <c r="G546" s="201" t="s">
        <v>31</v>
      </c>
      <c r="H546" s="202" t="s">
        <v>30</v>
      </c>
      <c r="I546" s="200">
        <v>100</v>
      </c>
      <c r="J546" s="12" t="s">
        <v>26</v>
      </c>
      <c r="K546" s="13"/>
      <c r="L546" s="16"/>
      <c r="M546" s="16"/>
      <c r="N546" s="16"/>
      <c r="O546" s="16"/>
      <c r="P546" s="16"/>
      <c r="Q546" s="16"/>
      <c r="R546" s="16"/>
    </row>
    <row r="547" spans="1:19" ht="14.25" customHeight="1">
      <c r="A547" s="204"/>
      <c r="B547" s="201"/>
      <c r="C547" s="214"/>
      <c r="D547" s="201"/>
      <c r="E547" s="201"/>
      <c r="F547" s="202"/>
      <c r="G547" s="201"/>
      <c r="H547" s="202"/>
      <c r="I547" s="200"/>
      <c r="J547" s="12" t="s">
        <v>27</v>
      </c>
      <c r="K547" s="16"/>
      <c r="L547" s="16"/>
      <c r="M547" s="232" t="s">
        <v>281</v>
      </c>
      <c r="N547" s="233"/>
      <c r="O547" s="234"/>
      <c r="P547" s="16"/>
      <c r="Q547" s="16"/>
      <c r="R547" s="16"/>
    </row>
    <row r="548" spans="1:19" ht="14.25" customHeight="1">
      <c r="A548" s="204"/>
      <c r="B548" s="201"/>
      <c r="C548" s="214"/>
      <c r="D548" s="201"/>
      <c r="E548" s="201"/>
      <c r="F548" s="202"/>
      <c r="G548" s="201"/>
      <c r="H548" s="202"/>
      <c r="I548" s="200"/>
      <c r="J548" s="12"/>
      <c r="K548" s="16"/>
      <c r="L548" s="16"/>
      <c r="M548" s="16"/>
      <c r="N548" s="16"/>
      <c r="O548" s="16"/>
      <c r="P548" s="16"/>
      <c r="Q548" s="16"/>
      <c r="R548" s="16"/>
    </row>
    <row r="549" spans="1:19" ht="14.25" customHeight="1">
      <c r="A549" s="204" t="s">
        <v>739</v>
      </c>
      <c r="B549" s="201" t="s">
        <v>740</v>
      </c>
      <c r="C549" s="210" t="s">
        <v>284</v>
      </c>
      <c r="D549" s="201" t="s">
        <v>29</v>
      </c>
      <c r="E549" s="201" t="s">
        <v>7</v>
      </c>
      <c r="F549" s="202" t="s">
        <v>45</v>
      </c>
      <c r="G549" s="201" t="s">
        <v>31</v>
      </c>
      <c r="H549" s="202" t="s">
        <v>30</v>
      </c>
      <c r="I549" s="200">
        <v>100</v>
      </c>
      <c r="J549" s="12" t="s">
        <v>26</v>
      </c>
      <c r="K549" s="13"/>
      <c r="L549" s="16"/>
      <c r="M549" s="16"/>
      <c r="N549" s="16"/>
      <c r="O549" s="16"/>
      <c r="P549" s="16"/>
      <c r="Q549" s="16"/>
      <c r="R549" s="16"/>
    </row>
    <row r="550" spans="1:19" ht="14.25" customHeight="1">
      <c r="A550" s="204"/>
      <c r="B550" s="201"/>
      <c r="C550" s="214"/>
      <c r="D550" s="201"/>
      <c r="E550" s="201"/>
      <c r="F550" s="202"/>
      <c r="G550" s="201"/>
      <c r="H550" s="202"/>
      <c r="I550" s="200"/>
      <c r="J550" s="12" t="s">
        <v>27</v>
      </c>
      <c r="K550" s="16"/>
      <c r="L550" s="16"/>
      <c r="M550" s="232" t="s">
        <v>281</v>
      </c>
      <c r="N550" s="233"/>
      <c r="O550" s="234"/>
      <c r="P550" s="16"/>
      <c r="Q550" s="16"/>
      <c r="R550" s="16"/>
    </row>
    <row r="551" spans="1:19" ht="14.25" customHeight="1">
      <c r="A551" s="204"/>
      <c r="B551" s="201"/>
      <c r="C551" s="214"/>
      <c r="D551" s="201"/>
      <c r="E551" s="201"/>
      <c r="F551" s="202"/>
      <c r="G551" s="201"/>
      <c r="H551" s="202"/>
      <c r="I551" s="200"/>
      <c r="J551" s="12"/>
      <c r="K551" s="16"/>
      <c r="L551" s="16"/>
      <c r="M551" s="16"/>
      <c r="N551" s="16"/>
      <c r="O551" s="16"/>
      <c r="P551" s="16"/>
      <c r="Q551" s="16"/>
      <c r="R551" s="16"/>
    </row>
    <row r="552" spans="1:19" ht="14.25" customHeight="1">
      <c r="A552" s="204" t="s">
        <v>741</v>
      </c>
      <c r="B552" s="201" t="s">
        <v>742</v>
      </c>
      <c r="C552" s="210" t="s">
        <v>608</v>
      </c>
      <c r="D552" s="201" t="s">
        <v>29</v>
      </c>
      <c r="E552" s="201" t="s">
        <v>7</v>
      </c>
      <c r="F552" s="202" t="s">
        <v>45</v>
      </c>
      <c r="G552" s="201" t="s">
        <v>31</v>
      </c>
      <c r="H552" s="202" t="s">
        <v>30</v>
      </c>
      <c r="I552" s="200">
        <v>100</v>
      </c>
      <c r="J552" s="12" t="s">
        <v>26</v>
      </c>
      <c r="K552" s="13"/>
      <c r="L552" s="16"/>
      <c r="M552" s="16"/>
      <c r="N552" s="16"/>
      <c r="O552" s="16"/>
      <c r="P552" s="16"/>
      <c r="Q552" s="16"/>
      <c r="R552" s="16"/>
    </row>
    <row r="553" spans="1:19" ht="14.25" customHeight="1">
      <c r="A553" s="204"/>
      <c r="B553" s="201"/>
      <c r="C553" s="214"/>
      <c r="D553" s="201"/>
      <c r="E553" s="201"/>
      <c r="F553" s="202"/>
      <c r="G553" s="201"/>
      <c r="H553" s="202"/>
      <c r="I553" s="200"/>
      <c r="J553" s="12" t="s">
        <v>27</v>
      </c>
      <c r="K553" s="16"/>
      <c r="L553" s="16"/>
      <c r="M553" s="232" t="s">
        <v>281</v>
      </c>
      <c r="N553" s="233"/>
      <c r="O553" s="234"/>
      <c r="P553" s="16"/>
      <c r="Q553" s="16"/>
      <c r="R553" s="16"/>
    </row>
    <row r="554" spans="1:19" ht="14.25" customHeight="1">
      <c r="A554" s="204"/>
      <c r="B554" s="201"/>
      <c r="C554" s="214"/>
      <c r="D554" s="201"/>
      <c r="E554" s="201"/>
      <c r="F554" s="202"/>
      <c r="G554" s="201"/>
      <c r="H554" s="202"/>
      <c r="I554" s="200"/>
      <c r="J554" s="12"/>
      <c r="K554" s="16"/>
      <c r="L554" s="16"/>
      <c r="M554" s="16"/>
      <c r="N554" s="16"/>
      <c r="O554" s="16"/>
      <c r="P554" s="16"/>
      <c r="Q554" s="16"/>
      <c r="R554" s="16"/>
    </row>
    <row r="555" spans="1:19" ht="28.5" customHeight="1">
      <c r="A555" s="197"/>
      <c r="B555" s="253" t="s">
        <v>24</v>
      </c>
      <c r="C555" s="253"/>
      <c r="D555" s="130"/>
      <c r="E555" s="130"/>
      <c r="F555" s="28"/>
      <c r="G555" s="28"/>
      <c r="H555" s="28"/>
      <c r="I555" s="135">
        <f>I546+I549+I552</f>
        <v>300</v>
      </c>
      <c r="J555" s="12" t="s">
        <v>25</v>
      </c>
      <c r="K555" s="16"/>
      <c r="L555" s="16"/>
      <c r="M555" s="16"/>
      <c r="N555" s="16"/>
      <c r="O555" s="16"/>
      <c r="P555" s="16"/>
      <c r="Q555" s="16"/>
      <c r="R555" s="16"/>
    </row>
    <row r="556" spans="1:19" ht="17.25" customHeight="1">
      <c r="A556" s="250" t="s">
        <v>601</v>
      </c>
      <c r="B556" s="251"/>
      <c r="C556" s="252"/>
      <c r="D556" s="12"/>
      <c r="E556" s="12"/>
      <c r="F556" s="12"/>
      <c r="G556" s="12"/>
      <c r="H556" s="12"/>
      <c r="I556" s="38">
        <f>I15+I22+I26+I30+I34+I38+I42+I46+I50+I54+I58+I62+I69+I73+I77+I81+I86+I90+I94+I98+I105+I109+I113+I117+I121+I125+I129+I136+I140+I145+I149+I164+I176+I188+I192+I199+I206+I210+I217+I225+I229+I233+I240+I247+I251+I255+I269+I273+I280+I290+I294+I298+I302+I306+I313+I317+I321+I326+I330+I334+I339+I343+I347+I355+I359+I363+I370+I374+I378+I385+I428+I432+I439+I443+I450+I459+I463+I473+I481+I485+I489+I493+I499+I505+I519+I523+I533+I537+I541+I545+I555</f>
        <v>220108</v>
      </c>
      <c r="J556" s="42"/>
      <c r="K556" s="16"/>
      <c r="L556" s="16"/>
      <c r="M556" s="16"/>
      <c r="N556" s="16"/>
      <c r="O556" s="16"/>
      <c r="P556" s="16"/>
      <c r="Q556" s="16"/>
      <c r="R556" s="16"/>
      <c r="S556" s="57"/>
    </row>
    <row r="557" spans="1:19">
      <c r="A557" s="34"/>
      <c r="B557" s="47"/>
      <c r="C557" s="47"/>
      <c r="D557" s="46"/>
      <c r="E557" s="46"/>
      <c r="F557" s="42"/>
      <c r="G557" s="42"/>
      <c r="H557" s="42"/>
      <c r="I557" s="48"/>
      <c r="J557" s="42"/>
      <c r="K557" s="44"/>
      <c r="L557" s="44"/>
      <c r="M557" s="44"/>
      <c r="N557" s="44"/>
      <c r="O557" s="44"/>
      <c r="P557" s="44"/>
      <c r="Q557" s="44"/>
      <c r="R557" s="44"/>
    </row>
    <row r="558" spans="1:19">
      <c r="A558" s="34"/>
      <c r="B558" s="47"/>
      <c r="C558" s="47"/>
      <c r="D558" s="46"/>
      <c r="E558" s="46"/>
      <c r="F558" s="42"/>
      <c r="G558" s="42"/>
      <c r="H558" s="42"/>
      <c r="I558" s="48"/>
      <c r="J558" s="42"/>
      <c r="K558" s="44"/>
      <c r="L558" s="44"/>
      <c r="M558" s="44"/>
      <c r="N558" s="44"/>
      <c r="O558" s="44"/>
      <c r="P558" s="44"/>
      <c r="Q558" s="44"/>
      <c r="R558" s="44"/>
    </row>
    <row r="559" spans="1:19">
      <c r="A559" s="34"/>
      <c r="B559" s="47"/>
      <c r="C559" s="47"/>
      <c r="D559" s="46"/>
      <c r="E559" s="46"/>
      <c r="F559" s="42"/>
      <c r="G559" s="42"/>
      <c r="H559" s="42"/>
      <c r="I559" s="48"/>
      <c r="J559" s="42"/>
      <c r="K559" s="44"/>
      <c r="L559" s="44"/>
      <c r="M559" s="44"/>
      <c r="N559" s="44"/>
      <c r="O559" s="44"/>
      <c r="P559" s="44"/>
      <c r="Q559" s="44"/>
      <c r="R559" s="44"/>
    </row>
    <row r="560" spans="1:19">
      <c r="A560" s="34"/>
      <c r="B560" s="47"/>
      <c r="C560" s="47"/>
      <c r="D560" s="46"/>
      <c r="E560" s="46"/>
      <c r="F560" s="42"/>
      <c r="G560" s="42"/>
      <c r="H560" s="42"/>
      <c r="I560" s="48"/>
      <c r="K560" s="44"/>
      <c r="L560" s="44"/>
      <c r="M560" s="44"/>
      <c r="N560" s="44"/>
      <c r="O560" s="44"/>
      <c r="P560" s="44"/>
      <c r="Q560" s="44"/>
      <c r="R560" s="44"/>
    </row>
  </sheetData>
  <mergeCells count="1420">
    <mergeCell ref="A530:A532"/>
    <mergeCell ref="A546:A548"/>
    <mergeCell ref="A549:A551"/>
    <mergeCell ref="A552:A554"/>
    <mergeCell ref="B552:B554"/>
    <mergeCell ref="C552:C554"/>
    <mergeCell ref="D552:D554"/>
    <mergeCell ref="E552:E554"/>
    <mergeCell ref="F552:F554"/>
    <mergeCell ref="G552:G554"/>
    <mergeCell ref="H552:H554"/>
    <mergeCell ref="I552:I554"/>
    <mergeCell ref="M553:O553"/>
    <mergeCell ref="B545:C545"/>
    <mergeCell ref="I534:I536"/>
    <mergeCell ref="E534:E536"/>
    <mergeCell ref="E538:E540"/>
    <mergeCell ref="F534:F536"/>
    <mergeCell ref="G549:G551"/>
    <mergeCell ref="I549:I551"/>
    <mergeCell ref="M550:O550"/>
    <mergeCell ref="M547:O547"/>
    <mergeCell ref="L457:P457"/>
    <mergeCell ref="A467:A472"/>
    <mergeCell ref="A464:A466"/>
    <mergeCell ref="A495:A497"/>
    <mergeCell ref="A498:A499"/>
    <mergeCell ref="A500:A502"/>
    <mergeCell ref="A503:A505"/>
    <mergeCell ref="A506:A508"/>
    <mergeCell ref="A509:A511"/>
    <mergeCell ref="B486:B488"/>
    <mergeCell ref="C486:C488"/>
    <mergeCell ref="D486:D488"/>
    <mergeCell ref="F460:F462"/>
    <mergeCell ref="D460:D462"/>
    <mergeCell ref="H506:H508"/>
    <mergeCell ref="C506:C508"/>
    <mergeCell ref="I490:I492"/>
    <mergeCell ref="H490:H492"/>
    <mergeCell ref="E506:E508"/>
    <mergeCell ref="B506:B508"/>
    <mergeCell ref="D506:D508"/>
    <mergeCell ref="F506:F508"/>
    <mergeCell ref="H482:H484"/>
    <mergeCell ref="B485:C485"/>
    <mergeCell ref="B482:B484"/>
    <mergeCell ref="F482:F484"/>
    <mergeCell ref="G482:G484"/>
    <mergeCell ref="I475:I477"/>
    <mergeCell ref="I467:I469"/>
    <mergeCell ref="I506:I508"/>
    <mergeCell ref="H460:H462"/>
    <mergeCell ref="I460:I462"/>
    <mergeCell ref="L368:N368"/>
    <mergeCell ref="I364:I366"/>
    <mergeCell ref="G331:G333"/>
    <mergeCell ref="F371:F373"/>
    <mergeCell ref="G371:G373"/>
    <mergeCell ref="H371:H373"/>
    <mergeCell ref="I371:I373"/>
    <mergeCell ref="B374:C374"/>
    <mergeCell ref="L292:N292"/>
    <mergeCell ref="L308:N308"/>
    <mergeCell ref="L315:N315"/>
    <mergeCell ref="L328:O328"/>
    <mergeCell ref="L157:P157"/>
    <mergeCell ref="L170:N170"/>
    <mergeCell ref="K190:P190"/>
    <mergeCell ref="L201:O201"/>
    <mergeCell ref="L204:O204"/>
    <mergeCell ref="L212:N212"/>
    <mergeCell ref="L215:N215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L245:N245"/>
    <mergeCell ref="L282:O282"/>
    <mergeCell ref="L320:N320"/>
    <mergeCell ref="D327:D329"/>
    <mergeCell ref="L333:N333"/>
    <mergeCell ref="L337:N337"/>
    <mergeCell ref="B352:B354"/>
    <mergeCell ref="C352:C354"/>
    <mergeCell ref="D352:D354"/>
    <mergeCell ref="E352:E354"/>
    <mergeCell ref="F352:F354"/>
    <mergeCell ref="G352:G354"/>
    <mergeCell ref="H352:H354"/>
    <mergeCell ref="I352:I354"/>
    <mergeCell ref="I340:I342"/>
    <mergeCell ref="H340:H342"/>
    <mergeCell ref="G340:G342"/>
    <mergeCell ref="E340:E342"/>
    <mergeCell ref="D340:D342"/>
    <mergeCell ref="F340:F342"/>
    <mergeCell ref="I349:I351"/>
    <mergeCell ref="I331:I333"/>
    <mergeCell ref="B348:C348"/>
    <mergeCell ref="B343:C343"/>
    <mergeCell ref="B334:C334"/>
    <mergeCell ref="H349:H351"/>
    <mergeCell ref="H331:H333"/>
    <mergeCell ref="E336:E338"/>
    <mergeCell ref="C331:C333"/>
    <mergeCell ref="H336:H338"/>
    <mergeCell ref="I336:I338"/>
    <mergeCell ref="E349:E351"/>
    <mergeCell ref="F349:F351"/>
    <mergeCell ref="C336:C338"/>
    <mergeCell ref="D336:D338"/>
    <mergeCell ref="L311:N311"/>
    <mergeCell ref="I314:I316"/>
    <mergeCell ref="G314:G316"/>
    <mergeCell ref="H314:H316"/>
    <mergeCell ref="L296:N296"/>
    <mergeCell ref="L300:N300"/>
    <mergeCell ref="L305:N305"/>
    <mergeCell ref="D303:D305"/>
    <mergeCell ref="E303:E305"/>
    <mergeCell ref="F303:F305"/>
    <mergeCell ref="B307:B309"/>
    <mergeCell ref="F299:F301"/>
    <mergeCell ref="D299:D301"/>
    <mergeCell ref="H299:H301"/>
    <mergeCell ref="G303:G305"/>
    <mergeCell ref="E314:E316"/>
    <mergeCell ref="F314:F316"/>
    <mergeCell ref="I307:I309"/>
    <mergeCell ref="H295:H297"/>
    <mergeCell ref="H303:H305"/>
    <mergeCell ref="I303:I305"/>
    <mergeCell ref="G299:G301"/>
    <mergeCell ref="B310:B312"/>
    <mergeCell ref="B306:C306"/>
    <mergeCell ref="B303:B305"/>
    <mergeCell ref="L285:O285"/>
    <mergeCell ref="B214:B216"/>
    <mergeCell ref="C214:C216"/>
    <mergeCell ref="D214:D216"/>
    <mergeCell ref="E214:E216"/>
    <mergeCell ref="F214:F216"/>
    <mergeCell ref="G214:G216"/>
    <mergeCell ref="H214:H216"/>
    <mergeCell ref="I214:I216"/>
    <mergeCell ref="H219:H221"/>
    <mergeCell ref="I237:I239"/>
    <mergeCell ref="E234:E236"/>
    <mergeCell ref="F234:F236"/>
    <mergeCell ref="B241:B243"/>
    <mergeCell ref="C241:C243"/>
    <mergeCell ref="D241:D243"/>
    <mergeCell ref="E241:E243"/>
    <mergeCell ref="B252:B254"/>
    <mergeCell ref="C252:C254"/>
    <mergeCell ref="H248:H250"/>
    <mergeCell ref="I248:I250"/>
    <mergeCell ref="B222:B224"/>
    <mergeCell ref="C222:C224"/>
    <mergeCell ref="B226:B228"/>
    <mergeCell ref="C226:C228"/>
    <mergeCell ref="D226:D228"/>
    <mergeCell ref="E226:E228"/>
    <mergeCell ref="F226:F228"/>
    <mergeCell ref="E281:E283"/>
    <mergeCell ref="I266:I268"/>
    <mergeCell ref="H274:H276"/>
    <mergeCell ref="L223:O223"/>
    <mergeCell ref="K208:N208"/>
    <mergeCell ref="C207:C209"/>
    <mergeCell ref="D207:D209"/>
    <mergeCell ref="E207:E209"/>
    <mergeCell ref="F207:F209"/>
    <mergeCell ref="G207:G209"/>
    <mergeCell ref="H207:H209"/>
    <mergeCell ref="I207:I209"/>
    <mergeCell ref="B210:C210"/>
    <mergeCell ref="I181:I187"/>
    <mergeCell ref="B188:C188"/>
    <mergeCell ref="B196:B198"/>
    <mergeCell ref="C196:C198"/>
    <mergeCell ref="D196:D198"/>
    <mergeCell ref="E196:E198"/>
    <mergeCell ref="F196:F198"/>
    <mergeCell ref="G196:G198"/>
    <mergeCell ref="H196:H198"/>
    <mergeCell ref="I196:I198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D189:D191"/>
    <mergeCell ref="C189:C191"/>
    <mergeCell ref="G200:G202"/>
    <mergeCell ref="C193:C195"/>
    <mergeCell ref="H189:H191"/>
    <mergeCell ref="I165:I167"/>
    <mergeCell ref="B255:C255"/>
    <mergeCell ref="G310:G312"/>
    <mergeCell ref="H310:H312"/>
    <mergeCell ref="A165:A175"/>
    <mergeCell ref="B150:B152"/>
    <mergeCell ref="C150:C152"/>
    <mergeCell ref="G252:G254"/>
    <mergeCell ref="H252:H254"/>
    <mergeCell ref="I252:I254"/>
    <mergeCell ref="I241:I243"/>
    <mergeCell ref="H266:H268"/>
    <mergeCell ref="B156:B158"/>
    <mergeCell ref="C156:C158"/>
    <mergeCell ref="D156:D158"/>
    <mergeCell ref="E156:E158"/>
    <mergeCell ref="F156:F158"/>
    <mergeCell ref="I189:I191"/>
    <mergeCell ref="D193:D195"/>
    <mergeCell ref="E193:E195"/>
    <mergeCell ref="B200:B202"/>
    <mergeCell ref="C200:C202"/>
    <mergeCell ref="A177:A187"/>
    <mergeCell ref="B177:B179"/>
    <mergeCell ref="C177:C179"/>
    <mergeCell ref="D177:D179"/>
    <mergeCell ref="E177:E179"/>
    <mergeCell ref="H169:H175"/>
    <mergeCell ref="I169:I175"/>
    <mergeCell ref="F181:F187"/>
    <mergeCell ref="G181:G187"/>
    <mergeCell ref="B176:C176"/>
    <mergeCell ref="B181:B187"/>
    <mergeCell ref="C181:C187"/>
    <mergeCell ref="D181:D187"/>
    <mergeCell ref="E181:E187"/>
    <mergeCell ref="E327:E329"/>
    <mergeCell ref="B229:C229"/>
    <mergeCell ref="B317:C317"/>
    <mergeCell ref="F177:F179"/>
    <mergeCell ref="G177:G179"/>
    <mergeCell ref="H177:H179"/>
    <mergeCell ref="I177:I179"/>
    <mergeCell ref="B180:C180"/>
    <mergeCell ref="F257:F259"/>
    <mergeCell ref="G257:G259"/>
    <mergeCell ref="B298:C298"/>
    <mergeCell ref="B302:C302"/>
    <mergeCell ref="B326:C326"/>
    <mergeCell ref="C303:C305"/>
    <mergeCell ref="D310:D312"/>
    <mergeCell ref="E310:E312"/>
    <mergeCell ref="F310:F312"/>
    <mergeCell ref="I327:I329"/>
    <mergeCell ref="I299:I301"/>
    <mergeCell ref="I310:I312"/>
    <mergeCell ref="D291:D293"/>
    <mergeCell ref="F327:F329"/>
    <mergeCell ref="I130:I132"/>
    <mergeCell ref="B136:C136"/>
    <mergeCell ref="B133:B135"/>
    <mergeCell ref="C133:C135"/>
    <mergeCell ref="D133:D135"/>
    <mergeCell ref="E133:E135"/>
    <mergeCell ref="F133:F135"/>
    <mergeCell ref="G133:G135"/>
    <mergeCell ref="H133:H135"/>
    <mergeCell ref="F110:F112"/>
    <mergeCell ref="I133:I135"/>
    <mergeCell ref="B137:B139"/>
    <mergeCell ref="C137:C139"/>
    <mergeCell ref="G137:G139"/>
    <mergeCell ref="H137:H139"/>
    <mergeCell ref="D130:D132"/>
    <mergeCell ref="E130:E132"/>
    <mergeCell ref="G118:G120"/>
    <mergeCell ref="H118:H120"/>
    <mergeCell ref="H126:H128"/>
    <mergeCell ref="I126:I128"/>
    <mergeCell ref="C110:C112"/>
    <mergeCell ref="D110:D112"/>
    <mergeCell ref="G110:G112"/>
    <mergeCell ref="B113:C113"/>
    <mergeCell ref="E122:E124"/>
    <mergeCell ref="F122:F124"/>
    <mergeCell ref="G122:G124"/>
    <mergeCell ref="H122:H124"/>
    <mergeCell ref="I122:I124"/>
    <mergeCell ref="B125:C125"/>
    <mergeCell ref="D122:D124"/>
    <mergeCell ref="H142:H144"/>
    <mergeCell ref="I142:I144"/>
    <mergeCell ref="B145:C145"/>
    <mergeCell ref="G156:G158"/>
    <mergeCell ref="H156:H158"/>
    <mergeCell ref="I156:I158"/>
    <mergeCell ref="D165:D167"/>
    <mergeCell ref="E165:E167"/>
    <mergeCell ref="D398:D400"/>
    <mergeCell ref="B416:B418"/>
    <mergeCell ref="C416:C418"/>
    <mergeCell ref="D416:D418"/>
    <mergeCell ref="I270:I272"/>
    <mergeCell ref="B273:C273"/>
    <mergeCell ref="B367:B369"/>
    <mergeCell ref="C367:C369"/>
    <mergeCell ref="D367:D369"/>
    <mergeCell ref="E367:E369"/>
    <mergeCell ref="C410:C412"/>
    <mergeCell ref="C413:C415"/>
    <mergeCell ref="I416:I418"/>
    <mergeCell ref="H395:H397"/>
    <mergeCell ref="A335:R335"/>
    <mergeCell ref="I367:I369"/>
    <mergeCell ref="F146:F148"/>
    <mergeCell ref="G146:G148"/>
    <mergeCell ref="B189:B191"/>
    <mergeCell ref="A193:A199"/>
    <mergeCell ref="F375:F377"/>
    <mergeCell ref="D389:D391"/>
    <mergeCell ref="E389:E391"/>
    <mergeCell ref="F169:F175"/>
    <mergeCell ref="B451:C451"/>
    <mergeCell ref="B478:B480"/>
    <mergeCell ref="H475:H477"/>
    <mergeCell ref="G490:G492"/>
    <mergeCell ref="H453:H455"/>
    <mergeCell ref="E486:E488"/>
    <mergeCell ref="F486:F488"/>
    <mergeCell ref="B489:C489"/>
    <mergeCell ref="A494:E494"/>
    <mergeCell ref="D490:D492"/>
    <mergeCell ref="A482:A485"/>
    <mergeCell ref="A486:A489"/>
    <mergeCell ref="C482:C484"/>
    <mergeCell ref="E482:E484"/>
    <mergeCell ref="H486:H488"/>
    <mergeCell ref="A460:A463"/>
    <mergeCell ref="A490:A493"/>
    <mergeCell ref="A453:A459"/>
    <mergeCell ref="B467:B469"/>
    <mergeCell ref="C467:C469"/>
    <mergeCell ref="D467:D469"/>
    <mergeCell ref="E467:E469"/>
    <mergeCell ref="F467:F469"/>
    <mergeCell ref="G467:G469"/>
    <mergeCell ref="H467:H469"/>
    <mergeCell ref="H456:H458"/>
    <mergeCell ref="E460:E462"/>
    <mergeCell ref="D475:D477"/>
    <mergeCell ref="I456:I458"/>
    <mergeCell ref="I422:I424"/>
    <mergeCell ref="I482:I484"/>
    <mergeCell ref="G401:G403"/>
    <mergeCell ref="H401:H403"/>
    <mergeCell ref="H407:H409"/>
    <mergeCell ref="I407:I409"/>
    <mergeCell ref="H413:H415"/>
    <mergeCell ref="I413:I415"/>
    <mergeCell ref="B440:B442"/>
    <mergeCell ref="B428:C428"/>
    <mergeCell ref="D419:D421"/>
    <mergeCell ref="E419:E421"/>
    <mergeCell ref="G440:G442"/>
    <mergeCell ref="C422:C424"/>
    <mergeCell ref="I440:I442"/>
    <mergeCell ref="F444:F446"/>
    <mergeCell ref="I444:I446"/>
    <mergeCell ref="B444:B446"/>
    <mergeCell ref="C444:C446"/>
    <mergeCell ref="D444:D446"/>
    <mergeCell ref="G444:G446"/>
    <mergeCell ref="G410:G412"/>
    <mergeCell ref="I410:I412"/>
    <mergeCell ref="E416:E418"/>
    <mergeCell ref="F416:F418"/>
    <mergeCell ref="G416:G418"/>
    <mergeCell ref="H416:H418"/>
    <mergeCell ref="I453:I455"/>
    <mergeCell ref="H464:H466"/>
    <mergeCell ref="I464:I466"/>
    <mergeCell ref="H470:H472"/>
    <mergeCell ref="I470:I472"/>
    <mergeCell ref="H429:H431"/>
    <mergeCell ref="H410:H412"/>
    <mergeCell ref="I392:I394"/>
    <mergeCell ref="D392:D394"/>
    <mergeCell ref="D401:D403"/>
    <mergeCell ref="E401:E403"/>
    <mergeCell ref="D433:D435"/>
    <mergeCell ref="E433:E435"/>
    <mergeCell ref="F433:F435"/>
    <mergeCell ref="G433:G435"/>
    <mergeCell ref="E392:E394"/>
    <mergeCell ref="H422:H424"/>
    <mergeCell ref="I433:I435"/>
    <mergeCell ref="E410:E412"/>
    <mergeCell ref="F410:F412"/>
    <mergeCell ref="D413:D415"/>
    <mergeCell ref="E413:E415"/>
    <mergeCell ref="F413:F415"/>
    <mergeCell ref="E407:E409"/>
    <mergeCell ref="I404:I406"/>
    <mergeCell ref="G413:G415"/>
    <mergeCell ref="F407:F409"/>
    <mergeCell ref="G407:G409"/>
    <mergeCell ref="D407:D409"/>
    <mergeCell ref="I401:I403"/>
    <mergeCell ref="I395:I397"/>
    <mergeCell ref="F401:F403"/>
    <mergeCell ref="D422:D424"/>
    <mergeCell ref="E422:E424"/>
    <mergeCell ref="F422:F424"/>
    <mergeCell ref="F392:F394"/>
    <mergeCell ref="I419:I421"/>
    <mergeCell ref="I429:I431"/>
    <mergeCell ref="G422:G424"/>
    <mergeCell ref="H419:H421"/>
    <mergeCell ref="H433:H435"/>
    <mergeCell ref="C433:C435"/>
    <mergeCell ref="B432:C432"/>
    <mergeCell ref="A219:A225"/>
    <mergeCell ref="B219:B221"/>
    <mergeCell ref="E331:E333"/>
    <mergeCell ref="F331:F333"/>
    <mergeCell ref="B295:B297"/>
    <mergeCell ref="C295:C297"/>
    <mergeCell ref="D295:D297"/>
    <mergeCell ref="E429:E431"/>
    <mergeCell ref="F429:F431"/>
    <mergeCell ref="C270:C272"/>
    <mergeCell ref="D270:D272"/>
    <mergeCell ref="E270:E272"/>
    <mergeCell ref="E291:E293"/>
    <mergeCell ref="B299:B301"/>
    <mergeCell ref="C299:C301"/>
    <mergeCell ref="G336:G338"/>
    <mergeCell ref="C260:C262"/>
    <mergeCell ref="D386:D388"/>
    <mergeCell ref="E386:E388"/>
    <mergeCell ref="F386:F388"/>
    <mergeCell ref="G386:G388"/>
    <mergeCell ref="H386:H388"/>
    <mergeCell ref="B433:B435"/>
    <mergeCell ref="B422:B424"/>
    <mergeCell ref="B419:B421"/>
    <mergeCell ref="B142:B144"/>
    <mergeCell ref="C142:C144"/>
    <mergeCell ref="D142:D144"/>
    <mergeCell ref="G274:G276"/>
    <mergeCell ref="C281:C283"/>
    <mergeCell ref="G248:G250"/>
    <mergeCell ref="G226:G228"/>
    <mergeCell ref="F266:F268"/>
    <mergeCell ref="A303:A306"/>
    <mergeCell ref="B322:C322"/>
    <mergeCell ref="D307:D309"/>
    <mergeCell ref="G266:G268"/>
    <mergeCell ref="D248:D250"/>
    <mergeCell ref="B257:B259"/>
    <mergeCell ref="B248:B250"/>
    <mergeCell ref="A146:A149"/>
    <mergeCell ref="B146:B148"/>
    <mergeCell ref="C146:C148"/>
    <mergeCell ref="D146:D148"/>
    <mergeCell ref="A270:A273"/>
    <mergeCell ref="B270:B272"/>
    <mergeCell ref="G142:G144"/>
    <mergeCell ref="G169:G175"/>
    <mergeCell ref="B42:C42"/>
    <mergeCell ref="I27:I29"/>
    <mergeCell ref="B30:C30"/>
    <mergeCell ref="A31:A34"/>
    <mergeCell ref="G219:G221"/>
    <mergeCell ref="D211:D213"/>
    <mergeCell ref="B165:B167"/>
    <mergeCell ref="A230:A233"/>
    <mergeCell ref="F230:F232"/>
    <mergeCell ref="D257:D259"/>
    <mergeCell ref="E257:E259"/>
    <mergeCell ref="E219:E221"/>
    <mergeCell ref="F219:F221"/>
    <mergeCell ref="B230:B232"/>
    <mergeCell ref="C230:C232"/>
    <mergeCell ref="D230:D232"/>
    <mergeCell ref="C211:C213"/>
    <mergeCell ref="B211:B213"/>
    <mergeCell ref="E189:E191"/>
    <mergeCell ref="B192:C192"/>
    <mergeCell ref="H200:H202"/>
    <mergeCell ref="B199:C199"/>
    <mergeCell ref="I137:I139"/>
    <mergeCell ref="B140:C140"/>
    <mergeCell ref="B130:B132"/>
    <mergeCell ref="C130:C132"/>
    <mergeCell ref="I226:I228"/>
    <mergeCell ref="I118:I120"/>
    <mergeCell ref="A122:A125"/>
    <mergeCell ref="B122:B124"/>
    <mergeCell ref="C122:C124"/>
    <mergeCell ref="A142:A145"/>
    <mergeCell ref="A23:A26"/>
    <mergeCell ref="B23:B25"/>
    <mergeCell ref="C23:C25"/>
    <mergeCell ref="D23:D25"/>
    <mergeCell ref="E23:E25"/>
    <mergeCell ref="F23:F25"/>
    <mergeCell ref="G23:G25"/>
    <mergeCell ref="H23:H25"/>
    <mergeCell ref="I23:I25"/>
    <mergeCell ref="B26:C26"/>
    <mergeCell ref="A55:A58"/>
    <mergeCell ref="B55:B57"/>
    <mergeCell ref="C55:C57"/>
    <mergeCell ref="D55:D57"/>
    <mergeCell ref="E55:E57"/>
    <mergeCell ref="F55:F57"/>
    <mergeCell ref="G55:G57"/>
    <mergeCell ref="H55:H57"/>
    <mergeCell ref="I55:I57"/>
    <mergeCell ref="B58:C58"/>
    <mergeCell ref="A51:A54"/>
    <mergeCell ref="B51:B53"/>
    <mergeCell ref="I35:I37"/>
    <mergeCell ref="I47:I49"/>
    <mergeCell ref="A35:A38"/>
    <mergeCell ref="B35:B37"/>
    <mergeCell ref="C35:C37"/>
    <mergeCell ref="D35:D37"/>
    <mergeCell ref="E35:E37"/>
    <mergeCell ref="I31:I33"/>
    <mergeCell ref="B34:C34"/>
    <mergeCell ref="B54:C54"/>
    <mergeCell ref="H106:H108"/>
    <mergeCell ref="I106:I108"/>
    <mergeCell ref="B109:C109"/>
    <mergeCell ref="B106:B108"/>
    <mergeCell ref="C106:C108"/>
    <mergeCell ref="F99:F101"/>
    <mergeCell ref="G99:G101"/>
    <mergeCell ref="H99:H101"/>
    <mergeCell ref="I99:I101"/>
    <mergeCell ref="B105:C105"/>
    <mergeCell ref="I110:I112"/>
    <mergeCell ref="A126:A129"/>
    <mergeCell ref="B126:B128"/>
    <mergeCell ref="B129:C129"/>
    <mergeCell ref="C126:C128"/>
    <mergeCell ref="D126:D128"/>
    <mergeCell ref="E126:E128"/>
    <mergeCell ref="F126:F128"/>
    <mergeCell ref="G126:G128"/>
    <mergeCell ref="A114:A117"/>
    <mergeCell ref="B114:B116"/>
    <mergeCell ref="C114:C116"/>
    <mergeCell ref="D114:D116"/>
    <mergeCell ref="E114:E116"/>
    <mergeCell ref="F114:F116"/>
    <mergeCell ref="G114:G116"/>
    <mergeCell ref="H114:H116"/>
    <mergeCell ref="I114:I116"/>
    <mergeCell ref="B117:C117"/>
    <mergeCell ref="B121:C121"/>
    <mergeCell ref="C91:C93"/>
    <mergeCell ref="D91:D93"/>
    <mergeCell ref="A95:A98"/>
    <mergeCell ref="I91:I93"/>
    <mergeCell ref="B94:C94"/>
    <mergeCell ref="F95:F97"/>
    <mergeCell ref="G95:G97"/>
    <mergeCell ref="H95:H97"/>
    <mergeCell ref="I95:I97"/>
    <mergeCell ref="B87:B89"/>
    <mergeCell ref="E91:E93"/>
    <mergeCell ref="F91:F93"/>
    <mergeCell ref="G91:G93"/>
    <mergeCell ref="H91:H93"/>
    <mergeCell ref="A110:A113"/>
    <mergeCell ref="B110:B112"/>
    <mergeCell ref="A99:A105"/>
    <mergeCell ref="B99:B101"/>
    <mergeCell ref="C99:C101"/>
    <mergeCell ref="D99:D101"/>
    <mergeCell ref="E99:E101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E106:E108"/>
    <mergeCell ref="F106:F108"/>
    <mergeCell ref="G106:G108"/>
    <mergeCell ref="H51:H53"/>
    <mergeCell ref="I51:I53"/>
    <mergeCell ref="A74:A77"/>
    <mergeCell ref="B74:B76"/>
    <mergeCell ref="D74:D76"/>
    <mergeCell ref="E74:E76"/>
    <mergeCell ref="F74:F76"/>
    <mergeCell ref="G74:G76"/>
    <mergeCell ref="H74:H76"/>
    <mergeCell ref="I74:I76"/>
    <mergeCell ref="F70:F72"/>
    <mergeCell ref="G70:G72"/>
    <mergeCell ref="I70:I72"/>
    <mergeCell ref="E70:E72"/>
    <mergeCell ref="D83:D85"/>
    <mergeCell ref="B95:B97"/>
    <mergeCell ref="C95:C97"/>
    <mergeCell ref="D95:D97"/>
    <mergeCell ref="E95:E97"/>
    <mergeCell ref="E83:E85"/>
    <mergeCell ref="I87:I89"/>
    <mergeCell ref="C87:C89"/>
    <mergeCell ref="G87:G89"/>
    <mergeCell ref="B62:C62"/>
    <mergeCell ref="I83:I85"/>
    <mergeCell ref="F63:F65"/>
    <mergeCell ref="G63:G65"/>
    <mergeCell ref="D87:D89"/>
    <mergeCell ref="E87:E89"/>
    <mergeCell ref="H87:H89"/>
    <mergeCell ref="F87:F89"/>
    <mergeCell ref="B91:B93"/>
    <mergeCell ref="C47:C49"/>
    <mergeCell ref="D47:D49"/>
    <mergeCell ref="E47:E49"/>
    <mergeCell ref="F47:F49"/>
    <mergeCell ref="B50:C50"/>
    <mergeCell ref="B63:B65"/>
    <mergeCell ref="B43:B45"/>
    <mergeCell ref="I546:I548"/>
    <mergeCell ref="H546:H548"/>
    <mergeCell ref="I527:I529"/>
    <mergeCell ref="F527:F529"/>
    <mergeCell ref="B533:C533"/>
    <mergeCell ref="C527:C529"/>
    <mergeCell ref="D527:D529"/>
    <mergeCell ref="E527:E529"/>
    <mergeCell ref="B519:C519"/>
    <mergeCell ref="B515:B517"/>
    <mergeCell ref="C515:C517"/>
    <mergeCell ref="D515:D517"/>
    <mergeCell ref="E515:E517"/>
    <mergeCell ref="F515:F517"/>
    <mergeCell ref="G515:G517"/>
    <mergeCell ref="B534:B536"/>
    <mergeCell ref="I542:I544"/>
    <mergeCell ref="E546:E548"/>
    <mergeCell ref="H59:H61"/>
    <mergeCell ref="I59:I61"/>
    <mergeCell ref="F83:F85"/>
    <mergeCell ref="B86:C86"/>
    <mergeCell ref="D542:D544"/>
    <mergeCell ref="B541:C541"/>
    <mergeCell ref="I538:I540"/>
    <mergeCell ref="G506:G508"/>
    <mergeCell ref="G486:G488"/>
    <mergeCell ref="F490:F492"/>
    <mergeCell ref="E490:E492"/>
    <mergeCell ref="C490:C492"/>
    <mergeCell ref="C407:C409"/>
    <mergeCell ref="D453:D455"/>
    <mergeCell ref="F475:F477"/>
    <mergeCell ref="B450:C450"/>
    <mergeCell ref="B456:B458"/>
    <mergeCell ref="C456:C458"/>
    <mergeCell ref="D456:D458"/>
    <mergeCell ref="E456:E458"/>
    <mergeCell ref="F456:F458"/>
    <mergeCell ref="G456:G458"/>
    <mergeCell ref="G429:G431"/>
    <mergeCell ref="E453:E455"/>
    <mergeCell ref="F453:F455"/>
    <mergeCell ref="G453:G455"/>
    <mergeCell ref="B459:C459"/>
    <mergeCell ref="B443:C443"/>
    <mergeCell ref="D482:D484"/>
    <mergeCell ref="B495:B497"/>
    <mergeCell ref="C495:C497"/>
    <mergeCell ref="D495:D497"/>
    <mergeCell ref="E495:E497"/>
    <mergeCell ref="F495:F497"/>
    <mergeCell ref="G495:G497"/>
    <mergeCell ref="B407:B409"/>
    <mergeCell ref="B410:B412"/>
    <mergeCell ref="B429:B431"/>
    <mergeCell ref="C429:C431"/>
    <mergeCell ref="A520:A523"/>
    <mergeCell ref="B520:B522"/>
    <mergeCell ref="C520:C522"/>
    <mergeCell ref="D520:D522"/>
    <mergeCell ref="E520:E522"/>
    <mergeCell ref="F520:F522"/>
    <mergeCell ref="G520:G522"/>
    <mergeCell ref="H520:H522"/>
    <mergeCell ref="I520:I522"/>
    <mergeCell ref="I524:I526"/>
    <mergeCell ref="B527:B529"/>
    <mergeCell ref="G524:G526"/>
    <mergeCell ref="H524:H526"/>
    <mergeCell ref="H527:H529"/>
    <mergeCell ref="C524:C526"/>
    <mergeCell ref="D524:D526"/>
    <mergeCell ref="E524:E526"/>
    <mergeCell ref="F524:F526"/>
    <mergeCell ref="A524:A529"/>
    <mergeCell ref="G527:G529"/>
    <mergeCell ref="B524:B526"/>
    <mergeCell ref="E470:E472"/>
    <mergeCell ref="F470:F472"/>
    <mergeCell ref="G470:G472"/>
    <mergeCell ref="A475:A481"/>
    <mergeCell ref="B473:C473"/>
    <mergeCell ref="A375:A378"/>
    <mergeCell ref="B375:B377"/>
    <mergeCell ref="C375:C377"/>
    <mergeCell ref="A336:A339"/>
    <mergeCell ref="B336:B338"/>
    <mergeCell ref="B392:B394"/>
    <mergeCell ref="C364:C366"/>
    <mergeCell ref="B378:C378"/>
    <mergeCell ref="A371:A374"/>
    <mergeCell ref="A340:A343"/>
    <mergeCell ref="B370:C370"/>
    <mergeCell ref="C340:C342"/>
    <mergeCell ref="B340:B342"/>
    <mergeCell ref="D410:D412"/>
    <mergeCell ref="B401:B403"/>
    <mergeCell ref="B389:B391"/>
    <mergeCell ref="B439:C439"/>
    <mergeCell ref="G475:G477"/>
    <mergeCell ref="B481:C481"/>
    <mergeCell ref="B475:B477"/>
    <mergeCell ref="C475:C477"/>
    <mergeCell ref="C460:C462"/>
    <mergeCell ref="B463:C463"/>
    <mergeCell ref="B460:B462"/>
    <mergeCell ref="A429:A432"/>
    <mergeCell ref="D429:D431"/>
    <mergeCell ref="C395:C397"/>
    <mergeCell ref="B274:B276"/>
    <mergeCell ref="C274:C276"/>
    <mergeCell ref="A314:A317"/>
    <mergeCell ref="A349:A355"/>
    <mergeCell ref="B349:B351"/>
    <mergeCell ref="C349:C351"/>
    <mergeCell ref="B355:C355"/>
    <mergeCell ref="B330:C330"/>
    <mergeCell ref="B280:C280"/>
    <mergeCell ref="I274:I276"/>
    <mergeCell ref="H287:H289"/>
    <mergeCell ref="D281:D283"/>
    <mergeCell ref="F295:F297"/>
    <mergeCell ref="A295:A298"/>
    <mergeCell ref="B331:B333"/>
    <mergeCell ref="C327:C329"/>
    <mergeCell ref="A318:A321"/>
    <mergeCell ref="D331:D333"/>
    <mergeCell ref="B344:B346"/>
    <mergeCell ref="C344:C346"/>
    <mergeCell ref="C323:C325"/>
    <mergeCell ref="I291:I293"/>
    <mergeCell ref="I281:I283"/>
    <mergeCell ref="B323:B325"/>
    <mergeCell ref="A299:A302"/>
    <mergeCell ref="I323:I325"/>
    <mergeCell ref="A331:A334"/>
    <mergeCell ref="E39:E41"/>
    <mergeCell ref="F39:F41"/>
    <mergeCell ref="A83:A86"/>
    <mergeCell ref="A118:A121"/>
    <mergeCell ref="B118:B120"/>
    <mergeCell ref="C118:C120"/>
    <mergeCell ref="D118:D120"/>
    <mergeCell ref="B98:C98"/>
    <mergeCell ref="A106:A109"/>
    <mergeCell ref="A87:A90"/>
    <mergeCell ref="A91:A94"/>
    <mergeCell ref="D106:D108"/>
    <mergeCell ref="B83:B85"/>
    <mergeCell ref="C83:C85"/>
    <mergeCell ref="B339:C339"/>
    <mergeCell ref="C287:C289"/>
    <mergeCell ref="B81:C81"/>
    <mergeCell ref="B77:C77"/>
    <mergeCell ref="E59:E61"/>
    <mergeCell ref="F59:F61"/>
    <mergeCell ref="A78:A81"/>
    <mergeCell ref="F78:F80"/>
    <mergeCell ref="D78:D80"/>
    <mergeCell ref="B78:B80"/>
    <mergeCell ref="C78:C80"/>
    <mergeCell ref="B69:C69"/>
    <mergeCell ref="A70:A73"/>
    <mergeCell ref="A291:A294"/>
    <mergeCell ref="A248:A251"/>
    <mergeCell ref="A256:R256"/>
    <mergeCell ref="E323:E325"/>
    <mergeCell ref="A310:A312"/>
    <mergeCell ref="F43:F45"/>
    <mergeCell ref="A39:A42"/>
    <mergeCell ref="B39:B41"/>
    <mergeCell ref="A141:C141"/>
    <mergeCell ref="A364:A370"/>
    <mergeCell ref="B364:B366"/>
    <mergeCell ref="A356:A359"/>
    <mergeCell ref="B356:B358"/>
    <mergeCell ref="A360:A363"/>
    <mergeCell ref="B360:B362"/>
    <mergeCell ref="C360:C362"/>
    <mergeCell ref="G39:G41"/>
    <mergeCell ref="G59:G61"/>
    <mergeCell ref="I78:I80"/>
    <mergeCell ref="H78:H80"/>
    <mergeCell ref="I63:I65"/>
    <mergeCell ref="B70:B72"/>
    <mergeCell ref="C70:C72"/>
    <mergeCell ref="D70:D72"/>
    <mergeCell ref="I66:I68"/>
    <mergeCell ref="C51:C53"/>
    <mergeCell ref="D51:D53"/>
    <mergeCell ref="E51:E53"/>
    <mergeCell ref="F51:F53"/>
    <mergeCell ref="G51:G53"/>
    <mergeCell ref="D66:D68"/>
    <mergeCell ref="C39:C41"/>
    <mergeCell ref="C63:C65"/>
    <mergeCell ref="D63:D65"/>
    <mergeCell ref="E63:E65"/>
    <mergeCell ref="C74:C76"/>
    <mergeCell ref="D39:D41"/>
    <mergeCell ref="C27:C29"/>
    <mergeCell ref="D27:D29"/>
    <mergeCell ref="E27:E29"/>
    <mergeCell ref="F27:F29"/>
    <mergeCell ref="I19:I21"/>
    <mergeCell ref="I16:I18"/>
    <mergeCell ref="B19:B21"/>
    <mergeCell ref="A16:A22"/>
    <mergeCell ref="K16:R16"/>
    <mergeCell ref="K19:R19"/>
    <mergeCell ref="E16:E18"/>
    <mergeCell ref="F16:F18"/>
    <mergeCell ref="G16:G18"/>
    <mergeCell ref="H16:H18"/>
    <mergeCell ref="K12:P12"/>
    <mergeCell ref="B294:C294"/>
    <mergeCell ref="F291:F293"/>
    <mergeCell ref="D274:D276"/>
    <mergeCell ref="B38:C38"/>
    <mergeCell ref="D31:D33"/>
    <mergeCell ref="E230:E232"/>
    <mergeCell ref="A218:C218"/>
    <mergeCell ref="B217:C217"/>
    <mergeCell ref="A63:A69"/>
    <mergeCell ref="E31:E33"/>
    <mergeCell ref="A274:A280"/>
    <mergeCell ref="D260:D262"/>
    <mergeCell ref="D266:D268"/>
    <mergeCell ref="E260:E262"/>
    <mergeCell ref="B281:B283"/>
    <mergeCell ref="A43:A46"/>
    <mergeCell ref="E43:E45"/>
    <mergeCell ref="A2:R2"/>
    <mergeCell ref="A3:R3"/>
    <mergeCell ref="A12:A15"/>
    <mergeCell ref="B15:C15"/>
    <mergeCell ref="B22:C22"/>
    <mergeCell ref="D12:D14"/>
    <mergeCell ref="F12:F14"/>
    <mergeCell ref="G12:G14"/>
    <mergeCell ref="H12:H14"/>
    <mergeCell ref="B12:B14"/>
    <mergeCell ref="E12:E14"/>
    <mergeCell ref="I12:I14"/>
    <mergeCell ref="C12:C14"/>
    <mergeCell ref="B16:B18"/>
    <mergeCell ref="C16:C18"/>
    <mergeCell ref="D16:D18"/>
    <mergeCell ref="A9:R9"/>
    <mergeCell ref="C19:C21"/>
    <mergeCell ref="D19:D21"/>
    <mergeCell ref="E19:E21"/>
    <mergeCell ref="F19:F21"/>
    <mergeCell ref="G19:G21"/>
    <mergeCell ref="H19:H21"/>
    <mergeCell ref="A27:A30"/>
    <mergeCell ref="H146:H148"/>
    <mergeCell ref="E110:E112"/>
    <mergeCell ref="H110:H112"/>
    <mergeCell ref="E118:E120"/>
    <mergeCell ref="F118:F120"/>
    <mergeCell ref="B27:B29"/>
    <mergeCell ref="I287:I289"/>
    <mergeCell ref="G260:G262"/>
    <mergeCell ref="H260:H262"/>
    <mergeCell ref="I260:I262"/>
    <mergeCell ref="C266:C268"/>
    <mergeCell ref="D287:D289"/>
    <mergeCell ref="G27:G29"/>
    <mergeCell ref="H27:H29"/>
    <mergeCell ref="E78:E80"/>
    <mergeCell ref="G78:G80"/>
    <mergeCell ref="H83:H85"/>
    <mergeCell ref="A82:R82"/>
    <mergeCell ref="G83:G85"/>
    <mergeCell ref="H70:H72"/>
    <mergeCell ref="B73:C73"/>
    <mergeCell ref="H63:H65"/>
    <mergeCell ref="F35:F37"/>
    <mergeCell ref="B31:B33"/>
    <mergeCell ref="A47:A50"/>
    <mergeCell ref="B47:B49"/>
    <mergeCell ref="A59:A62"/>
    <mergeCell ref="B59:B61"/>
    <mergeCell ref="C59:C61"/>
    <mergeCell ref="D59:D61"/>
    <mergeCell ref="C31:C33"/>
    <mergeCell ref="C43:C45"/>
    <mergeCell ref="D43:D45"/>
    <mergeCell ref="G241:G243"/>
    <mergeCell ref="B251:C251"/>
    <mergeCell ref="E248:E250"/>
    <mergeCell ref="E146:E148"/>
    <mergeCell ref="E161:E163"/>
    <mergeCell ref="F161:F163"/>
    <mergeCell ref="B266:B268"/>
    <mergeCell ref="H257:H259"/>
    <mergeCell ref="F274:F276"/>
    <mergeCell ref="E274:E276"/>
    <mergeCell ref="G295:G297"/>
    <mergeCell ref="B269:C269"/>
    <mergeCell ref="E266:E268"/>
    <mergeCell ref="B260:B262"/>
    <mergeCell ref="E295:E297"/>
    <mergeCell ref="F130:F132"/>
    <mergeCell ref="G130:G132"/>
    <mergeCell ref="H130:H132"/>
    <mergeCell ref="D137:D139"/>
    <mergeCell ref="E137:E139"/>
    <mergeCell ref="F270:F272"/>
    <mergeCell ref="G270:G272"/>
    <mergeCell ref="H270:H272"/>
    <mergeCell ref="F137:F139"/>
    <mergeCell ref="E142:E144"/>
    <mergeCell ref="F142:F144"/>
    <mergeCell ref="E287:E289"/>
    <mergeCell ref="F287:F289"/>
    <mergeCell ref="G287:G289"/>
    <mergeCell ref="C291:C293"/>
    <mergeCell ref="A556:C556"/>
    <mergeCell ref="G534:G536"/>
    <mergeCell ref="H534:H536"/>
    <mergeCell ref="B537:C537"/>
    <mergeCell ref="F538:F540"/>
    <mergeCell ref="G538:G540"/>
    <mergeCell ref="H538:H540"/>
    <mergeCell ref="E542:E544"/>
    <mergeCell ref="F542:F544"/>
    <mergeCell ref="G542:G544"/>
    <mergeCell ref="H542:H544"/>
    <mergeCell ref="C546:C548"/>
    <mergeCell ref="B555:C555"/>
    <mergeCell ref="B546:B548"/>
    <mergeCell ref="D546:D548"/>
    <mergeCell ref="B538:B540"/>
    <mergeCell ref="A538:A541"/>
    <mergeCell ref="A542:A545"/>
    <mergeCell ref="A534:A537"/>
    <mergeCell ref="F549:F551"/>
    <mergeCell ref="B159:C159"/>
    <mergeCell ref="B160:C160"/>
    <mergeCell ref="A161:A164"/>
    <mergeCell ref="G161:G163"/>
    <mergeCell ref="G425:G427"/>
    <mergeCell ref="F436:F438"/>
    <mergeCell ref="G436:G438"/>
    <mergeCell ref="A440:A443"/>
    <mergeCell ref="D478:D480"/>
    <mergeCell ref="E478:E480"/>
    <mergeCell ref="F478:F480"/>
    <mergeCell ref="G478:G480"/>
    <mergeCell ref="A156:A159"/>
    <mergeCell ref="A307:A309"/>
    <mergeCell ref="A323:A326"/>
    <mergeCell ref="B290:C290"/>
    <mergeCell ref="B327:B329"/>
    <mergeCell ref="B291:B293"/>
    <mergeCell ref="F323:F325"/>
    <mergeCell ref="C310:C312"/>
    <mergeCell ref="B314:B316"/>
    <mergeCell ref="C314:C316"/>
    <mergeCell ref="D314:D316"/>
    <mergeCell ref="D323:D325"/>
    <mergeCell ref="E299:E301"/>
    <mergeCell ref="F336:F338"/>
    <mergeCell ref="A281:A290"/>
    <mergeCell ref="A422:A424"/>
    <mergeCell ref="A425:A427"/>
    <mergeCell ref="A433:A435"/>
    <mergeCell ref="A436:A439"/>
    <mergeCell ref="E398:E400"/>
    <mergeCell ref="B233:C233"/>
    <mergeCell ref="F241:F243"/>
    <mergeCell ref="B247:C247"/>
    <mergeCell ref="D395:D397"/>
    <mergeCell ref="E395:E397"/>
    <mergeCell ref="F260:F262"/>
    <mergeCell ref="B287:B289"/>
    <mergeCell ref="G281:G283"/>
    <mergeCell ref="G307:G309"/>
    <mergeCell ref="H307:H309"/>
    <mergeCell ref="H281:H283"/>
    <mergeCell ref="C307:C309"/>
    <mergeCell ref="E307:E309"/>
    <mergeCell ref="F307:F309"/>
    <mergeCell ref="C161:C163"/>
    <mergeCell ref="D161:D163"/>
    <mergeCell ref="G237:G239"/>
    <mergeCell ref="H237:H239"/>
    <mergeCell ref="C219:C221"/>
    <mergeCell ref="B234:B236"/>
    <mergeCell ref="C234:C236"/>
    <mergeCell ref="D234:D236"/>
    <mergeCell ref="H181:H187"/>
    <mergeCell ref="G327:G329"/>
    <mergeCell ref="B313:C313"/>
    <mergeCell ref="F281:F283"/>
    <mergeCell ref="F367:F369"/>
    <mergeCell ref="G367:G369"/>
    <mergeCell ref="H367:H369"/>
    <mergeCell ref="D371:D373"/>
    <mergeCell ref="B169:B175"/>
    <mergeCell ref="B318:B320"/>
    <mergeCell ref="I257:I259"/>
    <mergeCell ref="H66:H68"/>
    <mergeCell ref="G43:G45"/>
    <mergeCell ref="H43:H45"/>
    <mergeCell ref="F189:F191"/>
    <mergeCell ref="G189:G191"/>
    <mergeCell ref="I200:I202"/>
    <mergeCell ref="B206:C206"/>
    <mergeCell ref="I146:I148"/>
    <mergeCell ref="B149:C149"/>
    <mergeCell ref="B153:B155"/>
    <mergeCell ref="C153:C155"/>
    <mergeCell ref="D153:D155"/>
    <mergeCell ref="E153:E155"/>
    <mergeCell ref="F153:F155"/>
    <mergeCell ref="G153:G155"/>
    <mergeCell ref="H153:H155"/>
    <mergeCell ref="I153:I155"/>
    <mergeCell ref="B161:B163"/>
    <mergeCell ref="B46:C46"/>
    <mergeCell ref="G47:G49"/>
    <mergeCell ref="H47:H49"/>
    <mergeCell ref="E66:E68"/>
    <mergeCell ref="F66:F68"/>
    <mergeCell ref="G66:G68"/>
    <mergeCell ref="B164:C164"/>
    <mergeCell ref="G165:G167"/>
    <mergeCell ref="H165:H167"/>
    <mergeCell ref="I43:I45"/>
    <mergeCell ref="B66:B68"/>
    <mergeCell ref="C66:C68"/>
    <mergeCell ref="B168:C168"/>
    <mergeCell ref="I39:I41"/>
    <mergeCell ref="L110:N110"/>
    <mergeCell ref="B193:B195"/>
    <mergeCell ref="A257:A269"/>
    <mergeCell ref="D252:D254"/>
    <mergeCell ref="E252:E254"/>
    <mergeCell ref="F252:F254"/>
    <mergeCell ref="E200:E202"/>
    <mergeCell ref="F200:F202"/>
    <mergeCell ref="C257:C259"/>
    <mergeCell ref="G234:G236"/>
    <mergeCell ref="H234:H236"/>
    <mergeCell ref="I234:I236"/>
    <mergeCell ref="B240:C240"/>
    <mergeCell ref="C248:C250"/>
    <mergeCell ref="I219:I221"/>
    <mergeCell ref="B225:C225"/>
    <mergeCell ref="G230:G232"/>
    <mergeCell ref="H230:H232"/>
    <mergeCell ref="I230:I232"/>
    <mergeCell ref="D219:D221"/>
    <mergeCell ref="B237:B239"/>
    <mergeCell ref="C237:C239"/>
    <mergeCell ref="D237:D239"/>
    <mergeCell ref="E237:E239"/>
    <mergeCell ref="F237:F239"/>
    <mergeCell ref="I211:I213"/>
    <mergeCell ref="F248:F250"/>
    <mergeCell ref="A207:A210"/>
    <mergeCell ref="I150:I152"/>
    <mergeCell ref="A133:A136"/>
    <mergeCell ref="A130:A132"/>
    <mergeCell ref="A189:A192"/>
    <mergeCell ref="C165:C167"/>
    <mergeCell ref="K23:R23"/>
    <mergeCell ref="K27:R27"/>
    <mergeCell ref="K31:R31"/>
    <mergeCell ref="K35:R35"/>
    <mergeCell ref="K39:R39"/>
    <mergeCell ref="K43:R43"/>
    <mergeCell ref="K47:R47"/>
    <mergeCell ref="K51:R51"/>
    <mergeCell ref="K55:R55"/>
    <mergeCell ref="K59:R59"/>
    <mergeCell ref="K63:R63"/>
    <mergeCell ref="K66:R66"/>
    <mergeCell ref="K70:R70"/>
    <mergeCell ref="K74:R74"/>
    <mergeCell ref="F193:F195"/>
    <mergeCell ref="G193:G195"/>
    <mergeCell ref="H193:H195"/>
    <mergeCell ref="I193:I195"/>
    <mergeCell ref="F165:F167"/>
    <mergeCell ref="H39:H41"/>
    <mergeCell ref="G35:G37"/>
    <mergeCell ref="H35:H37"/>
    <mergeCell ref="F31:F33"/>
    <mergeCell ref="G31:G33"/>
    <mergeCell ref="H31:H33"/>
    <mergeCell ref="I161:I163"/>
    <mergeCell ref="M100:O100"/>
    <mergeCell ref="M103:O103"/>
    <mergeCell ref="A153:A155"/>
    <mergeCell ref="A137:A140"/>
    <mergeCell ref="G211:G213"/>
    <mergeCell ref="H211:H213"/>
    <mergeCell ref="F211:F213"/>
    <mergeCell ref="B284:B286"/>
    <mergeCell ref="C284:C286"/>
    <mergeCell ref="D284:D286"/>
    <mergeCell ref="E284:E286"/>
    <mergeCell ref="F284:F286"/>
    <mergeCell ref="G284:G286"/>
    <mergeCell ref="H284:H286"/>
    <mergeCell ref="D222:D224"/>
    <mergeCell ref="E222:E224"/>
    <mergeCell ref="F222:F224"/>
    <mergeCell ref="G222:G224"/>
    <mergeCell ref="H222:H224"/>
    <mergeCell ref="G349:G351"/>
    <mergeCell ref="H425:H427"/>
    <mergeCell ref="E379:E381"/>
    <mergeCell ref="F379:F381"/>
    <mergeCell ref="H318:H320"/>
    <mergeCell ref="D344:D346"/>
    <mergeCell ref="H360:H362"/>
    <mergeCell ref="B363:C363"/>
    <mergeCell ref="C356:C358"/>
    <mergeCell ref="D356:D358"/>
    <mergeCell ref="E356:E358"/>
    <mergeCell ref="F356:F358"/>
    <mergeCell ref="G356:G358"/>
    <mergeCell ref="H356:H358"/>
    <mergeCell ref="C318:C320"/>
    <mergeCell ref="D318:D320"/>
    <mergeCell ref="G375:G377"/>
    <mergeCell ref="L423:P423"/>
    <mergeCell ref="L426:P426"/>
    <mergeCell ref="I222:I224"/>
    <mergeCell ref="H447:H449"/>
    <mergeCell ref="F318:F320"/>
    <mergeCell ref="G318:G320"/>
    <mergeCell ref="H323:H325"/>
    <mergeCell ref="C398:C400"/>
    <mergeCell ref="E344:E346"/>
    <mergeCell ref="F344:F346"/>
    <mergeCell ref="G344:G346"/>
    <mergeCell ref="H344:H346"/>
    <mergeCell ref="I344:I346"/>
    <mergeCell ref="E318:E320"/>
    <mergeCell ref="B347:C347"/>
    <mergeCell ref="D349:D351"/>
    <mergeCell ref="D379:D381"/>
    <mergeCell ref="H379:H381"/>
    <mergeCell ref="H375:H377"/>
    <mergeCell ref="I360:I362"/>
    <mergeCell ref="I356:I358"/>
    <mergeCell ref="I318:I320"/>
    <mergeCell ref="I386:I388"/>
    <mergeCell ref="C379:C381"/>
    <mergeCell ref="E371:E373"/>
    <mergeCell ref="B386:B388"/>
    <mergeCell ref="C386:C388"/>
    <mergeCell ref="B379:B381"/>
    <mergeCell ref="F360:F362"/>
    <mergeCell ref="B359:C359"/>
    <mergeCell ref="G323:G325"/>
    <mergeCell ref="H327:H329"/>
    <mergeCell ref="E440:E442"/>
    <mergeCell ref="F440:F442"/>
    <mergeCell ref="H440:H442"/>
    <mergeCell ref="C440:C442"/>
    <mergeCell ref="G395:G397"/>
    <mergeCell ref="G379:G381"/>
    <mergeCell ref="E375:E377"/>
    <mergeCell ref="F395:F397"/>
    <mergeCell ref="B425:B427"/>
    <mergeCell ref="C425:C427"/>
    <mergeCell ref="D425:D427"/>
    <mergeCell ref="E425:E427"/>
    <mergeCell ref="F425:F427"/>
    <mergeCell ref="D360:D362"/>
    <mergeCell ref="E360:E362"/>
    <mergeCell ref="B395:B397"/>
    <mergeCell ref="E436:E438"/>
    <mergeCell ref="C392:C394"/>
    <mergeCell ref="H392:H394"/>
    <mergeCell ref="C401:C403"/>
    <mergeCell ref="B413:B415"/>
    <mergeCell ref="D364:D366"/>
    <mergeCell ref="E364:E366"/>
    <mergeCell ref="F364:F366"/>
    <mergeCell ref="G364:G366"/>
    <mergeCell ref="L383:N383"/>
    <mergeCell ref="B447:B449"/>
    <mergeCell ref="C447:C449"/>
    <mergeCell ref="G360:G362"/>
    <mergeCell ref="F398:F400"/>
    <mergeCell ref="G398:G400"/>
    <mergeCell ref="I379:I381"/>
    <mergeCell ref="B453:B455"/>
    <mergeCell ref="C453:C455"/>
    <mergeCell ref="G460:G462"/>
    <mergeCell ref="H444:H446"/>
    <mergeCell ref="D440:D442"/>
    <mergeCell ref="C478:C480"/>
    <mergeCell ref="H478:H480"/>
    <mergeCell ref="C371:C373"/>
    <mergeCell ref="H364:H366"/>
    <mergeCell ref="B404:B406"/>
    <mergeCell ref="B398:B400"/>
    <mergeCell ref="I375:I377"/>
    <mergeCell ref="B371:B373"/>
    <mergeCell ref="C389:C391"/>
    <mergeCell ref="F389:F391"/>
    <mergeCell ref="G389:G391"/>
    <mergeCell ref="H389:H391"/>
    <mergeCell ref="I389:I391"/>
    <mergeCell ref="G392:G394"/>
    <mergeCell ref="D375:D377"/>
    <mergeCell ref="B436:B438"/>
    <mergeCell ref="C436:C438"/>
    <mergeCell ref="D436:D438"/>
    <mergeCell ref="H436:H438"/>
    <mergeCell ref="I436:I438"/>
    <mergeCell ref="A447:A449"/>
    <mergeCell ref="A444:A446"/>
    <mergeCell ref="E447:E449"/>
    <mergeCell ref="F447:F449"/>
    <mergeCell ref="I447:I449"/>
    <mergeCell ref="H549:H551"/>
    <mergeCell ref="H512:H514"/>
    <mergeCell ref="C538:C540"/>
    <mergeCell ref="D538:D540"/>
    <mergeCell ref="D534:D536"/>
    <mergeCell ref="C534:C536"/>
    <mergeCell ref="B549:B551"/>
    <mergeCell ref="C549:C551"/>
    <mergeCell ref="D549:D551"/>
    <mergeCell ref="E549:E551"/>
    <mergeCell ref="F546:F548"/>
    <mergeCell ref="G546:G548"/>
    <mergeCell ref="C542:C544"/>
    <mergeCell ref="B542:B544"/>
    <mergeCell ref="B509:B511"/>
    <mergeCell ref="C509:C511"/>
    <mergeCell ref="D509:D511"/>
    <mergeCell ref="E509:E511"/>
    <mergeCell ref="F509:F511"/>
    <mergeCell ref="G509:G511"/>
    <mergeCell ref="H509:H511"/>
    <mergeCell ref="I509:I511"/>
    <mergeCell ref="I478:I480"/>
    <mergeCell ref="E444:E446"/>
    <mergeCell ref="A512:A519"/>
    <mergeCell ref="C470:C472"/>
    <mergeCell ref="D470:D472"/>
    <mergeCell ref="L510:O510"/>
    <mergeCell ref="L380:P380"/>
    <mergeCell ref="L386:P386"/>
    <mergeCell ref="L414:N414"/>
    <mergeCell ref="L420:N420"/>
    <mergeCell ref="C404:C406"/>
    <mergeCell ref="D404:D406"/>
    <mergeCell ref="E404:E406"/>
    <mergeCell ref="F404:F406"/>
    <mergeCell ref="G404:G406"/>
    <mergeCell ref="H404:H406"/>
    <mergeCell ref="L434:P434"/>
    <mergeCell ref="L446:P446"/>
    <mergeCell ref="L448:P448"/>
    <mergeCell ref="L454:P454"/>
    <mergeCell ref="L461:P461"/>
    <mergeCell ref="L471:P471"/>
    <mergeCell ref="L476:P476"/>
    <mergeCell ref="K487:P487"/>
    <mergeCell ref="L437:P437"/>
    <mergeCell ref="I425:I427"/>
    <mergeCell ref="F419:F421"/>
    <mergeCell ref="G419:G421"/>
    <mergeCell ref="C419:C421"/>
    <mergeCell ref="H495:H497"/>
    <mergeCell ref="I495:I497"/>
    <mergeCell ref="D447:D449"/>
    <mergeCell ref="G447:G449"/>
    <mergeCell ref="L399:P399"/>
    <mergeCell ref="B385:C385"/>
    <mergeCell ref="B382:B384"/>
    <mergeCell ref="C382:C384"/>
    <mergeCell ref="K525:P525"/>
    <mergeCell ref="B530:B532"/>
    <mergeCell ref="C530:C532"/>
    <mergeCell ref="D530:D532"/>
    <mergeCell ref="E530:E532"/>
    <mergeCell ref="F530:F532"/>
    <mergeCell ref="G530:G532"/>
    <mergeCell ref="H530:H532"/>
    <mergeCell ref="I530:I532"/>
    <mergeCell ref="L527:P527"/>
    <mergeCell ref="L530:P530"/>
    <mergeCell ref="B493:C493"/>
    <mergeCell ref="B490:B492"/>
    <mergeCell ref="E475:E477"/>
    <mergeCell ref="B464:B466"/>
    <mergeCell ref="C464:C466"/>
    <mergeCell ref="D464:D466"/>
    <mergeCell ref="E464:E466"/>
    <mergeCell ref="F464:F466"/>
    <mergeCell ref="G464:G466"/>
    <mergeCell ref="B470:B472"/>
    <mergeCell ref="I512:I514"/>
    <mergeCell ref="F512:F514"/>
    <mergeCell ref="G512:G514"/>
    <mergeCell ref="I515:I517"/>
    <mergeCell ref="C512:C514"/>
    <mergeCell ref="D512:D514"/>
    <mergeCell ref="E512:E514"/>
    <mergeCell ref="B523:C523"/>
    <mergeCell ref="H515:H517"/>
    <mergeCell ref="B512:B514"/>
    <mergeCell ref="I486:I488"/>
    <mergeCell ref="A203:A205"/>
    <mergeCell ref="A200:A202"/>
    <mergeCell ref="A214:A216"/>
    <mergeCell ref="A211:A213"/>
    <mergeCell ref="A245:A246"/>
    <mergeCell ref="A241:A242"/>
    <mergeCell ref="B263:B265"/>
    <mergeCell ref="C263:C265"/>
    <mergeCell ref="D263:D265"/>
    <mergeCell ref="E263:E265"/>
    <mergeCell ref="F263:F265"/>
    <mergeCell ref="G263:G265"/>
    <mergeCell ref="H263:H265"/>
    <mergeCell ref="A150:A152"/>
    <mergeCell ref="A234:A236"/>
    <mergeCell ref="A237:A239"/>
    <mergeCell ref="H150:H152"/>
    <mergeCell ref="D200:D202"/>
    <mergeCell ref="H241:H243"/>
    <mergeCell ref="B207:B209"/>
    <mergeCell ref="A226:A229"/>
    <mergeCell ref="H226:H228"/>
    <mergeCell ref="D150:D152"/>
    <mergeCell ref="E150:E152"/>
    <mergeCell ref="F150:F152"/>
    <mergeCell ref="G150:G152"/>
    <mergeCell ref="H161:H163"/>
    <mergeCell ref="C169:C175"/>
    <mergeCell ref="D169:D175"/>
    <mergeCell ref="E169:E175"/>
    <mergeCell ref="A252:A255"/>
    <mergeCell ref="E211:E213"/>
    <mergeCell ref="I263:I265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A379:A381"/>
    <mergeCell ref="A382:A384"/>
    <mergeCell ref="A386:A397"/>
    <mergeCell ref="A398:A400"/>
    <mergeCell ref="A401:A403"/>
    <mergeCell ref="A404:A412"/>
    <mergeCell ref="A413:A415"/>
    <mergeCell ref="A416:A421"/>
    <mergeCell ref="I284:I286"/>
    <mergeCell ref="G291:G293"/>
    <mergeCell ref="H291:H293"/>
    <mergeCell ref="I295:I297"/>
    <mergeCell ref="H398:H400"/>
    <mergeCell ref="I398:I400"/>
    <mergeCell ref="B321:C321"/>
    <mergeCell ref="D382:D384"/>
    <mergeCell ref="E382:E384"/>
    <mergeCell ref="F382:F384"/>
    <mergeCell ref="G382:G384"/>
    <mergeCell ref="H382:H384"/>
    <mergeCell ref="I382:I384"/>
    <mergeCell ref="A327:A330"/>
    <mergeCell ref="A344:A347"/>
  </mergeCells>
  <pageMargins left="0.5" right="0.25" top="0.75" bottom="0.75" header="0.3" footer="0.3"/>
  <pageSetup paperSize="9" scale="80" orientation="landscape" r:id="rId1"/>
  <headerFooter>
    <oddFooter>&amp;C&amp;Z&amp;F&amp;RPage &amp;P</oddFooter>
  </headerFooter>
  <rowBreaks count="1" manualBreakCount="1"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S191"/>
  <sheetViews>
    <sheetView tabSelected="1" view="pageBreakPreview" topLeftCell="A151" zoomScale="115" zoomScaleSheetLayoutView="115" zoomScalePageLayoutView="130" workbookViewId="0">
      <selection activeCell="I59" sqref="I59"/>
    </sheetView>
  </sheetViews>
  <sheetFormatPr defaultRowHeight="15"/>
  <cols>
    <col min="1" max="1" width="11.28515625" style="9" customWidth="1"/>
    <col min="2" max="2" width="13.85546875" style="9" customWidth="1"/>
    <col min="3" max="3" width="22.5703125" style="9" customWidth="1"/>
    <col min="4" max="4" width="6" style="92" customWidth="1"/>
    <col min="5" max="5" width="7.140625" style="92" customWidth="1"/>
    <col min="6" max="6" width="10.5703125" style="9" customWidth="1"/>
    <col min="7" max="7" width="8.42578125" style="9" customWidth="1"/>
    <col min="8" max="8" width="7.140625" style="9" customWidth="1"/>
    <col min="9" max="9" width="9.28515625" style="9" customWidth="1"/>
    <col min="10" max="10" width="9.85546875" style="9" customWidth="1"/>
    <col min="11" max="13" width="8.7109375" style="9" customWidth="1"/>
    <col min="14" max="14" width="8.42578125" style="9" customWidth="1"/>
    <col min="15" max="17" width="8.7109375" style="9" customWidth="1"/>
    <col min="18" max="18" width="8.28515625" style="9" customWidth="1"/>
    <col min="19" max="20" width="9.140625" style="9"/>
    <col min="21" max="21" width="11.28515625" style="9" bestFit="1" customWidth="1"/>
    <col min="22" max="22" width="10.28515625" style="9" bestFit="1" customWidth="1"/>
    <col min="23" max="16384" width="9.140625" style="9"/>
  </cols>
  <sheetData>
    <row r="1" spans="1:18" ht="15.75">
      <c r="A1" s="255" t="s">
        <v>597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</row>
    <row r="2" spans="1:18" ht="15.75">
      <c r="A2" s="255" t="s">
        <v>28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</row>
    <row r="3" spans="1:18" ht="9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13.5" customHeight="1">
      <c r="A4" s="49" t="s">
        <v>1</v>
      </c>
      <c r="B4" s="49"/>
      <c r="C4" s="49"/>
      <c r="D4" s="50" t="s">
        <v>2</v>
      </c>
      <c r="E4" s="51" t="s">
        <v>4</v>
      </c>
      <c r="F4" s="49"/>
      <c r="G4" s="49"/>
      <c r="H4" s="49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18" ht="13.5" customHeight="1">
      <c r="A5" s="49" t="s">
        <v>3</v>
      </c>
      <c r="B5" s="49"/>
      <c r="C5" s="49"/>
      <c r="D5" s="50" t="s">
        <v>2</v>
      </c>
      <c r="E5" s="51" t="s">
        <v>5</v>
      </c>
      <c r="F5" s="49"/>
      <c r="G5" s="49"/>
      <c r="H5" s="49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3.5" customHeight="1">
      <c r="A6" s="49" t="s">
        <v>6</v>
      </c>
      <c r="B6" s="49"/>
      <c r="C6" s="49"/>
      <c r="D6" s="50" t="s">
        <v>2</v>
      </c>
      <c r="E6" s="51" t="s">
        <v>208</v>
      </c>
      <c r="F6" s="49"/>
      <c r="G6" s="49"/>
      <c r="H6" s="49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21.75" customHeight="1">
      <c r="A7" s="288" t="s">
        <v>67</v>
      </c>
      <c r="B7" s="288"/>
      <c r="C7" s="288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ht="35.25">
      <c r="A8" s="10" t="s">
        <v>10</v>
      </c>
      <c r="B8" s="104" t="s">
        <v>7</v>
      </c>
      <c r="C8" s="10" t="s">
        <v>50</v>
      </c>
      <c r="D8" s="104" t="s">
        <v>8</v>
      </c>
      <c r="E8" s="104" t="s">
        <v>9</v>
      </c>
      <c r="F8" s="10" t="s">
        <v>11</v>
      </c>
      <c r="G8" s="10" t="s">
        <v>12</v>
      </c>
      <c r="H8" s="10" t="s">
        <v>13</v>
      </c>
      <c r="I8" s="10" t="s">
        <v>77</v>
      </c>
      <c r="J8" s="10" t="s">
        <v>15</v>
      </c>
      <c r="K8" s="10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10" t="s">
        <v>22</v>
      </c>
      <c r="Q8" s="10" t="s">
        <v>21</v>
      </c>
      <c r="R8" s="11" t="s">
        <v>23</v>
      </c>
    </row>
    <row r="9" spans="1:18" ht="12.75" customHeight="1">
      <c r="A9" s="10">
        <v>1</v>
      </c>
      <c r="B9" s="104">
        <v>2</v>
      </c>
      <c r="C9" s="10">
        <v>3</v>
      </c>
      <c r="D9" s="104">
        <v>4</v>
      </c>
      <c r="E9" s="104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  <c r="P9" s="10">
        <v>16</v>
      </c>
      <c r="Q9" s="10">
        <v>17</v>
      </c>
      <c r="R9" s="11">
        <v>18</v>
      </c>
    </row>
    <row r="10" spans="1:18" ht="15.75" customHeight="1">
      <c r="A10" s="203" t="s">
        <v>484</v>
      </c>
      <c r="B10" s="201" t="s">
        <v>481</v>
      </c>
      <c r="C10" s="202" t="s">
        <v>41</v>
      </c>
      <c r="D10" s="201" t="s">
        <v>29</v>
      </c>
      <c r="E10" s="201">
        <v>15</v>
      </c>
      <c r="F10" s="202" t="s">
        <v>36</v>
      </c>
      <c r="G10" s="202" t="s">
        <v>31</v>
      </c>
      <c r="H10" s="202" t="s">
        <v>30</v>
      </c>
      <c r="I10" s="200">
        <v>300</v>
      </c>
      <c r="J10" s="12" t="s">
        <v>25</v>
      </c>
      <c r="K10" s="13"/>
      <c r="L10" s="13"/>
      <c r="M10" s="13"/>
      <c r="N10" s="13"/>
      <c r="O10" s="13"/>
      <c r="P10" s="13"/>
      <c r="Q10" s="13"/>
      <c r="R10" s="13"/>
    </row>
    <row r="11" spans="1:18" ht="15.75" customHeight="1">
      <c r="A11" s="204"/>
      <c r="B11" s="201"/>
      <c r="C11" s="201"/>
      <c r="D11" s="201"/>
      <c r="E11" s="201"/>
      <c r="F11" s="202"/>
      <c r="G11" s="202"/>
      <c r="H11" s="202"/>
      <c r="I11" s="200"/>
      <c r="J11" s="12" t="s">
        <v>26</v>
      </c>
      <c r="K11" s="14"/>
      <c r="L11" s="15"/>
      <c r="M11" s="14"/>
      <c r="N11" s="14"/>
      <c r="O11" s="14"/>
      <c r="P11" s="14"/>
      <c r="Q11" s="14"/>
      <c r="R11" s="14"/>
    </row>
    <row r="12" spans="1:18" ht="11.25" customHeight="1">
      <c r="A12" s="204"/>
      <c r="B12" s="201"/>
      <c r="C12" s="201"/>
      <c r="D12" s="201"/>
      <c r="E12" s="201"/>
      <c r="F12" s="202"/>
      <c r="G12" s="202"/>
      <c r="H12" s="202"/>
      <c r="I12" s="200"/>
      <c r="J12" s="12" t="s">
        <v>27</v>
      </c>
      <c r="K12" s="16"/>
      <c r="L12" s="232" t="s">
        <v>281</v>
      </c>
      <c r="M12" s="233"/>
      <c r="N12" s="233"/>
      <c r="O12" s="234"/>
      <c r="P12" s="16"/>
      <c r="Q12" s="16"/>
      <c r="R12" s="16"/>
    </row>
    <row r="13" spans="1:18" ht="15.75" customHeight="1">
      <c r="A13" s="204"/>
      <c r="B13" s="201" t="s">
        <v>482</v>
      </c>
      <c r="C13" s="202" t="s">
        <v>41</v>
      </c>
      <c r="D13" s="201" t="s">
        <v>29</v>
      </c>
      <c r="E13" s="201">
        <v>15</v>
      </c>
      <c r="F13" s="202" t="s">
        <v>36</v>
      </c>
      <c r="G13" s="202" t="s">
        <v>31</v>
      </c>
      <c r="H13" s="202" t="s">
        <v>30</v>
      </c>
      <c r="I13" s="200">
        <v>300</v>
      </c>
      <c r="J13" s="12" t="s">
        <v>25</v>
      </c>
      <c r="K13" s="13"/>
      <c r="L13" s="13"/>
      <c r="M13" s="13"/>
      <c r="N13" s="13"/>
      <c r="O13" s="13"/>
      <c r="P13" s="13"/>
      <c r="Q13" s="13"/>
      <c r="R13" s="13"/>
    </row>
    <row r="14" spans="1:18" ht="15.75" customHeight="1">
      <c r="A14" s="204"/>
      <c r="B14" s="201"/>
      <c r="C14" s="201"/>
      <c r="D14" s="201"/>
      <c r="E14" s="201"/>
      <c r="F14" s="202"/>
      <c r="G14" s="202"/>
      <c r="H14" s="202"/>
      <c r="I14" s="200"/>
      <c r="J14" s="12" t="s">
        <v>26</v>
      </c>
      <c r="K14" s="14"/>
      <c r="L14" s="15"/>
      <c r="M14" s="14"/>
      <c r="N14" s="14"/>
      <c r="O14" s="14"/>
      <c r="P14" s="14"/>
      <c r="Q14" s="14"/>
      <c r="R14" s="14"/>
    </row>
    <row r="15" spans="1:18" ht="11.25" customHeight="1">
      <c r="A15" s="204"/>
      <c r="B15" s="201"/>
      <c r="C15" s="201"/>
      <c r="D15" s="201"/>
      <c r="E15" s="201"/>
      <c r="F15" s="202"/>
      <c r="G15" s="202"/>
      <c r="H15" s="202"/>
      <c r="I15" s="200"/>
      <c r="J15" s="12" t="s">
        <v>27</v>
      </c>
      <c r="K15" s="16"/>
      <c r="L15" s="16"/>
      <c r="M15" s="16"/>
      <c r="N15" s="16"/>
      <c r="O15" s="16"/>
      <c r="P15" s="16"/>
      <c r="Q15" s="16"/>
      <c r="R15" s="16"/>
    </row>
    <row r="16" spans="1:18" ht="15.75" customHeight="1">
      <c r="A16" s="204"/>
      <c r="B16" s="201" t="s">
        <v>483</v>
      </c>
      <c r="C16" s="202" t="s">
        <v>41</v>
      </c>
      <c r="D16" s="201" t="s">
        <v>29</v>
      </c>
      <c r="E16" s="201">
        <v>10</v>
      </c>
      <c r="F16" s="202" t="s">
        <v>36</v>
      </c>
      <c r="G16" s="202" t="s">
        <v>31</v>
      </c>
      <c r="H16" s="202" t="s">
        <v>30</v>
      </c>
      <c r="I16" s="200">
        <v>100</v>
      </c>
      <c r="J16" s="12" t="s">
        <v>25</v>
      </c>
      <c r="K16" s="13"/>
      <c r="L16" s="13"/>
      <c r="M16" s="13"/>
      <c r="N16" s="13"/>
      <c r="O16" s="13"/>
      <c r="P16" s="13"/>
      <c r="Q16" s="13"/>
      <c r="R16" s="13"/>
    </row>
    <row r="17" spans="1:19" ht="15.75" customHeight="1">
      <c r="A17" s="204"/>
      <c r="B17" s="201"/>
      <c r="C17" s="201"/>
      <c r="D17" s="201"/>
      <c r="E17" s="201"/>
      <c r="F17" s="202"/>
      <c r="G17" s="202"/>
      <c r="H17" s="202"/>
      <c r="I17" s="200"/>
      <c r="J17" s="12" t="s">
        <v>26</v>
      </c>
      <c r="K17" s="14"/>
      <c r="L17" s="15"/>
      <c r="M17" s="14"/>
      <c r="N17" s="14"/>
      <c r="O17" s="14"/>
      <c r="P17" s="14"/>
      <c r="Q17" s="14"/>
      <c r="R17" s="14"/>
    </row>
    <row r="18" spans="1:19" ht="11.25" customHeight="1">
      <c r="A18" s="204"/>
      <c r="B18" s="201"/>
      <c r="C18" s="201"/>
      <c r="D18" s="201"/>
      <c r="E18" s="201"/>
      <c r="F18" s="202"/>
      <c r="G18" s="202"/>
      <c r="H18" s="202"/>
      <c r="I18" s="200"/>
      <c r="J18" s="12" t="s">
        <v>27</v>
      </c>
      <c r="K18" s="16"/>
      <c r="L18" s="16"/>
      <c r="M18" s="16"/>
      <c r="N18" s="16"/>
      <c r="O18" s="16"/>
      <c r="P18" s="16"/>
      <c r="Q18" s="16"/>
      <c r="R18" s="16"/>
    </row>
    <row r="19" spans="1:19" ht="15.75" customHeight="1">
      <c r="A19" s="204" t="s">
        <v>486</v>
      </c>
      <c r="B19" s="201" t="s">
        <v>485</v>
      </c>
      <c r="C19" s="202" t="s">
        <v>277</v>
      </c>
      <c r="D19" s="201" t="s">
        <v>29</v>
      </c>
      <c r="E19" s="201">
        <v>5</v>
      </c>
      <c r="F19" s="202" t="s">
        <v>45</v>
      </c>
      <c r="G19" s="202" t="s">
        <v>31</v>
      </c>
      <c r="H19" s="202" t="s">
        <v>30</v>
      </c>
      <c r="I19" s="200">
        <v>100</v>
      </c>
      <c r="J19" s="12" t="s">
        <v>25</v>
      </c>
      <c r="K19" s="13"/>
      <c r="L19" s="232" t="s">
        <v>289</v>
      </c>
      <c r="M19" s="233"/>
      <c r="N19" s="233"/>
      <c r="O19" s="233"/>
      <c r="P19" s="234"/>
      <c r="Q19" s="16"/>
      <c r="R19" s="16"/>
    </row>
    <row r="20" spans="1:19" ht="15.75" customHeight="1">
      <c r="A20" s="204"/>
      <c r="B20" s="201"/>
      <c r="C20" s="201"/>
      <c r="D20" s="201"/>
      <c r="E20" s="201"/>
      <c r="F20" s="202"/>
      <c r="G20" s="202"/>
      <c r="H20" s="202"/>
      <c r="I20" s="200"/>
      <c r="J20" s="12" t="s">
        <v>26</v>
      </c>
      <c r="K20" s="14"/>
      <c r="L20" s="16"/>
      <c r="M20" s="16"/>
      <c r="N20" s="16"/>
      <c r="O20" s="16"/>
      <c r="P20" s="16"/>
      <c r="Q20" s="16"/>
      <c r="R20" s="16"/>
    </row>
    <row r="21" spans="1:19" ht="11.25" customHeight="1">
      <c r="A21" s="204"/>
      <c r="B21" s="201"/>
      <c r="C21" s="201"/>
      <c r="D21" s="201"/>
      <c r="E21" s="201"/>
      <c r="F21" s="202"/>
      <c r="G21" s="202"/>
      <c r="H21" s="202"/>
      <c r="I21" s="200"/>
      <c r="J21" s="12" t="s">
        <v>27</v>
      </c>
      <c r="K21" s="13"/>
      <c r="L21" s="16"/>
      <c r="M21" s="16"/>
      <c r="N21" s="16"/>
      <c r="O21" s="16"/>
      <c r="P21" s="16"/>
      <c r="Q21" s="16"/>
      <c r="R21" s="16"/>
    </row>
    <row r="22" spans="1:19" ht="9.75" customHeight="1">
      <c r="A22" s="197"/>
      <c r="B22" s="218" t="s">
        <v>24</v>
      </c>
      <c r="C22" s="218"/>
      <c r="D22" s="101"/>
      <c r="E22" s="101">
        <f>SUM(E10:E12)</f>
        <v>15</v>
      </c>
      <c r="F22" s="12"/>
      <c r="G22" s="12"/>
      <c r="H22" s="12"/>
      <c r="I22" s="38">
        <v>800</v>
      </c>
      <c r="J22" s="12"/>
      <c r="K22" s="16"/>
      <c r="L22" s="16"/>
      <c r="M22" s="16"/>
      <c r="N22" s="16"/>
      <c r="O22" s="16"/>
      <c r="P22" s="16"/>
      <c r="Q22" s="16"/>
      <c r="R22" s="16"/>
    </row>
    <row r="23" spans="1:19" ht="15.75" customHeight="1">
      <c r="A23" s="201" t="s">
        <v>488</v>
      </c>
      <c r="B23" s="201" t="s">
        <v>487</v>
      </c>
      <c r="C23" s="202" t="s">
        <v>42</v>
      </c>
      <c r="D23" s="201" t="s">
        <v>29</v>
      </c>
      <c r="E23" s="201">
        <v>60</v>
      </c>
      <c r="F23" s="202" t="s">
        <v>45</v>
      </c>
      <c r="G23" s="202" t="s">
        <v>31</v>
      </c>
      <c r="H23" s="202" t="s">
        <v>30</v>
      </c>
      <c r="I23" s="200">
        <v>300</v>
      </c>
      <c r="J23" s="12" t="s">
        <v>25</v>
      </c>
      <c r="K23" s="13">
        <v>44079</v>
      </c>
      <c r="L23" s="16"/>
      <c r="M23" s="16"/>
      <c r="N23" s="16"/>
      <c r="O23" s="16"/>
      <c r="P23" s="16"/>
      <c r="Q23" s="16"/>
      <c r="R23" s="16"/>
    </row>
    <row r="24" spans="1:19" ht="15.75" customHeight="1">
      <c r="A24" s="201"/>
      <c r="B24" s="201"/>
      <c r="C24" s="201"/>
      <c r="D24" s="201"/>
      <c r="E24" s="201"/>
      <c r="F24" s="202"/>
      <c r="G24" s="202"/>
      <c r="H24" s="202"/>
      <c r="I24" s="200"/>
      <c r="J24" s="12" t="s">
        <v>26</v>
      </c>
      <c r="K24" s="14"/>
      <c r="L24" s="16"/>
      <c r="M24" s="16"/>
      <c r="N24" s="16"/>
      <c r="O24" s="16"/>
      <c r="P24" s="16"/>
      <c r="Q24" s="16"/>
      <c r="R24" s="16"/>
    </row>
    <row r="25" spans="1:19" ht="13.5" customHeight="1">
      <c r="A25" s="201"/>
      <c r="B25" s="201"/>
      <c r="C25" s="201"/>
      <c r="D25" s="201"/>
      <c r="E25" s="201"/>
      <c r="F25" s="202"/>
      <c r="G25" s="202"/>
      <c r="H25" s="202"/>
      <c r="I25" s="200"/>
      <c r="J25" s="12" t="s">
        <v>27</v>
      </c>
      <c r="K25" s="13"/>
      <c r="L25" s="16"/>
      <c r="M25" s="16"/>
      <c r="N25" s="16"/>
      <c r="O25" s="16"/>
      <c r="P25" s="16"/>
      <c r="Q25" s="16"/>
      <c r="R25" s="16"/>
    </row>
    <row r="26" spans="1:19" ht="12.75" customHeight="1">
      <c r="A26" s="201"/>
      <c r="B26" s="218" t="s">
        <v>24</v>
      </c>
      <c r="C26" s="218"/>
      <c r="D26" s="101"/>
      <c r="E26" s="101">
        <f>SUM(E23:E25)</f>
        <v>60</v>
      </c>
      <c r="F26" s="12"/>
      <c r="G26" s="12"/>
      <c r="H26" s="12"/>
      <c r="I26" s="38">
        <f>SUM(I23:I25)</f>
        <v>300</v>
      </c>
      <c r="J26" s="12"/>
      <c r="K26" s="16"/>
      <c r="L26" s="16"/>
      <c r="M26" s="16"/>
      <c r="N26" s="16"/>
      <c r="O26" s="16"/>
      <c r="P26" s="16"/>
      <c r="Q26" s="16"/>
      <c r="R26" s="16"/>
    </row>
    <row r="27" spans="1:19" ht="15.75" customHeight="1">
      <c r="A27" s="201" t="s">
        <v>490</v>
      </c>
      <c r="B27" s="201" t="s">
        <v>489</v>
      </c>
      <c r="C27" s="202" t="s">
        <v>138</v>
      </c>
      <c r="D27" s="201" t="s">
        <v>29</v>
      </c>
      <c r="E27" s="201" t="s">
        <v>7</v>
      </c>
      <c r="F27" s="202" t="s">
        <v>45</v>
      </c>
      <c r="G27" s="202" t="s">
        <v>31</v>
      </c>
      <c r="H27" s="202" t="s">
        <v>30</v>
      </c>
      <c r="I27" s="200">
        <v>1000</v>
      </c>
      <c r="J27" s="12" t="s">
        <v>25</v>
      </c>
      <c r="K27" s="13" t="s">
        <v>130</v>
      </c>
      <c r="L27" s="13"/>
      <c r="M27" s="13"/>
      <c r="N27" s="13"/>
      <c r="O27" s="13"/>
      <c r="P27" s="13"/>
      <c r="Q27" s="13"/>
      <c r="R27" s="13"/>
    </row>
    <row r="28" spans="1:19" ht="15.75" customHeight="1">
      <c r="A28" s="201"/>
      <c r="B28" s="201"/>
      <c r="C28" s="201"/>
      <c r="D28" s="201"/>
      <c r="E28" s="201"/>
      <c r="F28" s="202"/>
      <c r="G28" s="202"/>
      <c r="H28" s="202"/>
      <c r="I28" s="200"/>
      <c r="J28" s="12" t="s">
        <v>26</v>
      </c>
      <c r="K28" s="14"/>
      <c r="L28" s="15"/>
      <c r="M28" s="14"/>
      <c r="N28" s="14"/>
      <c r="O28" s="14"/>
      <c r="P28" s="14"/>
      <c r="Q28" s="14"/>
      <c r="R28" s="14"/>
    </row>
    <row r="29" spans="1:19" ht="12.75" customHeight="1">
      <c r="A29" s="201"/>
      <c r="B29" s="201"/>
      <c r="C29" s="201"/>
      <c r="D29" s="201"/>
      <c r="E29" s="201"/>
      <c r="F29" s="202"/>
      <c r="G29" s="202"/>
      <c r="H29" s="202"/>
      <c r="I29" s="200"/>
      <c r="J29" s="12" t="s">
        <v>27</v>
      </c>
      <c r="K29" s="13"/>
      <c r="L29" s="13"/>
      <c r="M29" s="13"/>
      <c r="N29" s="13"/>
      <c r="O29" s="13"/>
      <c r="P29" s="13"/>
      <c r="Q29" s="13"/>
      <c r="R29" s="13"/>
    </row>
    <row r="30" spans="1:19" s="55" customFormat="1" ht="15.75" customHeight="1">
      <c r="A30" s="201"/>
      <c r="B30" s="218" t="s">
        <v>24</v>
      </c>
      <c r="C30" s="218"/>
      <c r="D30" s="101"/>
      <c r="E30" s="101">
        <f>SUM(E27:E29)</f>
        <v>0</v>
      </c>
      <c r="F30" s="12"/>
      <c r="G30" s="12"/>
      <c r="H30" s="12"/>
      <c r="I30" s="38">
        <f>SUM(I27:I29)</f>
        <v>1000</v>
      </c>
      <c r="J30" s="12"/>
      <c r="K30" s="16"/>
      <c r="L30" s="16"/>
      <c r="M30" s="16"/>
      <c r="N30" s="16"/>
      <c r="O30" s="16"/>
      <c r="P30" s="16"/>
      <c r="Q30" s="16"/>
      <c r="R30" s="16"/>
      <c r="S30" s="9"/>
    </row>
    <row r="31" spans="1:19" s="114" customFormat="1" ht="15.75" customHeight="1">
      <c r="A31" s="207" t="s">
        <v>491</v>
      </c>
      <c r="B31" s="207" t="s">
        <v>629</v>
      </c>
      <c r="C31" s="207" t="s">
        <v>192</v>
      </c>
      <c r="D31" s="207" t="s">
        <v>29</v>
      </c>
      <c r="E31" s="207">
        <v>4</v>
      </c>
      <c r="F31" s="281" t="s">
        <v>36</v>
      </c>
      <c r="G31" s="281" t="s">
        <v>31</v>
      </c>
      <c r="H31" s="281" t="s">
        <v>30</v>
      </c>
      <c r="I31" s="289">
        <v>300</v>
      </c>
      <c r="J31" s="20" t="s">
        <v>25</v>
      </c>
      <c r="K31" s="13">
        <v>44438</v>
      </c>
      <c r="L31" s="13">
        <f>K31+L32</f>
        <v>44448</v>
      </c>
      <c r="M31" s="13">
        <f>L31+M32</f>
        <v>44451</v>
      </c>
      <c r="N31" s="13">
        <f t="shared" ref="N31" si="0">M31+N32</f>
        <v>44466</v>
      </c>
      <c r="O31" s="13">
        <f t="shared" ref="O31" si="1">N31+O32</f>
        <v>44469</v>
      </c>
      <c r="P31" s="13">
        <f t="shared" ref="P31" si="2">O31+P32</f>
        <v>44472</v>
      </c>
      <c r="Q31" s="13">
        <f t="shared" ref="Q31" si="3">P31+Q32</f>
        <v>44562</v>
      </c>
      <c r="R31" s="13"/>
      <c r="S31" s="9"/>
    </row>
    <row r="32" spans="1:19" s="114" customFormat="1" ht="15.75" customHeight="1">
      <c r="A32" s="208"/>
      <c r="B32" s="208"/>
      <c r="C32" s="208"/>
      <c r="D32" s="208"/>
      <c r="E32" s="208"/>
      <c r="F32" s="282"/>
      <c r="G32" s="282"/>
      <c r="H32" s="282"/>
      <c r="I32" s="290"/>
      <c r="J32" s="20" t="s">
        <v>26</v>
      </c>
      <c r="K32" s="14">
        <v>0</v>
      </c>
      <c r="L32" s="15">
        <v>10</v>
      </c>
      <c r="M32" s="14">
        <v>3</v>
      </c>
      <c r="N32" s="14">
        <v>15</v>
      </c>
      <c r="O32" s="14">
        <v>3</v>
      </c>
      <c r="P32" s="14">
        <v>3</v>
      </c>
      <c r="Q32" s="14">
        <v>90</v>
      </c>
      <c r="R32" s="14">
        <f>SUM(K32:Q32)</f>
        <v>124</v>
      </c>
      <c r="S32" s="9"/>
    </row>
    <row r="33" spans="1:19" s="114" customFormat="1" ht="15.75" customHeight="1">
      <c r="A33" s="208"/>
      <c r="B33" s="209"/>
      <c r="C33" s="209"/>
      <c r="D33" s="209"/>
      <c r="E33" s="209"/>
      <c r="F33" s="283"/>
      <c r="G33" s="283"/>
      <c r="H33" s="283"/>
      <c r="I33" s="291"/>
      <c r="J33" s="20" t="s">
        <v>27</v>
      </c>
      <c r="K33" s="24"/>
      <c r="L33" s="24"/>
      <c r="M33" s="24"/>
      <c r="N33" s="24"/>
      <c r="O33" s="24"/>
      <c r="P33" s="24"/>
      <c r="Q33" s="24"/>
      <c r="R33" s="24"/>
      <c r="S33" s="9"/>
    </row>
    <row r="34" spans="1:19" s="114" customFormat="1" ht="26.25" customHeight="1">
      <c r="A34" s="209"/>
      <c r="B34" s="284" t="s">
        <v>24</v>
      </c>
      <c r="C34" s="285"/>
      <c r="D34" s="113"/>
      <c r="E34" s="113"/>
      <c r="F34" s="20"/>
      <c r="G34" s="20"/>
      <c r="H34" s="20"/>
      <c r="I34" s="175">
        <f>SUM(I31:I33)</f>
        <v>300</v>
      </c>
      <c r="J34" s="20"/>
      <c r="K34" s="24"/>
      <c r="L34" s="24"/>
      <c r="M34" s="24"/>
      <c r="N34" s="24"/>
      <c r="O34" s="24"/>
      <c r="P34" s="24"/>
      <c r="Q34" s="24"/>
      <c r="R34" s="24"/>
      <c r="S34" s="9"/>
    </row>
    <row r="35" spans="1:19" s="114" customFormat="1" ht="15.75" customHeight="1">
      <c r="A35" s="207" t="s">
        <v>492</v>
      </c>
      <c r="B35" s="207" t="s">
        <v>630</v>
      </c>
      <c r="C35" s="247" t="s">
        <v>99</v>
      </c>
      <c r="D35" s="207" t="s">
        <v>29</v>
      </c>
      <c r="E35" s="207"/>
      <c r="F35" s="281" t="s">
        <v>45</v>
      </c>
      <c r="G35" s="281" t="s">
        <v>31</v>
      </c>
      <c r="H35" s="281" t="s">
        <v>30</v>
      </c>
      <c r="I35" s="289">
        <v>300</v>
      </c>
      <c r="J35" s="20" t="s">
        <v>25</v>
      </c>
      <c r="K35" s="21" t="s">
        <v>130</v>
      </c>
      <c r="L35" s="21"/>
      <c r="M35" s="21"/>
      <c r="N35" s="21"/>
      <c r="O35" s="21"/>
      <c r="P35" s="21"/>
      <c r="Q35" s="21"/>
      <c r="R35" s="21"/>
      <c r="S35" s="9"/>
    </row>
    <row r="36" spans="1:19" s="114" customFormat="1" ht="19.5" customHeight="1">
      <c r="A36" s="208"/>
      <c r="B36" s="208"/>
      <c r="C36" s="247"/>
      <c r="D36" s="208"/>
      <c r="E36" s="208"/>
      <c r="F36" s="282"/>
      <c r="G36" s="282"/>
      <c r="H36" s="282"/>
      <c r="I36" s="290"/>
      <c r="J36" s="20" t="s">
        <v>26</v>
      </c>
      <c r="K36" s="22"/>
      <c r="L36" s="23"/>
      <c r="M36" s="22"/>
      <c r="N36" s="22"/>
      <c r="O36" s="22"/>
      <c r="P36" s="22"/>
      <c r="Q36" s="22"/>
      <c r="R36" s="22"/>
      <c r="S36" s="9"/>
    </row>
    <row r="37" spans="1:19" s="114" customFormat="1" ht="11.25" customHeight="1">
      <c r="A37" s="208"/>
      <c r="B37" s="209"/>
      <c r="C37" s="247"/>
      <c r="D37" s="209"/>
      <c r="E37" s="209"/>
      <c r="F37" s="283"/>
      <c r="G37" s="283"/>
      <c r="H37" s="283"/>
      <c r="I37" s="291"/>
      <c r="J37" s="20" t="s">
        <v>27</v>
      </c>
      <c r="K37" s="24"/>
      <c r="L37" s="24"/>
      <c r="M37" s="24"/>
      <c r="N37" s="24"/>
      <c r="O37" s="24"/>
      <c r="P37" s="24"/>
      <c r="Q37" s="24"/>
      <c r="R37" s="24"/>
      <c r="S37" s="9"/>
    </row>
    <row r="38" spans="1:19" s="114" customFormat="1" ht="28.5" customHeight="1">
      <c r="A38" s="209"/>
      <c r="B38" s="284" t="s">
        <v>24</v>
      </c>
      <c r="C38" s="285"/>
      <c r="D38" s="127"/>
      <c r="E38" s="127"/>
      <c r="F38" s="20"/>
      <c r="G38" s="20"/>
      <c r="H38" s="20"/>
      <c r="I38" s="175">
        <f>SUM(I35:I37)</f>
        <v>300</v>
      </c>
      <c r="J38" s="20"/>
      <c r="K38" s="24"/>
      <c r="L38" s="24"/>
      <c r="M38" s="24"/>
      <c r="N38" s="24"/>
      <c r="O38" s="24"/>
      <c r="P38" s="24"/>
      <c r="Q38" s="24"/>
      <c r="R38" s="24"/>
      <c r="S38" s="9"/>
    </row>
    <row r="39" spans="1:19" s="114" customFormat="1" ht="15.75" customHeight="1">
      <c r="A39" s="205" t="s">
        <v>493</v>
      </c>
      <c r="B39" s="205" t="s">
        <v>328</v>
      </c>
      <c r="C39" s="205" t="s">
        <v>193</v>
      </c>
      <c r="D39" s="205" t="s">
        <v>29</v>
      </c>
      <c r="E39" s="205"/>
      <c r="F39" s="247" t="s">
        <v>45</v>
      </c>
      <c r="G39" s="247" t="s">
        <v>31</v>
      </c>
      <c r="H39" s="247" t="s">
        <v>30</v>
      </c>
      <c r="I39" s="222">
        <v>150</v>
      </c>
      <c r="J39" s="20" t="s">
        <v>25</v>
      </c>
      <c r="K39" s="278" t="s">
        <v>289</v>
      </c>
      <c r="L39" s="279"/>
      <c r="M39" s="279"/>
      <c r="N39" s="279"/>
      <c r="O39" s="280"/>
      <c r="P39" s="24"/>
      <c r="Q39" s="24"/>
      <c r="R39" s="24"/>
      <c r="S39" s="9"/>
    </row>
    <row r="40" spans="1:19" s="114" customFormat="1" ht="15.75" customHeight="1">
      <c r="A40" s="205"/>
      <c r="B40" s="205"/>
      <c r="C40" s="205"/>
      <c r="D40" s="205"/>
      <c r="E40" s="205"/>
      <c r="F40" s="205"/>
      <c r="G40" s="205"/>
      <c r="H40" s="205"/>
      <c r="I40" s="222"/>
      <c r="J40" s="20" t="s">
        <v>26</v>
      </c>
      <c r="K40" s="22"/>
      <c r="L40" s="23"/>
      <c r="M40" s="24"/>
      <c r="N40" s="24"/>
      <c r="O40" s="24"/>
      <c r="P40" s="24"/>
      <c r="Q40" s="24"/>
      <c r="R40" s="24"/>
      <c r="S40" s="9"/>
    </row>
    <row r="41" spans="1:19" s="114" customFormat="1" ht="9.75" customHeight="1">
      <c r="A41" s="205"/>
      <c r="B41" s="205"/>
      <c r="C41" s="205"/>
      <c r="D41" s="205"/>
      <c r="E41" s="205"/>
      <c r="F41" s="205"/>
      <c r="G41" s="205"/>
      <c r="H41" s="205"/>
      <c r="I41" s="222"/>
      <c r="J41" s="20" t="s">
        <v>27</v>
      </c>
      <c r="K41" s="24"/>
      <c r="L41" s="24"/>
      <c r="M41" s="24"/>
      <c r="N41" s="24"/>
      <c r="O41" s="24"/>
      <c r="P41" s="24"/>
      <c r="Q41" s="24"/>
      <c r="R41" s="24"/>
      <c r="S41" s="9"/>
    </row>
    <row r="42" spans="1:19" s="114" customFormat="1" ht="15.75" customHeight="1">
      <c r="A42" s="205"/>
      <c r="B42" s="248" t="s">
        <v>24</v>
      </c>
      <c r="C42" s="248"/>
      <c r="D42" s="113"/>
      <c r="E42" s="113"/>
      <c r="F42" s="20"/>
      <c r="G42" s="20"/>
      <c r="H42" s="20"/>
      <c r="I42" s="175">
        <f>SUM(I39:I41)</f>
        <v>150</v>
      </c>
      <c r="J42" s="20"/>
      <c r="K42" s="24"/>
      <c r="L42" s="24"/>
      <c r="M42" s="24"/>
      <c r="N42" s="24"/>
      <c r="O42" s="24"/>
      <c r="P42" s="24"/>
      <c r="Q42" s="24"/>
      <c r="R42" s="24"/>
      <c r="S42" s="9"/>
    </row>
    <row r="43" spans="1:19" s="19" customFormat="1" ht="15.75" customHeight="1">
      <c r="A43" s="205" t="s">
        <v>494</v>
      </c>
      <c r="B43" s="205" t="s">
        <v>631</v>
      </c>
      <c r="C43" s="205" t="s">
        <v>43</v>
      </c>
      <c r="D43" s="205" t="s">
        <v>29</v>
      </c>
      <c r="E43" s="205"/>
      <c r="F43" s="247" t="s">
        <v>45</v>
      </c>
      <c r="G43" s="247" t="s">
        <v>31</v>
      </c>
      <c r="H43" s="247" t="s">
        <v>30</v>
      </c>
      <c r="I43" s="222">
        <v>3000</v>
      </c>
      <c r="J43" s="20" t="s">
        <v>25</v>
      </c>
      <c r="K43" s="21">
        <v>44114</v>
      </c>
      <c r="L43" s="21"/>
      <c r="M43" s="21"/>
      <c r="N43" s="21"/>
      <c r="O43" s="21"/>
      <c r="P43" s="21"/>
      <c r="Q43" s="21"/>
      <c r="R43" s="21"/>
    </row>
    <row r="44" spans="1:19" s="19" customFormat="1" ht="15.75" customHeight="1">
      <c r="A44" s="205"/>
      <c r="B44" s="205"/>
      <c r="C44" s="205"/>
      <c r="D44" s="205"/>
      <c r="E44" s="205"/>
      <c r="F44" s="205"/>
      <c r="G44" s="205"/>
      <c r="H44" s="205"/>
      <c r="I44" s="222"/>
      <c r="J44" s="20" t="s">
        <v>26</v>
      </c>
      <c r="K44" s="22"/>
      <c r="L44" s="23"/>
      <c r="M44" s="22"/>
      <c r="N44" s="22"/>
      <c r="O44" s="22"/>
      <c r="P44" s="22"/>
      <c r="Q44" s="22"/>
      <c r="R44" s="22"/>
    </row>
    <row r="45" spans="1:19" s="19" customFormat="1" ht="15.75" customHeight="1">
      <c r="A45" s="205"/>
      <c r="B45" s="205"/>
      <c r="C45" s="205"/>
      <c r="D45" s="205"/>
      <c r="E45" s="205"/>
      <c r="F45" s="205"/>
      <c r="G45" s="205"/>
      <c r="H45" s="205"/>
      <c r="I45" s="222"/>
      <c r="J45" s="20" t="s">
        <v>27</v>
      </c>
      <c r="K45" s="24"/>
      <c r="L45" s="24"/>
      <c r="M45" s="24"/>
      <c r="N45" s="24"/>
      <c r="O45" s="24"/>
      <c r="P45" s="24"/>
      <c r="Q45" s="24"/>
      <c r="R45" s="24"/>
    </row>
    <row r="46" spans="1:19" s="19" customFormat="1" ht="15.75" customHeight="1">
      <c r="A46" s="205"/>
      <c r="B46" s="248" t="s">
        <v>24</v>
      </c>
      <c r="C46" s="248"/>
      <c r="D46" s="113"/>
      <c r="E46" s="113"/>
      <c r="F46" s="20"/>
      <c r="G46" s="20"/>
      <c r="H46" s="20"/>
      <c r="I46" s="175">
        <f>SUM(I43:I45)</f>
        <v>3000</v>
      </c>
      <c r="J46" s="20"/>
      <c r="K46" s="24"/>
      <c r="L46" s="24"/>
      <c r="M46" s="24"/>
      <c r="N46" s="24"/>
      <c r="O46" s="24"/>
      <c r="P46" s="24"/>
      <c r="Q46" s="24"/>
      <c r="R46" s="24"/>
    </row>
    <row r="47" spans="1:19" ht="23.25" customHeight="1">
      <c r="A47" s="201" t="s">
        <v>495</v>
      </c>
      <c r="B47" s="201" t="s">
        <v>332</v>
      </c>
      <c r="C47" s="202" t="s">
        <v>114</v>
      </c>
      <c r="D47" s="273"/>
      <c r="E47" s="201" t="s">
        <v>7</v>
      </c>
      <c r="F47" s="202" t="s">
        <v>743</v>
      </c>
      <c r="G47" s="202" t="s">
        <v>31</v>
      </c>
      <c r="H47" s="202" t="s">
        <v>30</v>
      </c>
      <c r="I47" s="200">
        <v>5000</v>
      </c>
      <c r="J47" s="12" t="s">
        <v>25</v>
      </c>
      <c r="K47" s="13"/>
      <c r="L47" s="13"/>
      <c r="M47" s="13"/>
      <c r="N47" s="13"/>
      <c r="O47" s="13"/>
      <c r="P47" s="13"/>
      <c r="Q47" s="13"/>
      <c r="R47" s="13"/>
    </row>
    <row r="48" spans="1:19" ht="23.25" customHeight="1">
      <c r="A48" s="201"/>
      <c r="B48" s="201"/>
      <c r="C48" s="202"/>
      <c r="D48" s="273"/>
      <c r="E48" s="201"/>
      <c r="F48" s="202"/>
      <c r="G48" s="202"/>
      <c r="H48" s="202"/>
      <c r="I48" s="200"/>
      <c r="J48" s="12" t="s">
        <v>26</v>
      </c>
      <c r="K48" s="14"/>
      <c r="L48" s="223" t="s">
        <v>281</v>
      </c>
      <c r="M48" s="224"/>
      <c r="N48" s="224"/>
      <c r="O48" s="225"/>
      <c r="P48" s="14"/>
      <c r="Q48" s="14"/>
      <c r="R48" s="14"/>
    </row>
    <row r="49" spans="1:18" ht="23.25" customHeight="1">
      <c r="A49" s="201"/>
      <c r="B49" s="201"/>
      <c r="C49" s="202"/>
      <c r="D49" s="273"/>
      <c r="E49" s="201"/>
      <c r="F49" s="202"/>
      <c r="G49" s="202"/>
      <c r="H49" s="202"/>
      <c r="I49" s="200"/>
      <c r="J49" s="12" t="s">
        <v>27</v>
      </c>
      <c r="K49" s="16"/>
      <c r="L49" s="16"/>
      <c r="M49" s="16"/>
      <c r="N49" s="16"/>
      <c r="O49" s="16"/>
      <c r="P49" s="16"/>
      <c r="Q49" s="16"/>
      <c r="R49" s="16"/>
    </row>
    <row r="50" spans="1:18" ht="14.25" customHeight="1">
      <c r="A50" s="201"/>
      <c r="B50" s="201" t="s">
        <v>632</v>
      </c>
      <c r="C50" s="202" t="s">
        <v>114</v>
      </c>
      <c r="D50" s="273"/>
      <c r="E50" s="201" t="s">
        <v>7</v>
      </c>
      <c r="F50" s="202" t="s">
        <v>743</v>
      </c>
      <c r="G50" s="202" t="s">
        <v>31</v>
      </c>
      <c r="H50" s="202" t="s">
        <v>30</v>
      </c>
      <c r="I50" s="200">
        <v>5000</v>
      </c>
      <c r="J50" s="12" t="s">
        <v>25</v>
      </c>
      <c r="K50" s="16"/>
      <c r="L50" s="13"/>
      <c r="M50" s="13"/>
      <c r="N50" s="13"/>
      <c r="O50" s="13"/>
      <c r="P50" s="13"/>
      <c r="Q50" s="13"/>
      <c r="R50" s="13"/>
    </row>
    <row r="51" spans="1:18" ht="14.25" customHeight="1">
      <c r="A51" s="201"/>
      <c r="B51" s="201"/>
      <c r="C51" s="202"/>
      <c r="D51" s="273"/>
      <c r="E51" s="201"/>
      <c r="F51" s="202"/>
      <c r="G51" s="202"/>
      <c r="H51" s="202"/>
      <c r="I51" s="200"/>
      <c r="J51" s="12" t="s">
        <v>26</v>
      </c>
      <c r="K51" s="16"/>
      <c r="L51" s="215" t="s">
        <v>281</v>
      </c>
      <c r="M51" s="216"/>
      <c r="N51" s="216"/>
      <c r="O51" s="217"/>
      <c r="P51" s="14"/>
      <c r="Q51" s="14"/>
      <c r="R51" s="14"/>
    </row>
    <row r="52" spans="1:18" ht="20.25" customHeight="1">
      <c r="A52" s="201"/>
      <c r="B52" s="201"/>
      <c r="C52" s="202"/>
      <c r="D52" s="273"/>
      <c r="E52" s="201"/>
      <c r="F52" s="202"/>
      <c r="G52" s="202"/>
      <c r="H52" s="202"/>
      <c r="I52" s="200"/>
      <c r="J52" s="12" t="s">
        <v>27</v>
      </c>
      <c r="K52" s="16"/>
      <c r="L52" s="13"/>
      <c r="M52" s="16"/>
      <c r="N52" s="16"/>
      <c r="O52" s="16"/>
      <c r="P52" s="16"/>
      <c r="Q52" s="16"/>
      <c r="R52" s="16"/>
    </row>
    <row r="53" spans="1:18" ht="15.75" customHeight="1">
      <c r="A53" s="201"/>
      <c r="B53" s="201" t="s">
        <v>633</v>
      </c>
      <c r="C53" s="202" t="s">
        <v>114</v>
      </c>
      <c r="D53" s="273"/>
      <c r="E53" s="201" t="s">
        <v>7</v>
      </c>
      <c r="F53" s="202" t="s">
        <v>743</v>
      </c>
      <c r="G53" s="202" t="s">
        <v>31</v>
      </c>
      <c r="H53" s="202" t="s">
        <v>30</v>
      </c>
      <c r="I53" s="200">
        <v>5000</v>
      </c>
      <c r="J53" s="12" t="s">
        <v>25</v>
      </c>
      <c r="K53" s="16"/>
      <c r="L53" s="13"/>
      <c r="M53" s="13"/>
      <c r="N53" s="13"/>
      <c r="O53" s="13"/>
      <c r="P53" s="13"/>
      <c r="Q53" s="13"/>
      <c r="R53" s="13"/>
    </row>
    <row r="54" spans="1:18" ht="15.75" customHeight="1">
      <c r="A54" s="201"/>
      <c r="B54" s="201"/>
      <c r="C54" s="202"/>
      <c r="D54" s="273"/>
      <c r="E54" s="201"/>
      <c r="F54" s="202"/>
      <c r="G54" s="202"/>
      <c r="H54" s="202"/>
      <c r="I54" s="200"/>
      <c r="J54" s="12" t="s">
        <v>26</v>
      </c>
      <c r="K54" s="16"/>
      <c r="L54" s="215" t="s">
        <v>281</v>
      </c>
      <c r="M54" s="216"/>
      <c r="N54" s="216"/>
      <c r="O54" s="217"/>
      <c r="P54" s="14"/>
      <c r="Q54" s="14"/>
      <c r="R54" s="14"/>
    </row>
    <row r="55" spans="1:18" ht="15.75" customHeight="1">
      <c r="A55" s="201"/>
      <c r="B55" s="201"/>
      <c r="C55" s="202"/>
      <c r="D55" s="273"/>
      <c r="E55" s="201"/>
      <c r="F55" s="202"/>
      <c r="G55" s="202"/>
      <c r="H55" s="202"/>
      <c r="I55" s="200"/>
      <c r="J55" s="12" t="s">
        <v>27</v>
      </c>
      <c r="K55" s="16"/>
      <c r="L55" s="13"/>
      <c r="M55" s="16"/>
      <c r="N55" s="16"/>
      <c r="O55" s="16"/>
      <c r="P55" s="16"/>
      <c r="Q55" s="16"/>
      <c r="R55" s="16"/>
    </row>
    <row r="56" spans="1:18" ht="15.75" customHeight="1">
      <c r="A56" s="201"/>
      <c r="B56" s="201" t="s">
        <v>634</v>
      </c>
      <c r="C56" s="202" t="s">
        <v>114</v>
      </c>
      <c r="D56" s="273"/>
      <c r="E56" s="201" t="s">
        <v>7</v>
      </c>
      <c r="F56" s="202" t="s">
        <v>743</v>
      </c>
      <c r="G56" s="202" t="s">
        <v>31</v>
      </c>
      <c r="H56" s="202" t="s">
        <v>30</v>
      </c>
      <c r="I56" s="200">
        <v>5000</v>
      </c>
      <c r="J56" s="12" t="s">
        <v>25</v>
      </c>
      <c r="K56" s="16"/>
      <c r="L56" s="13"/>
      <c r="M56" s="13"/>
      <c r="N56" s="13"/>
      <c r="O56" s="13"/>
      <c r="P56" s="13"/>
      <c r="Q56" s="13"/>
      <c r="R56" s="13"/>
    </row>
    <row r="57" spans="1:18" ht="15.75" customHeight="1">
      <c r="A57" s="201"/>
      <c r="B57" s="201"/>
      <c r="C57" s="202"/>
      <c r="D57" s="273"/>
      <c r="E57" s="201"/>
      <c r="F57" s="202"/>
      <c r="G57" s="202"/>
      <c r="H57" s="202"/>
      <c r="I57" s="200"/>
      <c r="J57" s="12" t="s">
        <v>26</v>
      </c>
      <c r="K57" s="16"/>
      <c r="L57" s="13"/>
      <c r="M57" s="14"/>
      <c r="N57" s="14"/>
      <c r="O57" s="14"/>
      <c r="P57" s="14"/>
      <c r="Q57" s="14"/>
      <c r="R57" s="14"/>
    </row>
    <row r="58" spans="1:18" ht="15.75" customHeight="1">
      <c r="A58" s="201"/>
      <c r="B58" s="201"/>
      <c r="C58" s="202"/>
      <c r="D58" s="273"/>
      <c r="E58" s="201"/>
      <c r="F58" s="202"/>
      <c r="G58" s="202"/>
      <c r="H58" s="202"/>
      <c r="I58" s="200"/>
      <c r="J58" s="12" t="s">
        <v>27</v>
      </c>
      <c r="K58" s="16"/>
      <c r="L58" s="13"/>
      <c r="M58" s="16"/>
      <c r="N58" s="16"/>
      <c r="O58" s="16"/>
      <c r="P58" s="16"/>
      <c r="Q58" s="16"/>
      <c r="R58" s="16"/>
    </row>
    <row r="59" spans="1:18" ht="20.25" customHeight="1">
      <c r="A59" s="201"/>
      <c r="B59" s="218" t="s">
        <v>24</v>
      </c>
      <c r="C59" s="218"/>
      <c r="D59" s="101"/>
      <c r="E59" s="97"/>
      <c r="F59" s="98"/>
      <c r="G59" s="98"/>
      <c r="H59" s="98"/>
      <c r="I59" s="38">
        <f>SUM(I47:I58)</f>
        <v>20000</v>
      </c>
      <c r="J59" s="12"/>
      <c r="K59" s="16"/>
      <c r="L59" s="13"/>
      <c r="M59" s="16"/>
      <c r="N59" s="16"/>
      <c r="O59" s="16"/>
      <c r="P59" s="16"/>
      <c r="Q59" s="16"/>
      <c r="R59" s="16"/>
    </row>
    <row r="60" spans="1:18" ht="15.75" customHeight="1">
      <c r="A60" s="203" t="s">
        <v>635</v>
      </c>
      <c r="B60" s="201" t="s">
        <v>496</v>
      </c>
      <c r="C60" s="287" t="s">
        <v>113</v>
      </c>
      <c r="D60" s="273"/>
      <c r="E60" s="201" t="s">
        <v>7</v>
      </c>
      <c r="F60" s="202" t="s">
        <v>37</v>
      </c>
      <c r="G60" s="202" t="s">
        <v>59</v>
      </c>
      <c r="H60" s="202" t="s">
        <v>30</v>
      </c>
      <c r="I60" s="200">
        <v>2300</v>
      </c>
      <c r="J60" s="12" t="s">
        <v>25</v>
      </c>
      <c r="K60" s="16"/>
      <c r="L60" s="13"/>
      <c r="M60" s="16"/>
      <c r="N60" s="16"/>
      <c r="O60" s="16"/>
      <c r="P60" s="16"/>
      <c r="Q60" s="16"/>
      <c r="R60" s="16"/>
    </row>
    <row r="61" spans="1:18" ht="15.75" customHeight="1">
      <c r="A61" s="204"/>
      <c r="B61" s="201"/>
      <c r="C61" s="287"/>
      <c r="D61" s="273"/>
      <c r="E61" s="201"/>
      <c r="F61" s="202"/>
      <c r="G61" s="202"/>
      <c r="H61" s="202"/>
      <c r="I61" s="200"/>
      <c r="J61" s="12" t="s">
        <v>26</v>
      </c>
      <c r="K61" s="16"/>
      <c r="L61" s="13"/>
      <c r="M61" s="16"/>
      <c r="N61" s="16"/>
      <c r="O61" s="16"/>
      <c r="P61" s="16"/>
      <c r="Q61" s="16"/>
      <c r="R61" s="16"/>
    </row>
    <row r="62" spans="1:18" ht="35.25" customHeight="1">
      <c r="A62" s="206"/>
      <c r="B62" s="201"/>
      <c r="C62" s="287"/>
      <c r="D62" s="273"/>
      <c r="E62" s="201"/>
      <c r="F62" s="202"/>
      <c r="G62" s="202"/>
      <c r="H62" s="202"/>
      <c r="I62" s="200"/>
      <c r="J62" s="12" t="s">
        <v>27</v>
      </c>
      <c r="K62" s="16"/>
      <c r="L62" s="13"/>
      <c r="M62" s="16"/>
      <c r="N62" s="16"/>
      <c r="O62" s="16"/>
      <c r="P62" s="16"/>
      <c r="Q62" s="16"/>
      <c r="R62" s="16"/>
    </row>
    <row r="63" spans="1:18" ht="15.75" customHeight="1">
      <c r="A63" s="203" t="s">
        <v>335</v>
      </c>
      <c r="B63" s="201" t="s">
        <v>636</v>
      </c>
      <c r="C63" s="287" t="s">
        <v>113</v>
      </c>
      <c r="D63" s="273"/>
      <c r="E63" s="201" t="s">
        <v>7</v>
      </c>
      <c r="F63" s="202" t="s">
        <v>36</v>
      </c>
      <c r="G63" s="202" t="s">
        <v>31</v>
      </c>
      <c r="H63" s="202" t="s">
        <v>30</v>
      </c>
      <c r="I63" s="200">
        <v>300</v>
      </c>
      <c r="J63" s="12" t="s">
        <v>25</v>
      </c>
      <c r="K63" s="16"/>
      <c r="L63" s="13"/>
      <c r="M63" s="16"/>
      <c r="N63" s="16"/>
      <c r="O63" s="16"/>
      <c r="P63" s="16"/>
      <c r="Q63" s="16"/>
      <c r="R63" s="16"/>
    </row>
    <row r="64" spans="1:18" ht="15.75" customHeight="1">
      <c r="A64" s="204"/>
      <c r="B64" s="201"/>
      <c r="C64" s="287"/>
      <c r="D64" s="273"/>
      <c r="E64" s="201"/>
      <c r="F64" s="202"/>
      <c r="G64" s="202"/>
      <c r="H64" s="202"/>
      <c r="I64" s="200"/>
      <c r="J64" s="12" t="s">
        <v>26</v>
      </c>
      <c r="K64" s="16"/>
      <c r="L64" s="215" t="s">
        <v>281</v>
      </c>
      <c r="M64" s="216"/>
      <c r="N64" s="217"/>
      <c r="O64" s="16"/>
      <c r="P64" s="16"/>
      <c r="Q64" s="16"/>
      <c r="R64" s="16"/>
    </row>
    <row r="65" spans="1:19" ht="34.5" customHeight="1">
      <c r="A65" s="204"/>
      <c r="B65" s="201"/>
      <c r="C65" s="287"/>
      <c r="D65" s="273"/>
      <c r="E65" s="201"/>
      <c r="F65" s="202"/>
      <c r="G65" s="202"/>
      <c r="H65" s="202"/>
      <c r="I65" s="200"/>
      <c r="J65" s="12" t="s">
        <v>27</v>
      </c>
      <c r="K65" s="16"/>
      <c r="L65" s="13"/>
      <c r="M65" s="16"/>
      <c r="N65" s="16"/>
      <c r="O65" s="16"/>
      <c r="P65" s="16"/>
      <c r="Q65" s="16"/>
      <c r="R65" s="16"/>
    </row>
    <row r="66" spans="1:19" ht="34.5" customHeight="1">
      <c r="A66" s="181"/>
      <c r="B66" s="218" t="s">
        <v>24</v>
      </c>
      <c r="C66" s="218"/>
      <c r="D66" s="101"/>
      <c r="E66" s="97"/>
      <c r="F66" s="98"/>
      <c r="G66" s="98"/>
      <c r="H66" s="98"/>
      <c r="I66" s="38">
        <f>SUM(I60:I65)</f>
        <v>2600</v>
      </c>
      <c r="J66" s="12"/>
      <c r="K66" s="16"/>
      <c r="L66" s="13"/>
      <c r="M66" s="16"/>
      <c r="N66" s="16"/>
      <c r="O66" s="16"/>
      <c r="P66" s="16"/>
      <c r="Q66" s="16"/>
      <c r="R66" s="16"/>
    </row>
    <row r="67" spans="1:19" s="56" customFormat="1" ht="31.5" customHeight="1">
      <c r="A67" s="264" t="s">
        <v>103</v>
      </c>
      <c r="B67" s="264"/>
      <c r="C67" s="264"/>
      <c r="D67" s="296"/>
      <c r="E67" s="296"/>
      <c r="F67" s="296"/>
      <c r="G67" s="296"/>
      <c r="H67" s="296"/>
      <c r="I67" s="119"/>
      <c r="J67" s="120"/>
      <c r="K67" s="16"/>
      <c r="L67" s="13"/>
      <c r="M67" s="121"/>
      <c r="N67" s="121"/>
      <c r="O67" s="121"/>
      <c r="P67" s="121"/>
      <c r="Q67" s="121"/>
      <c r="R67" s="121"/>
      <c r="S67" s="9"/>
    </row>
    <row r="68" spans="1:19" s="56" customFormat="1" ht="17.25" customHeight="1">
      <c r="A68" s="203" t="s">
        <v>498</v>
      </c>
      <c r="B68" s="203" t="s">
        <v>497</v>
      </c>
      <c r="C68" s="275" t="s">
        <v>298</v>
      </c>
      <c r="D68" s="203" t="s">
        <v>29</v>
      </c>
      <c r="E68" s="203" t="s">
        <v>7</v>
      </c>
      <c r="F68" s="229" t="s">
        <v>36</v>
      </c>
      <c r="G68" s="229" t="s">
        <v>31</v>
      </c>
      <c r="H68" s="229" t="s">
        <v>30</v>
      </c>
      <c r="I68" s="249">
        <v>300</v>
      </c>
      <c r="J68" s="12" t="s">
        <v>25</v>
      </c>
      <c r="K68" s="16"/>
      <c r="L68" s="13"/>
      <c r="M68" s="121"/>
      <c r="N68" s="121"/>
      <c r="O68" s="121"/>
      <c r="P68" s="121"/>
      <c r="Q68" s="121"/>
      <c r="R68" s="13"/>
      <c r="S68" s="9"/>
    </row>
    <row r="69" spans="1:19" s="56" customFormat="1" ht="17.25" customHeight="1">
      <c r="A69" s="204"/>
      <c r="B69" s="204"/>
      <c r="C69" s="276"/>
      <c r="D69" s="204"/>
      <c r="E69" s="204"/>
      <c r="F69" s="230"/>
      <c r="G69" s="276"/>
      <c r="H69" s="276"/>
      <c r="I69" s="235"/>
      <c r="J69" s="12" t="s">
        <v>26</v>
      </c>
      <c r="K69" s="16"/>
      <c r="L69" s="215" t="s">
        <v>281</v>
      </c>
      <c r="M69" s="216"/>
      <c r="N69" s="217"/>
      <c r="O69" s="121"/>
      <c r="P69" s="121"/>
      <c r="Q69" s="121"/>
      <c r="R69" s="13"/>
      <c r="S69" s="9"/>
    </row>
    <row r="70" spans="1:19" s="56" customFormat="1" ht="27" customHeight="1">
      <c r="A70" s="204"/>
      <c r="B70" s="206"/>
      <c r="C70" s="277"/>
      <c r="D70" s="206"/>
      <c r="E70" s="206"/>
      <c r="F70" s="231"/>
      <c r="G70" s="277"/>
      <c r="H70" s="277"/>
      <c r="I70" s="236"/>
      <c r="J70" s="12" t="s">
        <v>27</v>
      </c>
      <c r="K70" s="16"/>
      <c r="L70" s="13"/>
      <c r="M70" s="121"/>
      <c r="N70" s="121"/>
      <c r="O70" s="121"/>
      <c r="P70" s="121"/>
      <c r="Q70" s="121"/>
      <c r="R70" s="13"/>
      <c r="S70" s="9"/>
    </row>
    <row r="71" spans="1:19" s="56" customFormat="1" ht="17.25" customHeight="1">
      <c r="A71" s="204" t="s">
        <v>499</v>
      </c>
      <c r="B71" s="203" t="s">
        <v>500</v>
      </c>
      <c r="C71" s="275" t="s">
        <v>299</v>
      </c>
      <c r="D71" s="203" t="s">
        <v>29</v>
      </c>
      <c r="E71" s="203" t="s">
        <v>7</v>
      </c>
      <c r="F71" s="229" t="s">
        <v>36</v>
      </c>
      <c r="G71" s="229" t="s">
        <v>31</v>
      </c>
      <c r="H71" s="229" t="s">
        <v>30</v>
      </c>
      <c r="I71" s="249">
        <v>300</v>
      </c>
      <c r="J71" s="12" t="s">
        <v>25</v>
      </c>
      <c r="K71" s="16"/>
      <c r="L71" s="13"/>
      <c r="M71" s="121"/>
      <c r="N71" s="121"/>
      <c r="O71" s="121"/>
      <c r="P71" s="121"/>
      <c r="Q71" s="121"/>
      <c r="R71" s="13"/>
      <c r="S71" s="9"/>
    </row>
    <row r="72" spans="1:19" s="56" customFormat="1" ht="17.25" customHeight="1">
      <c r="A72" s="204"/>
      <c r="B72" s="204"/>
      <c r="C72" s="276"/>
      <c r="D72" s="204"/>
      <c r="E72" s="204"/>
      <c r="F72" s="230"/>
      <c r="G72" s="276"/>
      <c r="H72" s="276"/>
      <c r="I72" s="235"/>
      <c r="J72" s="12" t="s">
        <v>26</v>
      </c>
      <c r="K72" s="16"/>
      <c r="L72" s="215" t="s">
        <v>281</v>
      </c>
      <c r="M72" s="216"/>
      <c r="N72" s="217"/>
      <c r="O72" s="121"/>
      <c r="P72" s="121"/>
      <c r="Q72" s="121"/>
      <c r="R72" s="13"/>
      <c r="S72" s="9"/>
    </row>
    <row r="73" spans="1:19" s="56" customFormat="1" ht="24" customHeight="1">
      <c r="A73" s="204"/>
      <c r="B73" s="206"/>
      <c r="C73" s="277"/>
      <c r="D73" s="206"/>
      <c r="E73" s="206"/>
      <c r="F73" s="231"/>
      <c r="G73" s="277"/>
      <c r="H73" s="277"/>
      <c r="I73" s="236"/>
      <c r="J73" s="12" t="s">
        <v>27</v>
      </c>
      <c r="K73" s="16"/>
      <c r="L73" s="13"/>
      <c r="M73" s="121"/>
      <c r="N73" s="121"/>
      <c r="O73" s="121"/>
      <c r="P73" s="121"/>
      <c r="Q73" s="121"/>
      <c r="R73" s="13"/>
      <c r="S73" s="9"/>
    </row>
    <row r="74" spans="1:19" s="56" customFormat="1" ht="17.25" customHeight="1">
      <c r="A74" s="204" t="s">
        <v>501</v>
      </c>
      <c r="B74" s="203" t="s">
        <v>637</v>
      </c>
      <c r="C74" s="275" t="s">
        <v>153</v>
      </c>
      <c r="D74" s="203" t="s">
        <v>29</v>
      </c>
      <c r="E74" s="203" t="s">
        <v>7</v>
      </c>
      <c r="F74" s="229" t="s">
        <v>45</v>
      </c>
      <c r="G74" s="229" t="s">
        <v>31</v>
      </c>
      <c r="H74" s="229" t="s">
        <v>30</v>
      </c>
      <c r="I74" s="249">
        <v>25</v>
      </c>
      <c r="K74" s="16"/>
      <c r="L74" s="13"/>
      <c r="M74" s="121"/>
      <c r="N74" s="121"/>
      <c r="O74" s="121"/>
      <c r="P74" s="121"/>
      <c r="Q74" s="121"/>
      <c r="R74" s="13"/>
      <c r="S74" s="9"/>
    </row>
    <row r="75" spans="1:19" s="56" customFormat="1" ht="17.25" customHeight="1">
      <c r="A75" s="204"/>
      <c r="B75" s="204"/>
      <c r="C75" s="276"/>
      <c r="D75" s="204"/>
      <c r="E75" s="204"/>
      <c r="F75" s="230"/>
      <c r="G75" s="276"/>
      <c r="H75" s="276"/>
      <c r="I75" s="235"/>
      <c r="K75" s="16"/>
      <c r="L75" s="215" t="s">
        <v>289</v>
      </c>
      <c r="M75" s="216"/>
      <c r="N75" s="216"/>
      <c r="O75" s="216"/>
      <c r="P75" s="217"/>
      <c r="Q75" s="121"/>
      <c r="R75" s="13"/>
      <c r="S75" s="9"/>
    </row>
    <row r="76" spans="1:19" s="56" customFormat="1" ht="17.25" customHeight="1">
      <c r="A76" s="204"/>
      <c r="B76" s="206"/>
      <c r="C76" s="277"/>
      <c r="D76" s="206"/>
      <c r="E76" s="206"/>
      <c r="F76" s="231"/>
      <c r="G76" s="277"/>
      <c r="H76" s="277"/>
      <c r="I76" s="236"/>
      <c r="J76" s="12" t="s">
        <v>27</v>
      </c>
      <c r="K76" s="16"/>
      <c r="L76" s="13"/>
      <c r="M76" s="121"/>
      <c r="N76" s="121"/>
      <c r="O76" s="121"/>
      <c r="P76" s="121"/>
      <c r="Q76" s="121"/>
      <c r="R76" s="13"/>
      <c r="S76" s="9"/>
    </row>
    <row r="77" spans="1:19" s="56" customFormat="1" ht="17.25" customHeight="1">
      <c r="A77" s="204" t="s">
        <v>502</v>
      </c>
      <c r="B77" s="220" t="s">
        <v>24</v>
      </c>
      <c r="C77" s="221"/>
      <c r="D77" s="28"/>
      <c r="E77" s="28"/>
      <c r="F77" s="10"/>
      <c r="G77" s="10"/>
      <c r="H77" s="10"/>
      <c r="I77" s="38">
        <f>I68+I71+I74</f>
        <v>625</v>
      </c>
      <c r="J77" s="10"/>
      <c r="K77" s="16"/>
      <c r="L77" s="12" t="s">
        <v>25</v>
      </c>
      <c r="M77" s="121"/>
      <c r="N77" s="121"/>
      <c r="O77" s="121"/>
      <c r="P77" s="121"/>
      <c r="Q77" s="121"/>
      <c r="R77" s="13"/>
      <c r="S77" s="9"/>
    </row>
    <row r="78" spans="1:19" s="56" customFormat="1" ht="17.25" customHeight="1">
      <c r="A78" s="204"/>
      <c r="B78" s="203" t="s">
        <v>646</v>
      </c>
      <c r="C78" s="203" t="s">
        <v>40</v>
      </c>
      <c r="D78" s="203" t="s">
        <v>29</v>
      </c>
      <c r="E78" s="203" t="s">
        <v>7</v>
      </c>
      <c r="F78" s="229" t="s">
        <v>36</v>
      </c>
      <c r="G78" s="229" t="s">
        <v>31</v>
      </c>
      <c r="H78" s="229" t="s">
        <v>30</v>
      </c>
      <c r="I78" s="249">
        <v>300</v>
      </c>
      <c r="J78" s="12" t="s">
        <v>25</v>
      </c>
      <c r="K78" s="16"/>
      <c r="L78" s="12" t="s">
        <v>26</v>
      </c>
      <c r="M78" s="121"/>
      <c r="N78" s="121"/>
      <c r="O78" s="121"/>
      <c r="P78" s="121"/>
      <c r="Q78" s="121"/>
      <c r="R78" s="13"/>
      <c r="S78" s="9"/>
    </row>
    <row r="79" spans="1:19" s="56" customFormat="1" ht="17.25" customHeight="1">
      <c r="A79" s="204"/>
      <c r="B79" s="204"/>
      <c r="C79" s="204"/>
      <c r="D79" s="204"/>
      <c r="E79" s="204"/>
      <c r="F79" s="230"/>
      <c r="G79" s="276"/>
      <c r="H79" s="276"/>
      <c r="I79" s="235"/>
      <c r="J79" s="12" t="s">
        <v>26</v>
      </c>
      <c r="K79" s="16"/>
      <c r="L79" s="13"/>
      <c r="M79" s="121"/>
      <c r="N79" s="121"/>
      <c r="O79" s="121"/>
      <c r="P79" s="121"/>
      <c r="Q79" s="121"/>
      <c r="R79" s="13"/>
      <c r="S79" s="9"/>
    </row>
    <row r="80" spans="1:19" s="56" customFormat="1" ht="17.25" customHeight="1">
      <c r="A80" s="204"/>
      <c r="B80" s="206"/>
      <c r="C80" s="206"/>
      <c r="D80" s="206"/>
      <c r="E80" s="206"/>
      <c r="F80" s="231"/>
      <c r="G80" s="277"/>
      <c r="H80" s="277"/>
      <c r="I80" s="236"/>
      <c r="J80" s="12" t="s">
        <v>27</v>
      </c>
      <c r="K80" s="16"/>
      <c r="L80" s="16"/>
      <c r="M80" s="121"/>
      <c r="N80" s="16"/>
      <c r="O80" s="16"/>
      <c r="P80" s="16"/>
      <c r="Q80" s="16"/>
      <c r="R80" s="16"/>
      <c r="S80" s="9"/>
    </row>
    <row r="81" spans="1:19" s="56" customFormat="1" ht="17.25" customHeight="1">
      <c r="A81" s="204" t="s">
        <v>503</v>
      </c>
      <c r="B81" s="203" t="s">
        <v>647</v>
      </c>
      <c r="C81" s="203" t="s">
        <v>40</v>
      </c>
      <c r="D81" s="203" t="s">
        <v>29</v>
      </c>
      <c r="E81" s="203" t="s">
        <v>7</v>
      </c>
      <c r="F81" s="229" t="s">
        <v>300</v>
      </c>
      <c r="G81" s="229" t="s">
        <v>31</v>
      </c>
      <c r="H81" s="229" t="s">
        <v>30</v>
      </c>
      <c r="I81" s="249">
        <v>25</v>
      </c>
      <c r="J81" s="12" t="s">
        <v>25</v>
      </c>
      <c r="K81" s="16"/>
      <c r="L81" s="12" t="s">
        <v>26</v>
      </c>
      <c r="M81" s="121"/>
      <c r="N81" s="121"/>
      <c r="O81" s="121"/>
      <c r="P81" s="121"/>
      <c r="Q81" s="121"/>
      <c r="R81" s="13"/>
      <c r="S81" s="9"/>
    </row>
    <row r="82" spans="1:19" s="56" customFormat="1" ht="17.25" customHeight="1">
      <c r="A82" s="204"/>
      <c r="B82" s="204"/>
      <c r="C82" s="204"/>
      <c r="D82" s="204"/>
      <c r="E82" s="204"/>
      <c r="F82" s="230"/>
      <c r="G82" s="230"/>
      <c r="H82" s="230"/>
      <c r="I82" s="235"/>
      <c r="J82" s="12" t="s">
        <v>26</v>
      </c>
      <c r="K82" s="16"/>
      <c r="L82" s="13"/>
      <c r="M82" s="267" t="s">
        <v>289</v>
      </c>
      <c r="N82" s="268"/>
      <c r="O82" s="268"/>
      <c r="P82" s="268"/>
      <c r="Q82" s="269"/>
      <c r="R82" s="13"/>
      <c r="S82" s="9"/>
    </row>
    <row r="83" spans="1:19" s="56" customFormat="1" ht="17.25" customHeight="1">
      <c r="A83" s="204"/>
      <c r="B83" s="206"/>
      <c r="C83" s="206"/>
      <c r="D83" s="206"/>
      <c r="E83" s="206"/>
      <c r="F83" s="231"/>
      <c r="G83" s="231"/>
      <c r="H83" s="231"/>
      <c r="I83" s="236"/>
      <c r="J83" s="12" t="s">
        <v>27</v>
      </c>
      <c r="K83" s="16"/>
      <c r="L83" s="16"/>
      <c r="M83" s="121"/>
      <c r="N83" s="16"/>
      <c r="O83" s="16"/>
      <c r="P83" s="16"/>
      <c r="Q83" s="16"/>
      <c r="R83" s="16"/>
      <c r="S83" s="9"/>
    </row>
    <row r="84" spans="1:19" s="56" customFormat="1" ht="15.75" customHeight="1">
      <c r="A84" s="197"/>
      <c r="B84" s="220" t="s">
        <v>24</v>
      </c>
      <c r="C84" s="221"/>
      <c r="D84" s="174"/>
      <c r="E84" s="174">
        <f>SUM(E78:E80)</f>
        <v>0</v>
      </c>
      <c r="F84" s="12"/>
      <c r="G84" s="12"/>
      <c r="H84" s="12"/>
      <c r="I84" s="38">
        <f>I78+I81</f>
        <v>325</v>
      </c>
      <c r="J84" s="12"/>
      <c r="K84" s="16"/>
      <c r="L84" s="16"/>
      <c r="M84" s="16"/>
      <c r="N84" s="16"/>
      <c r="O84" s="16"/>
      <c r="P84" s="16"/>
      <c r="Q84" s="16"/>
      <c r="R84" s="16"/>
      <c r="S84" s="9"/>
    </row>
    <row r="85" spans="1:19" s="56" customFormat="1" ht="12" customHeight="1">
      <c r="A85" s="201" t="s">
        <v>504</v>
      </c>
      <c r="B85" s="201" t="s">
        <v>648</v>
      </c>
      <c r="C85" s="274" t="s">
        <v>153</v>
      </c>
      <c r="D85" s="201" t="s">
        <v>29</v>
      </c>
      <c r="E85" s="201" t="s">
        <v>7</v>
      </c>
      <c r="F85" s="202" t="s">
        <v>45</v>
      </c>
      <c r="G85" s="202" t="s">
        <v>31</v>
      </c>
      <c r="H85" s="202" t="s">
        <v>30</v>
      </c>
      <c r="I85" s="200">
        <v>25</v>
      </c>
      <c r="J85" s="12" t="s">
        <v>25</v>
      </c>
      <c r="K85" s="13"/>
      <c r="L85" s="13"/>
      <c r="M85" s="13"/>
      <c r="N85" s="13"/>
      <c r="O85" s="13"/>
      <c r="P85" s="13"/>
      <c r="Q85" s="13"/>
      <c r="R85" s="13"/>
      <c r="S85" s="9"/>
    </row>
    <row r="86" spans="1:19" s="56" customFormat="1" ht="12" customHeight="1">
      <c r="A86" s="201"/>
      <c r="B86" s="201"/>
      <c r="C86" s="201"/>
      <c r="D86" s="201"/>
      <c r="E86" s="201"/>
      <c r="F86" s="202"/>
      <c r="G86" s="201"/>
      <c r="H86" s="201"/>
      <c r="I86" s="200"/>
      <c r="J86" s="12" t="s">
        <v>26</v>
      </c>
      <c r="K86" s="14"/>
      <c r="L86" s="15"/>
      <c r="M86" s="14"/>
      <c r="N86" s="14"/>
      <c r="O86" s="14"/>
      <c r="P86" s="14"/>
      <c r="Q86" s="14"/>
      <c r="R86" s="14"/>
      <c r="S86" s="9"/>
    </row>
    <row r="87" spans="1:19" s="56" customFormat="1" ht="12" customHeight="1">
      <c r="A87" s="201"/>
      <c r="B87" s="201"/>
      <c r="C87" s="201"/>
      <c r="D87" s="201"/>
      <c r="E87" s="201"/>
      <c r="F87" s="202"/>
      <c r="G87" s="201"/>
      <c r="H87" s="201"/>
      <c r="I87" s="200"/>
      <c r="J87" s="12" t="s">
        <v>27</v>
      </c>
      <c r="K87" s="16"/>
      <c r="L87" s="16"/>
      <c r="M87" s="16"/>
      <c r="N87" s="16"/>
      <c r="O87" s="16"/>
      <c r="P87" s="16"/>
      <c r="Q87" s="16"/>
      <c r="R87" s="16"/>
      <c r="S87" s="9"/>
    </row>
    <row r="88" spans="1:19" s="56" customFormat="1" ht="12" customHeight="1">
      <c r="A88" s="201"/>
      <c r="B88" s="201" t="s">
        <v>649</v>
      </c>
      <c r="C88" s="274" t="s">
        <v>153</v>
      </c>
      <c r="D88" s="201" t="s">
        <v>29</v>
      </c>
      <c r="E88" s="201" t="s">
        <v>7</v>
      </c>
      <c r="F88" s="202" t="s">
        <v>45</v>
      </c>
      <c r="G88" s="202" t="s">
        <v>31</v>
      </c>
      <c r="H88" s="202" t="s">
        <v>30</v>
      </c>
      <c r="I88" s="200">
        <v>25</v>
      </c>
      <c r="J88" s="12" t="s">
        <v>25</v>
      </c>
      <c r="K88" s="13"/>
      <c r="L88" s="13"/>
      <c r="M88" s="13"/>
      <c r="N88" s="13"/>
      <c r="O88" s="13"/>
      <c r="P88" s="13"/>
      <c r="Q88" s="13"/>
      <c r="R88" s="13"/>
      <c r="S88" s="9"/>
    </row>
    <row r="89" spans="1:19" s="56" customFormat="1" ht="12" customHeight="1">
      <c r="A89" s="201"/>
      <c r="B89" s="201"/>
      <c r="C89" s="201"/>
      <c r="D89" s="201"/>
      <c r="E89" s="201"/>
      <c r="F89" s="202"/>
      <c r="G89" s="201"/>
      <c r="H89" s="201"/>
      <c r="I89" s="200"/>
      <c r="J89" s="12" t="s">
        <v>26</v>
      </c>
      <c r="K89" s="14"/>
      <c r="L89" s="15"/>
      <c r="M89" s="14"/>
      <c r="N89" s="14"/>
      <c r="O89" s="14"/>
      <c r="P89" s="14"/>
      <c r="Q89" s="14"/>
      <c r="R89" s="14"/>
      <c r="S89" s="9"/>
    </row>
    <row r="90" spans="1:19" s="56" customFormat="1" ht="12" customHeight="1">
      <c r="A90" s="201"/>
      <c r="B90" s="201"/>
      <c r="C90" s="201"/>
      <c r="D90" s="201"/>
      <c r="E90" s="201"/>
      <c r="F90" s="202"/>
      <c r="G90" s="201"/>
      <c r="H90" s="201"/>
      <c r="I90" s="200"/>
      <c r="J90" s="12" t="s">
        <v>27</v>
      </c>
      <c r="K90" s="16"/>
      <c r="L90" s="16"/>
      <c r="M90" s="16"/>
      <c r="N90" s="16"/>
      <c r="O90" s="16"/>
      <c r="P90" s="16"/>
      <c r="Q90" s="16"/>
      <c r="R90" s="16"/>
      <c r="S90" s="9"/>
    </row>
    <row r="91" spans="1:19" s="56" customFormat="1" ht="17.25" customHeight="1">
      <c r="A91" s="201"/>
      <c r="B91" s="218" t="s">
        <v>24</v>
      </c>
      <c r="C91" s="218"/>
      <c r="D91" s="28"/>
      <c r="E91" s="28"/>
      <c r="F91" s="10"/>
      <c r="G91" s="10"/>
      <c r="H91" s="10"/>
      <c r="I91" s="38">
        <v>50</v>
      </c>
      <c r="J91" s="10"/>
      <c r="K91" s="10"/>
      <c r="L91" s="10"/>
      <c r="M91" s="10"/>
      <c r="N91" s="10"/>
      <c r="O91" s="10"/>
      <c r="P91" s="10"/>
      <c r="Q91" s="10"/>
      <c r="R91" s="11"/>
      <c r="S91" s="9"/>
    </row>
    <row r="92" spans="1:19" ht="12" customHeight="1">
      <c r="A92" s="201" t="s">
        <v>650</v>
      </c>
      <c r="B92" s="201" t="s">
        <v>651</v>
      </c>
      <c r="C92" s="202" t="s">
        <v>301</v>
      </c>
      <c r="D92" s="201" t="s">
        <v>29</v>
      </c>
      <c r="E92" s="201" t="s">
        <v>7</v>
      </c>
      <c r="F92" s="201" t="s">
        <v>300</v>
      </c>
      <c r="G92" s="202" t="s">
        <v>31</v>
      </c>
      <c r="H92" s="202" t="s">
        <v>30</v>
      </c>
      <c r="I92" s="200">
        <v>600</v>
      </c>
      <c r="J92" s="12" t="s">
        <v>25</v>
      </c>
      <c r="K92" s="10"/>
      <c r="L92" s="13"/>
      <c r="M92" s="13"/>
      <c r="N92" s="13"/>
      <c r="O92" s="13"/>
      <c r="P92" s="13"/>
      <c r="Q92" s="13"/>
      <c r="R92" s="13"/>
    </row>
    <row r="93" spans="1:19" ht="12" customHeight="1">
      <c r="A93" s="201"/>
      <c r="B93" s="201"/>
      <c r="C93" s="201"/>
      <c r="D93" s="201"/>
      <c r="E93" s="201"/>
      <c r="F93" s="201"/>
      <c r="G93" s="201"/>
      <c r="H93" s="201"/>
      <c r="I93" s="200"/>
      <c r="J93" s="12" t="s">
        <v>26</v>
      </c>
      <c r="K93" s="10"/>
      <c r="L93" s="223" t="s">
        <v>289</v>
      </c>
      <c r="M93" s="224"/>
      <c r="N93" s="224"/>
      <c r="O93" s="224"/>
      <c r="P93" s="225"/>
      <c r="Q93" s="14"/>
      <c r="R93" s="14"/>
    </row>
    <row r="94" spans="1:19" ht="12" customHeight="1">
      <c r="A94" s="201"/>
      <c r="B94" s="201"/>
      <c r="C94" s="201"/>
      <c r="D94" s="201"/>
      <c r="E94" s="201"/>
      <c r="F94" s="201"/>
      <c r="G94" s="201"/>
      <c r="H94" s="201"/>
      <c r="I94" s="200"/>
      <c r="J94" s="12" t="s">
        <v>27</v>
      </c>
      <c r="K94" s="16"/>
      <c r="L94" s="16"/>
      <c r="M94" s="16"/>
      <c r="N94" s="16"/>
      <c r="O94" s="16"/>
      <c r="P94" s="16"/>
      <c r="Q94" s="16"/>
      <c r="R94" s="16"/>
    </row>
    <row r="95" spans="1:19" ht="21.75" customHeight="1">
      <c r="A95" s="201"/>
      <c r="B95" s="218" t="s">
        <v>24</v>
      </c>
      <c r="C95" s="218"/>
      <c r="D95" s="101"/>
      <c r="E95" s="101">
        <f>SUM(E92:E94)</f>
        <v>0</v>
      </c>
      <c r="F95" s="12"/>
      <c r="G95" s="12"/>
      <c r="H95" s="12"/>
      <c r="I95" s="38">
        <f>SUM(I92:I94)</f>
        <v>600</v>
      </c>
      <c r="J95" s="12"/>
      <c r="K95" s="16"/>
      <c r="L95" s="16"/>
      <c r="M95" s="16"/>
      <c r="N95" s="16"/>
      <c r="O95" s="16"/>
      <c r="P95" s="16"/>
      <c r="Q95" s="16"/>
      <c r="R95" s="16"/>
    </row>
    <row r="96" spans="1:19" ht="12" customHeight="1">
      <c r="A96" s="201" t="s">
        <v>505</v>
      </c>
      <c r="B96" s="201" t="s">
        <v>506</v>
      </c>
      <c r="C96" s="201" t="s">
        <v>132</v>
      </c>
      <c r="D96" s="201" t="s">
        <v>29</v>
      </c>
      <c r="E96" s="201"/>
      <c r="F96" s="202" t="s">
        <v>45</v>
      </c>
      <c r="G96" s="202" t="s">
        <v>31</v>
      </c>
      <c r="H96" s="202" t="s">
        <v>30</v>
      </c>
      <c r="I96" s="200">
        <v>300</v>
      </c>
      <c r="J96" s="12" t="s">
        <v>25</v>
      </c>
      <c r="K96" s="16"/>
      <c r="L96" s="13"/>
      <c r="M96" s="13"/>
      <c r="N96" s="13"/>
      <c r="O96" s="13"/>
      <c r="P96" s="13"/>
      <c r="Q96" s="13"/>
      <c r="R96" s="13"/>
    </row>
    <row r="97" spans="1:19" ht="12" customHeight="1">
      <c r="A97" s="201"/>
      <c r="B97" s="201"/>
      <c r="C97" s="263"/>
      <c r="D97" s="201"/>
      <c r="E97" s="201"/>
      <c r="F97" s="201"/>
      <c r="G97" s="201"/>
      <c r="H97" s="201"/>
      <c r="I97" s="200"/>
      <c r="J97" s="12" t="s">
        <v>26</v>
      </c>
      <c r="K97" s="14"/>
      <c r="L97" s="223" t="s">
        <v>281</v>
      </c>
      <c r="M97" s="224"/>
      <c r="N97" s="225"/>
      <c r="O97" s="14"/>
      <c r="P97" s="14"/>
      <c r="Q97" s="14"/>
      <c r="R97" s="14"/>
    </row>
    <row r="98" spans="1:19" ht="12" customHeight="1">
      <c r="A98" s="201"/>
      <c r="B98" s="201"/>
      <c r="C98" s="263"/>
      <c r="D98" s="201"/>
      <c r="E98" s="201"/>
      <c r="F98" s="201"/>
      <c r="G98" s="201"/>
      <c r="H98" s="201"/>
      <c r="I98" s="200"/>
      <c r="J98" s="12" t="s">
        <v>27</v>
      </c>
      <c r="K98" s="16"/>
      <c r="L98" s="16"/>
      <c r="M98" s="16"/>
      <c r="N98" s="16"/>
      <c r="O98" s="16"/>
      <c r="P98" s="16"/>
      <c r="Q98" s="16"/>
      <c r="R98" s="16"/>
    </row>
    <row r="99" spans="1:19" ht="48" customHeight="1">
      <c r="A99" s="201"/>
      <c r="B99" s="218" t="s">
        <v>24</v>
      </c>
      <c r="C99" s="218"/>
      <c r="D99" s="101"/>
      <c r="E99" s="101"/>
      <c r="F99" s="12"/>
      <c r="G99" s="12"/>
      <c r="H99" s="12"/>
      <c r="I99" s="38">
        <f>SUM(I96:I98)</f>
        <v>300</v>
      </c>
      <c r="J99" s="12"/>
      <c r="K99" s="16"/>
      <c r="L99" s="16"/>
      <c r="M99" s="16"/>
      <c r="N99" s="16"/>
      <c r="O99" s="16"/>
      <c r="P99" s="16"/>
      <c r="Q99" s="16"/>
      <c r="R99" s="16"/>
    </row>
    <row r="100" spans="1:19" s="56" customFormat="1" ht="30.75" customHeight="1">
      <c r="A100" s="264" t="s">
        <v>87</v>
      </c>
      <c r="B100" s="264"/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/>
      <c r="Q100" s="264"/>
      <c r="R100" s="264"/>
      <c r="S100" s="9"/>
    </row>
    <row r="101" spans="1:19" s="56" customFormat="1" ht="14.25" customHeight="1">
      <c r="A101" s="203" t="s">
        <v>507</v>
      </c>
      <c r="B101" s="201" t="s">
        <v>638</v>
      </c>
      <c r="C101" s="202" t="s">
        <v>108</v>
      </c>
      <c r="D101" s="201" t="s">
        <v>29</v>
      </c>
      <c r="E101" s="201"/>
      <c r="F101" s="202" t="s">
        <v>37</v>
      </c>
      <c r="G101" s="202" t="s">
        <v>48</v>
      </c>
      <c r="H101" s="202" t="s">
        <v>30</v>
      </c>
      <c r="I101" s="286">
        <v>5500</v>
      </c>
      <c r="J101" s="12" t="s">
        <v>25</v>
      </c>
      <c r="K101" s="13"/>
      <c r="L101" s="13"/>
      <c r="M101" s="13"/>
      <c r="N101" s="13"/>
      <c r="O101" s="13"/>
      <c r="P101" s="13"/>
      <c r="Q101" s="13"/>
      <c r="R101" s="13"/>
      <c r="S101" s="9"/>
    </row>
    <row r="102" spans="1:19" s="56" customFormat="1" ht="14.25" customHeight="1">
      <c r="A102" s="204"/>
      <c r="B102" s="201"/>
      <c r="C102" s="202"/>
      <c r="D102" s="201"/>
      <c r="E102" s="201"/>
      <c r="F102" s="201"/>
      <c r="G102" s="201"/>
      <c r="H102" s="201"/>
      <c r="I102" s="286"/>
      <c r="J102" s="12" t="s">
        <v>26</v>
      </c>
      <c r="K102" s="13"/>
      <c r="L102" s="13"/>
      <c r="M102" s="13"/>
      <c r="N102" s="13"/>
      <c r="O102" s="13"/>
      <c r="P102" s="13"/>
      <c r="Q102" s="13"/>
      <c r="R102" s="13"/>
      <c r="S102" s="9"/>
    </row>
    <row r="103" spans="1:19" s="56" customFormat="1" ht="14.25" customHeight="1">
      <c r="A103" s="206"/>
      <c r="B103" s="201"/>
      <c r="C103" s="202"/>
      <c r="D103" s="201"/>
      <c r="E103" s="201"/>
      <c r="F103" s="201"/>
      <c r="G103" s="201"/>
      <c r="H103" s="201"/>
      <c r="I103" s="286"/>
      <c r="J103" s="12" t="s">
        <v>27</v>
      </c>
      <c r="K103" s="13"/>
      <c r="L103" s="13"/>
      <c r="M103" s="13"/>
      <c r="N103" s="13"/>
      <c r="O103" s="13"/>
      <c r="P103" s="13"/>
      <c r="Q103" s="13"/>
      <c r="R103" s="13"/>
      <c r="S103" s="9"/>
    </row>
    <row r="104" spans="1:19" s="56" customFormat="1" ht="14.25" customHeight="1">
      <c r="A104" s="203" t="s">
        <v>639</v>
      </c>
      <c r="B104" s="201" t="s">
        <v>640</v>
      </c>
      <c r="C104" s="202" t="s">
        <v>108</v>
      </c>
      <c r="D104" s="201" t="s">
        <v>29</v>
      </c>
      <c r="E104" s="201"/>
      <c r="F104" s="202" t="s">
        <v>36</v>
      </c>
      <c r="G104" s="202" t="s">
        <v>31</v>
      </c>
      <c r="H104" s="202" t="s">
        <v>30</v>
      </c>
      <c r="I104" s="286">
        <v>300</v>
      </c>
      <c r="J104" s="12" t="s">
        <v>25</v>
      </c>
      <c r="K104" s="13"/>
      <c r="L104" s="13"/>
      <c r="M104" s="13"/>
      <c r="N104" s="13"/>
      <c r="O104" s="13"/>
      <c r="P104" s="13"/>
      <c r="Q104" s="13"/>
      <c r="R104" s="13"/>
      <c r="S104" s="9"/>
    </row>
    <row r="105" spans="1:19" s="56" customFormat="1" ht="14.25" customHeight="1">
      <c r="A105" s="204"/>
      <c r="B105" s="201"/>
      <c r="C105" s="202"/>
      <c r="D105" s="201"/>
      <c r="E105" s="201"/>
      <c r="F105" s="201"/>
      <c r="G105" s="201"/>
      <c r="H105" s="201"/>
      <c r="I105" s="286"/>
      <c r="J105" s="12" t="s">
        <v>26</v>
      </c>
      <c r="K105" s="13"/>
      <c r="L105" s="13"/>
      <c r="M105" s="13"/>
      <c r="N105" s="13"/>
      <c r="O105" s="13"/>
      <c r="P105" s="13"/>
      <c r="Q105" s="13"/>
      <c r="R105" s="13"/>
      <c r="S105" s="9"/>
    </row>
    <row r="106" spans="1:19" s="56" customFormat="1" ht="22.5" customHeight="1">
      <c r="A106" s="206"/>
      <c r="B106" s="201"/>
      <c r="C106" s="202"/>
      <c r="D106" s="201"/>
      <c r="E106" s="201"/>
      <c r="F106" s="201"/>
      <c r="G106" s="201"/>
      <c r="H106" s="201"/>
      <c r="I106" s="286"/>
      <c r="J106" s="12" t="s">
        <v>27</v>
      </c>
      <c r="K106" s="13"/>
      <c r="L106" s="13"/>
      <c r="M106" s="13"/>
      <c r="N106" s="13"/>
      <c r="O106" s="13"/>
      <c r="P106" s="13"/>
      <c r="Q106" s="13"/>
      <c r="R106" s="13"/>
      <c r="S106" s="9"/>
    </row>
    <row r="107" spans="1:19" s="56" customFormat="1" ht="27" customHeight="1">
      <c r="A107" s="172"/>
      <c r="B107" s="218" t="s">
        <v>24</v>
      </c>
      <c r="C107" s="218"/>
      <c r="D107" s="101"/>
      <c r="E107" s="101"/>
      <c r="F107" s="12"/>
      <c r="G107" s="12"/>
      <c r="H107" s="12"/>
      <c r="I107" s="38">
        <v>5800</v>
      </c>
      <c r="J107" s="12"/>
      <c r="K107" s="13"/>
      <c r="L107" s="13"/>
      <c r="M107" s="13"/>
      <c r="N107" s="13"/>
      <c r="O107" s="13"/>
      <c r="P107" s="13"/>
      <c r="Q107" s="13"/>
      <c r="R107" s="13"/>
      <c r="S107" s="9"/>
    </row>
    <row r="108" spans="1:19" s="56" customFormat="1" ht="14.25" customHeight="1">
      <c r="A108" s="203" t="s">
        <v>508</v>
      </c>
      <c r="B108" s="201" t="s">
        <v>509</v>
      </c>
      <c r="C108" s="201" t="s">
        <v>104</v>
      </c>
      <c r="D108" s="201" t="s">
        <v>29</v>
      </c>
      <c r="E108" s="201" t="s">
        <v>7</v>
      </c>
      <c r="F108" s="202" t="s">
        <v>37</v>
      </c>
      <c r="G108" s="202" t="s">
        <v>48</v>
      </c>
      <c r="H108" s="202" t="s">
        <v>30</v>
      </c>
      <c r="I108" s="286">
        <v>2000</v>
      </c>
      <c r="J108" s="12" t="s">
        <v>25</v>
      </c>
      <c r="K108" s="13"/>
      <c r="L108" s="13"/>
      <c r="M108" s="13"/>
      <c r="N108" s="13"/>
      <c r="O108" s="13"/>
      <c r="P108" s="13"/>
      <c r="Q108" s="13"/>
      <c r="R108" s="13"/>
      <c r="S108" s="9"/>
    </row>
    <row r="109" spans="1:19" s="56" customFormat="1" ht="14.25" customHeight="1">
      <c r="A109" s="204"/>
      <c r="B109" s="201"/>
      <c r="C109" s="201"/>
      <c r="D109" s="201"/>
      <c r="E109" s="201"/>
      <c r="F109" s="201"/>
      <c r="G109" s="201"/>
      <c r="H109" s="201"/>
      <c r="I109" s="286"/>
      <c r="J109" s="12" t="s">
        <v>26</v>
      </c>
      <c r="K109" s="13"/>
      <c r="L109" s="13"/>
      <c r="M109" s="13"/>
      <c r="N109" s="13"/>
      <c r="O109" s="13"/>
      <c r="P109" s="13"/>
      <c r="Q109" s="13"/>
      <c r="R109" s="13"/>
      <c r="S109" s="9"/>
    </row>
    <row r="110" spans="1:19" s="56" customFormat="1" ht="14.25" customHeight="1">
      <c r="A110" s="206"/>
      <c r="B110" s="201"/>
      <c r="C110" s="201"/>
      <c r="D110" s="201"/>
      <c r="E110" s="201"/>
      <c r="F110" s="201"/>
      <c r="G110" s="201"/>
      <c r="H110" s="201"/>
      <c r="I110" s="286"/>
      <c r="J110" s="12" t="s">
        <v>27</v>
      </c>
      <c r="K110" s="13"/>
      <c r="L110" s="13"/>
      <c r="M110" s="13"/>
      <c r="N110" s="13"/>
      <c r="O110" s="13"/>
      <c r="P110" s="13"/>
      <c r="Q110" s="13"/>
      <c r="R110" s="13"/>
      <c r="S110" s="9"/>
    </row>
    <row r="111" spans="1:19" s="56" customFormat="1" ht="14.25" customHeight="1">
      <c r="A111" s="203" t="s">
        <v>361</v>
      </c>
      <c r="B111" s="201" t="s">
        <v>510</v>
      </c>
      <c r="C111" s="201" t="s">
        <v>104</v>
      </c>
      <c r="D111" s="201" t="s">
        <v>29</v>
      </c>
      <c r="E111" s="201" t="s">
        <v>7</v>
      </c>
      <c r="F111" s="202" t="s">
        <v>36</v>
      </c>
      <c r="G111" s="202" t="s">
        <v>59</v>
      </c>
      <c r="H111" s="202" t="s">
        <v>30</v>
      </c>
      <c r="I111" s="286">
        <v>300</v>
      </c>
      <c r="J111" s="12" t="s">
        <v>25</v>
      </c>
      <c r="K111" s="13"/>
      <c r="L111" s="13"/>
      <c r="M111" s="13"/>
      <c r="N111" s="13"/>
      <c r="O111" s="13"/>
      <c r="P111" s="13"/>
      <c r="Q111" s="13"/>
      <c r="R111" s="13"/>
      <c r="S111" s="9"/>
    </row>
    <row r="112" spans="1:19" s="56" customFormat="1" ht="14.25" customHeight="1">
      <c r="A112" s="204"/>
      <c r="B112" s="201"/>
      <c r="C112" s="201"/>
      <c r="D112" s="201"/>
      <c r="E112" s="201"/>
      <c r="F112" s="201"/>
      <c r="G112" s="201"/>
      <c r="H112" s="201"/>
      <c r="I112" s="286"/>
      <c r="J112" s="12" t="s">
        <v>26</v>
      </c>
      <c r="K112" s="13"/>
      <c r="L112" s="215" t="s">
        <v>289</v>
      </c>
      <c r="M112" s="216"/>
      <c r="N112" s="216"/>
      <c r="O112" s="216"/>
      <c r="P112" s="216"/>
      <c r="Q112" s="217"/>
      <c r="R112" s="13"/>
      <c r="S112" s="9"/>
    </row>
    <row r="113" spans="1:19" s="56" customFormat="1" ht="14.25" customHeight="1">
      <c r="A113" s="206"/>
      <c r="B113" s="201"/>
      <c r="C113" s="201"/>
      <c r="D113" s="201"/>
      <c r="E113" s="201"/>
      <c r="F113" s="201"/>
      <c r="G113" s="201"/>
      <c r="H113" s="201"/>
      <c r="I113" s="286"/>
      <c r="J113" s="12" t="s">
        <v>27</v>
      </c>
      <c r="K113" s="13"/>
      <c r="L113" s="13"/>
      <c r="M113" s="13"/>
      <c r="N113" s="13"/>
      <c r="O113" s="13"/>
      <c r="P113" s="13"/>
      <c r="Q113" s="13"/>
      <c r="R113" s="13"/>
      <c r="S113" s="9"/>
    </row>
    <row r="114" spans="1:19" s="56" customFormat="1" ht="14.25" customHeight="1">
      <c r="A114" s="172"/>
      <c r="B114" s="218" t="s">
        <v>24</v>
      </c>
      <c r="C114" s="218"/>
      <c r="D114" s="101"/>
      <c r="E114" s="101"/>
      <c r="F114" s="12"/>
      <c r="G114" s="12"/>
      <c r="H114" s="12"/>
      <c r="I114" s="39">
        <f>I108+I111</f>
        <v>2300</v>
      </c>
      <c r="J114" s="12"/>
      <c r="K114" s="13"/>
      <c r="L114" s="13"/>
      <c r="M114" s="13"/>
      <c r="N114" s="13"/>
      <c r="O114" s="13"/>
      <c r="P114" s="13"/>
      <c r="Q114" s="13"/>
      <c r="R114" s="13"/>
      <c r="S114" s="9"/>
    </row>
    <row r="115" spans="1:19" s="56" customFormat="1" ht="14.25" customHeight="1">
      <c r="A115" s="203" t="s">
        <v>641</v>
      </c>
      <c r="B115" s="201" t="s">
        <v>511</v>
      </c>
      <c r="C115" s="201" t="s">
        <v>76</v>
      </c>
      <c r="D115" s="201" t="s">
        <v>29</v>
      </c>
      <c r="E115" s="201" t="s">
        <v>7</v>
      </c>
      <c r="F115" s="202" t="s">
        <v>37</v>
      </c>
      <c r="G115" s="202" t="s">
        <v>48</v>
      </c>
      <c r="H115" s="202" t="s">
        <v>30</v>
      </c>
      <c r="I115" s="286">
        <v>1500</v>
      </c>
      <c r="J115" s="12" t="s">
        <v>25</v>
      </c>
      <c r="K115" s="13"/>
      <c r="L115" s="13"/>
      <c r="M115" s="13"/>
      <c r="N115" s="13"/>
      <c r="O115" s="13"/>
      <c r="P115" s="13"/>
      <c r="Q115" s="13"/>
      <c r="R115" s="13"/>
      <c r="S115" s="9"/>
    </row>
    <row r="116" spans="1:19" s="56" customFormat="1" ht="14.25" customHeight="1">
      <c r="A116" s="204"/>
      <c r="B116" s="201"/>
      <c r="C116" s="201"/>
      <c r="D116" s="201"/>
      <c r="E116" s="201"/>
      <c r="F116" s="201"/>
      <c r="G116" s="201"/>
      <c r="H116" s="201"/>
      <c r="I116" s="286"/>
      <c r="J116" s="12" t="s">
        <v>26</v>
      </c>
      <c r="K116" s="13"/>
      <c r="L116" s="13"/>
      <c r="M116" s="13"/>
      <c r="N116" s="13"/>
      <c r="O116" s="13"/>
      <c r="P116" s="13"/>
      <c r="Q116" s="13"/>
      <c r="R116" s="13"/>
      <c r="S116" s="9"/>
    </row>
    <row r="117" spans="1:19" s="56" customFormat="1" ht="14.25" customHeight="1">
      <c r="A117" s="206"/>
      <c r="B117" s="201"/>
      <c r="C117" s="201"/>
      <c r="D117" s="201"/>
      <c r="E117" s="201"/>
      <c r="F117" s="201"/>
      <c r="G117" s="201"/>
      <c r="H117" s="201"/>
      <c r="I117" s="286"/>
      <c r="J117" s="12" t="s">
        <v>27</v>
      </c>
      <c r="K117" s="13"/>
      <c r="L117" s="13"/>
      <c r="M117" s="13"/>
      <c r="N117" s="13"/>
      <c r="O117" s="13"/>
      <c r="P117" s="13"/>
      <c r="Q117" s="13"/>
      <c r="R117" s="13"/>
      <c r="S117" s="9"/>
    </row>
    <row r="118" spans="1:19" s="56" customFormat="1" ht="14.25" customHeight="1">
      <c r="A118" s="203" t="s">
        <v>512</v>
      </c>
      <c r="B118" s="201" t="s">
        <v>642</v>
      </c>
      <c r="C118" s="201" t="s">
        <v>76</v>
      </c>
      <c r="D118" s="201" t="s">
        <v>29</v>
      </c>
      <c r="E118" s="201" t="s">
        <v>7</v>
      </c>
      <c r="F118" s="202" t="s">
        <v>36</v>
      </c>
      <c r="G118" s="202" t="s">
        <v>48</v>
      </c>
      <c r="H118" s="202" t="s">
        <v>30</v>
      </c>
      <c r="I118" s="286">
        <v>300</v>
      </c>
      <c r="J118" s="12" t="s">
        <v>25</v>
      </c>
      <c r="K118" s="13"/>
      <c r="L118" s="13"/>
      <c r="M118" s="13"/>
      <c r="N118" s="13"/>
      <c r="O118" s="13"/>
      <c r="P118" s="13"/>
      <c r="Q118" s="13"/>
      <c r="R118" s="13"/>
      <c r="S118" s="9"/>
    </row>
    <row r="119" spans="1:19" s="56" customFormat="1" ht="23.25" customHeight="1">
      <c r="A119" s="204"/>
      <c r="B119" s="201"/>
      <c r="C119" s="201"/>
      <c r="D119" s="201"/>
      <c r="E119" s="201"/>
      <c r="F119" s="201"/>
      <c r="G119" s="201"/>
      <c r="H119" s="201"/>
      <c r="I119" s="286"/>
      <c r="J119" s="12" t="s">
        <v>26</v>
      </c>
      <c r="K119" s="13"/>
      <c r="L119" s="13"/>
      <c r="M119" s="13"/>
      <c r="N119" s="13"/>
      <c r="O119" s="13"/>
      <c r="P119" s="13"/>
      <c r="Q119" s="13"/>
      <c r="R119" s="13"/>
      <c r="S119" s="9"/>
    </row>
    <row r="120" spans="1:19" s="56" customFormat="1" ht="23.25" customHeight="1">
      <c r="A120" s="206"/>
      <c r="B120" s="201"/>
      <c r="C120" s="201"/>
      <c r="D120" s="201"/>
      <c r="E120" s="201"/>
      <c r="F120" s="201"/>
      <c r="G120" s="201"/>
      <c r="H120" s="201"/>
      <c r="I120" s="286"/>
      <c r="J120" s="12" t="s">
        <v>27</v>
      </c>
      <c r="K120" s="13"/>
      <c r="L120" s="13"/>
      <c r="M120" s="13"/>
      <c r="N120" s="13"/>
      <c r="O120" s="13"/>
      <c r="P120" s="13"/>
      <c r="Q120" s="13"/>
      <c r="R120" s="16"/>
      <c r="S120" s="9"/>
    </row>
    <row r="121" spans="1:19" s="56" customFormat="1" ht="33" customHeight="1">
      <c r="A121" s="172"/>
      <c r="B121" s="218" t="s">
        <v>24</v>
      </c>
      <c r="C121" s="218"/>
      <c r="D121" s="101"/>
      <c r="E121" s="101"/>
      <c r="F121" s="12"/>
      <c r="G121" s="12"/>
      <c r="H121" s="12"/>
      <c r="I121" s="39">
        <f>SUM(I115:I118)</f>
        <v>1800</v>
      </c>
      <c r="J121" s="12"/>
      <c r="K121" s="13"/>
      <c r="L121" s="13"/>
      <c r="M121" s="13"/>
      <c r="N121" s="13"/>
      <c r="O121" s="13"/>
      <c r="P121" s="13"/>
      <c r="Q121" s="13"/>
      <c r="R121" s="16"/>
      <c r="S121" s="9"/>
    </row>
    <row r="122" spans="1:19" s="56" customFormat="1" ht="21.75" customHeight="1">
      <c r="A122" s="203" t="s">
        <v>367</v>
      </c>
      <c r="B122" s="201" t="s">
        <v>513</v>
      </c>
      <c r="C122" s="201" t="s">
        <v>104</v>
      </c>
      <c r="D122" s="201" t="s">
        <v>29</v>
      </c>
      <c r="E122" s="201" t="s">
        <v>7</v>
      </c>
      <c r="F122" s="202" t="s">
        <v>45</v>
      </c>
      <c r="G122" s="202" t="s">
        <v>31</v>
      </c>
      <c r="H122" s="202" t="s">
        <v>30</v>
      </c>
      <c r="I122" s="286">
        <v>200</v>
      </c>
      <c r="J122" s="12" t="s">
        <v>25</v>
      </c>
      <c r="K122" s="13"/>
      <c r="L122" s="13"/>
      <c r="M122" s="13"/>
      <c r="N122" s="13"/>
      <c r="O122" s="13"/>
      <c r="P122" s="13"/>
      <c r="Q122" s="13"/>
      <c r="R122" s="13"/>
      <c r="S122" s="9"/>
    </row>
    <row r="123" spans="1:19" s="56" customFormat="1" ht="14.25" customHeight="1">
      <c r="A123" s="204"/>
      <c r="B123" s="201"/>
      <c r="C123" s="201"/>
      <c r="D123" s="201"/>
      <c r="E123" s="201"/>
      <c r="F123" s="201"/>
      <c r="G123" s="201"/>
      <c r="H123" s="201"/>
      <c r="I123" s="286"/>
      <c r="J123" s="12" t="s">
        <v>26</v>
      </c>
      <c r="K123" s="14"/>
      <c r="L123" s="223" t="s">
        <v>289</v>
      </c>
      <c r="M123" s="224"/>
      <c r="N123" s="224"/>
      <c r="O123" s="224"/>
      <c r="P123" s="225"/>
      <c r="Q123" s="14"/>
      <c r="R123" s="14"/>
      <c r="S123" s="9"/>
    </row>
    <row r="124" spans="1:19" s="56" customFormat="1" ht="8.25" customHeight="1">
      <c r="A124" s="206"/>
      <c r="B124" s="201"/>
      <c r="C124" s="201"/>
      <c r="D124" s="201"/>
      <c r="E124" s="201"/>
      <c r="F124" s="201"/>
      <c r="G124" s="201"/>
      <c r="H124" s="201"/>
      <c r="I124" s="286"/>
      <c r="J124" s="12" t="s">
        <v>27</v>
      </c>
      <c r="K124" s="16"/>
      <c r="L124" s="16"/>
      <c r="M124" s="16"/>
      <c r="N124" s="16"/>
      <c r="O124" s="16"/>
      <c r="P124" s="16"/>
      <c r="Q124" s="16"/>
      <c r="R124" s="16"/>
      <c r="S124" s="9"/>
    </row>
    <row r="125" spans="1:19" s="56" customFormat="1" ht="14.25" customHeight="1">
      <c r="A125" s="172"/>
      <c r="B125" s="218" t="s">
        <v>24</v>
      </c>
      <c r="C125" s="218"/>
      <c r="D125" s="101"/>
      <c r="E125" s="101"/>
      <c r="F125" s="12"/>
      <c r="G125" s="12"/>
      <c r="H125" s="12"/>
      <c r="I125" s="39">
        <v>200</v>
      </c>
      <c r="J125" s="12"/>
      <c r="K125" s="16"/>
      <c r="L125" s="16"/>
      <c r="M125" s="16"/>
      <c r="N125" s="16"/>
      <c r="O125" s="16"/>
      <c r="P125" s="16"/>
      <c r="Q125" s="16"/>
      <c r="R125" s="16"/>
      <c r="S125" s="9"/>
    </row>
    <row r="126" spans="1:19" ht="16.5" customHeight="1">
      <c r="A126" s="203" t="s">
        <v>514</v>
      </c>
      <c r="B126" s="201" t="s">
        <v>370</v>
      </c>
      <c r="C126" s="202" t="s">
        <v>115</v>
      </c>
      <c r="D126" s="201" t="s">
        <v>29</v>
      </c>
      <c r="E126" s="201" t="s">
        <v>7</v>
      </c>
      <c r="F126" s="202" t="s">
        <v>45</v>
      </c>
      <c r="G126" s="202" t="s">
        <v>31</v>
      </c>
      <c r="H126" s="202" t="s">
        <v>30</v>
      </c>
      <c r="I126" s="286">
        <v>600</v>
      </c>
      <c r="J126" s="12" t="s">
        <v>25</v>
      </c>
      <c r="K126" s="13" t="s">
        <v>130</v>
      </c>
      <c r="L126" s="13"/>
      <c r="M126" s="13"/>
      <c r="N126" s="13"/>
      <c r="O126" s="13"/>
      <c r="P126" s="13"/>
      <c r="Q126" s="13"/>
      <c r="R126" s="13"/>
    </row>
    <row r="127" spans="1:19" ht="16.5" customHeight="1">
      <c r="A127" s="204"/>
      <c r="B127" s="201"/>
      <c r="C127" s="202"/>
      <c r="D127" s="201"/>
      <c r="E127" s="201"/>
      <c r="F127" s="201"/>
      <c r="G127" s="201"/>
      <c r="H127" s="201"/>
      <c r="I127" s="286"/>
      <c r="J127" s="12" t="s">
        <v>26</v>
      </c>
      <c r="K127" s="14"/>
      <c r="L127" s="15"/>
      <c r="M127" s="14"/>
      <c r="N127" s="14"/>
      <c r="O127" s="14"/>
      <c r="P127" s="14"/>
      <c r="Q127" s="14"/>
      <c r="R127" s="14">
        <f>SUM(K127:Q127)</f>
        <v>0</v>
      </c>
    </row>
    <row r="128" spans="1:19" ht="16.5" customHeight="1">
      <c r="A128" s="206"/>
      <c r="B128" s="201"/>
      <c r="C128" s="202"/>
      <c r="D128" s="201"/>
      <c r="E128" s="201"/>
      <c r="F128" s="201"/>
      <c r="G128" s="201"/>
      <c r="H128" s="201"/>
      <c r="I128" s="286"/>
      <c r="J128" s="12" t="s">
        <v>27</v>
      </c>
      <c r="K128" s="16"/>
      <c r="L128" s="16"/>
      <c r="M128" s="16"/>
      <c r="N128" s="16"/>
      <c r="O128" s="16"/>
      <c r="P128" s="16"/>
      <c r="Q128" s="16"/>
      <c r="R128" s="16"/>
    </row>
    <row r="129" spans="1:18" ht="15.75" customHeight="1">
      <c r="A129" s="172"/>
      <c r="B129" s="218" t="s">
        <v>24</v>
      </c>
      <c r="C129" s="218"/>
      <c r="D129" s="101"/>
      <c r="E129" s="101"/>
      <c r="F129" s="12"/>
      <c r="G129" s="12"/>
      <c r="H129" s="12"/>
      <c r="I129" s="39">
        <f>SUM(I126:I128)</f>
        <v>600</v>
      </c>
      <c r="J129" s="12"/>
      <c r="K129" s="16"/>
      <c r="L129" s="16"/>
      <c r="M129" s="16"/>
      <c r="N129" s="16"/>
      <c r="O129" s="16"/>
      <c r="P129" s="16"/>
      <c r="Q129" s="16"/>
      <c r="R129" s="16"/>
    </row>
    <row r="130" spans="1:18" ht="16.5" customHeight="1">
      <c r="A130" s="203" t="s">
        <v>515</v>
      </c>
      <c r="B130" s="201" t="s">
        <v>643</v>
      </c>
      <c r="C130" s="201" t="s">
        <v>109</v>
      </c>
      <c r="D130" s="201" t="s">
        <v>29</v>
      </c>
      <c r="E130" s="201"/>
      <c r="F130" s="202" t="s">
        <v>36</v>
      </c>
      <c r="G130" s="202" t="s">
        <v>31</v>
      </c>
      <c r="H130" s="202" t="s">
        <v>30</v>
      </c>
      <c r="I130" s="286">
        <v>300</v>
      </c>
      <c r="J130" s="12" t="s">
        <v>25</v>
      </c>
      <c r="K130" s="16"/>
      <c r="L130" s="13"/>
      <c r="M130" s="13"/>
      <c r="N130" s="13"/>
      <c r="O130" s="13"/>
      <c r="P130" s="13"/>
      <c r="Q130" s="13"/>
      <c r="R130" s="13"/>
    </row>
    <row r="131" spans="1:18" ht="16.5" customHeight="1">
      <c r="A131" s="204"/>
      <c r="B131" s="201"/>
      <c r="C131" s="201"/>
      <c r="D131" s="201"/>
      <c r="E131" s="201"/>
      <c r="F131" s="201"/>
      <c r="G131" s="201"/>
      <c r="H131" s="201"/>
      <c r="I131" s="286"/>
      <c r="J131" s="12" t="s">
        <v>26</v>
      </c>
      <c r="K131" s="16"/>
      <c r="L131" s="15"/>
      <c r="M131" s="14"/>
      <c r="N131" s="14"/>
      <c r="O131" s="14"/>
      <c r="P131" s="14"/>
      <c r="Q131" s="14"/>
      <c r="R131" s="14"/>
    </row>
    <row r="132" spans="1:18" ht="16.5" customHeight="1">
      <c r="A132" s="206"/>
      <c r="B132" s="201"/>
      <c r="C132" s="201"/>
      <c r="D132" s="201"/>
      <c r="E132" s="201"/>
      <c r="F132" s="201"/>
      <c r="G132" s="201"/>
      <c r="H132" s="201"/>
      <c r="I132" s="286"/>
      <c r="J132" s="12" t="s">
        <v>27</v>
      </c>
      <c r="K132" s="16"/>
      <c r="L132" s="16"/>
      <c r="M132" s="16"/>
      <c r="N132" s="16"/>
      <c r="O132" s="16"/>
      <c r="P132" s="16"/>
      <c r="Q132" s="16"/>
      <c r="R132" s="16"/>
    </row>
    <row r="133" spans="1:18" ht="32.25" customHeight="1">
      <c r="A133" s="172"/>
      <c r="B133" s="218" t="s">
        <v>24</v>
      </c>
      <c r="C133" s="218"/>
      <c r="D133" s="101"/>
      <c r="E133" s="101"/>
      <c r="F133" s="12"/>
      <c r="G133" s="12"/>
      <c r="H133" s="12"/>
      <c r="I133" s="39">
        <f>SUM(I130:I132)</f>
        <v>300</v>
      </c>
      <c r="J133" s="12"/>
      <c r="K133" s="16"/>
      <c r="L133" s="16"/>
      <c r="M133" s="16"/>
      <c r="N133" s="16"/>
      <c r="O133" s="16"/>
      <c r="P133" s="16"/>
      <c r="Q133" s="16"/>
      <c r="R133" s="16"/>
    </row>
    <row r="134" spans="1:18" ht="16.5" customHeight="1">
      <c r="A134" s="203" t="s">
        <v>516</v>
      </c>
      <c r="B134" s="201" t="s">
        <v>652</v>
      </c>
      <c r="C134" s="201" t="s">
        <v>76</v>
      </c>
      <c r="D134" s="201" t="s">
        <v>29</v>
      </c>
      <c r="E134" s="201"/>
      <c r="F134" s="202" t="s">
        <v>45</v>
      </c>
      <c r="G134" s="202" t="s">
        <v>31</v>
      </c>
      <c r="H134" s="202" t="s">
        <v>30</v>
      </c>
      <c r="I134" s="286">
        <v>200</v>
      </c>
      <c r="J134" s="12" t="s">
        <v>25</v>
      </c>
      <c r="K134" s="16"/>
      <c r="L134" s="13"/>
      <c r="M134" s="13"/>
      <c r="N134" s="13"/>
      <c r="O134" s="13"/>
      <c r="P134" s="13"/>
      <c r="Q134" s="13"/>
      <c r="R134" s="13"/>
    </row>
    <row r="135" spans="1:18" ht="16.5" customHeight="1">
      <c r="A135" s="204"/>
      <c r="B135" s="201"/>
      <c r="C135" s="201"/>
      <c r="D135" s="201"/>
      <c r="E135" s="201"/>
      <c r="F135" s="201"/>
      <c r="G135" s="201"/>
      <c r="H135" s="201"/>
      <c r="I135" s="286"/>
      <c r="J135" s="12" t="s">
        <v>26</v>
      </c>
      <c r="K135" s="16"/>
      <c r="L135" s="223" t="s">
        <v>289</v>
      </c>
      <c r="M135" s="224"/>
      <c r="N135" s="224"/>
      <c r="O135" s="224"/>
      <c r="P135" s="224"/>
      <c r="Q135" s="225"/>
      <c r="R135" s="14"/>
    </row>
    <row r="136" spans="1:18" ht="16.5" customHeight="1">
      <c r="A136" s="204"/>
      <c r="B136" s="201"/>
      <c r="C136" s="201"/>
      <c r="D136" s="201"/>
      <c r="E136" s="201"/>
      <c r="F136" s="201"/>
      <c r="G136" s="201"/>
      <c r="H136" s="201"/>
      <c r="I136" s="286"/>
      <c r="J136" s="12" t="s">
        <v>27</v>
      </c>
      <c r="K136" s="16"/>
      <c r="L136" s="16"/>
      <c r="M136" s="16"/>
      <c r="N136" s="16"/>
      <c r="O136" s="16"/>
      <c r="P136" s="16"/>
      <c r="Q136" s="16"/>
      <c r="R136" s="16"/>
    </row>
    <row r="137" spans="1:18" ht="12.75" customHeight="1">
      <c r="A137" s="172"/>
      <c r="B137" s="218" t="s">
        <v>24</v>
      </c>
      <c r="C137" s="218"/>
      <c r="D137" s="101"/>
      <c r="E137" s="101"/>
      <c r="F137" s="12"/>
      <c r="G137" s="12"/>
      <c r="H137" s="12"/>
      <c r="I137" s="39">
        <v>200</v>
      </c>
      <c r="J137" s="12"/>
      <c r="K137" s="16"/>
      <c r="L137" s="16"/>
      <c r="M137" s="16"/>
      <c r="N137" s="16"/>
      <c r="O137" s="16"/>
      <c r="P137" s="16"/>
      <c r="Q137" s="16"/>
      <c r="R137" s="16"/>
    </row>
    <row r="138" spans="1:18">
      <c r="A138" s="201" t="s">
        <v>517</v>
      </c>
      <c r="B138" s="201" t="s">
        <v>376</v>
      </c>
      <c r="C138" s="201" t="s">
        <v>302</v>
      </c>
      <c r="D138" s="201" t="s">
        <v>29</v>
      </c>
      <c r="E138" s="201" t="s">
        <v>7</v>
      </c>
      <c r="F138" s="202" t="s">
        <v>45</v>
      </c>
      <c r="G138" s="202" t="s">
        <v>31</v>
      </c>
      <c r="H138" s="202" t="s">
        <v>30</v>
      </c>
      <c r="I138" s="286">
        <v>600</v>
      </c>
      <c r="J138" s="12" t="s">
        <v>25</v>
      </c>
      <c r="K138" s="16"/>
      <c r="L138" s="13"/>
      <c r="M138" s="13"/>
      <c r="N138" s="13"/>
      <c r="O138" s="13"/>
      <c r="P138" s="13"/>
      <c r="Q138" s="13"/>
      <c r="R138" s="13"/>
    </row>
    <row r="139" spans="1:18">
      <c r="A139" s="201"/>
      <c r="B139" s="201"/>
      <c r="C139" s="201"/>
      <c r="D139" s="201"/>
      <c r="E139" s="201"/>
      <c r="F139" s="201"/>
      <c r="G139" s="201"/>
      <c r="H139" s="201"/>
      <c r="I139" s="286"/>
      <c r="J139" s="12" t="s">
        <v>26</v>
      </c>
      <c r="K139" s="16"/>
      <c r="L139" s="223" t="s">
        <v>281</v>
      </c>
      <c r="M139" s="224"/>
      <c r="N139" s="224"/>
      <c r="O139" s="225"/>
      <c r="P139" s="14"/>
      <c r="Q139" s="14"/>
      <c r="R139" s="14"/>
    </row>
    <row r="140" spans="1:18">
      <c r="A140" s="201"/>
      <c r="B140" s="201"/>
      <c r="C140" s="201"/>
      <c r="D140" s="201"/>
      <c r="E140" s="201"/>
      <c r="F140" s="201"/>
      <c r="G140" s="201"/>
      <c r="H140" s="201"/>
      <c r="I140" s="286"/>
      <c r="J140" s="12" t="s">
        <v>27</v>
      </c>
      <c r="K140" s="14"/>
      <c r="L140" s="15"/>
      <c r="M140" s="14"/>
      <c r="N140" s="14"/>
      <c r="O140" s="14"/>
      <c r="P140" s="14"/>
      <c r="Q140" s="14"/>
      <c r="R140" s="14"/>
    </row>
    <row r="141" spans="1:18" ht="13.5" customHeight="1">
      <c r="A141" s="201"/>
      <c r="B141" s="201" t="s">
        <v>653</v>
      </c>
      <c r="C141" s="201" t="s">
        <v>302</v>
      </c>
      <c r="D141" s="201" t="s">
        <v>29</v>
      </c>
      <c r="E141" s="201" t="s">
        <v>7</v>
      </c>
      <c r="F141" s="202" t="s">
        <v>45</v>
      </c>
      <c r="G141" s="202" t="s">
        <v>31</v>
      </c>
      <c r="H141" s="202" t="s">
        <v>30</v>
      </c>
      <c r="I141" s="286">
        <v>600</v>
      </c>
      <c r="J141" s="12" t="s">
        <v>25</v>
      </c>
      <c r="K141" s="14"/>
      <c r="L141" s="13"/>
      <c r="M141" s="13"/>
      <c r="N141" s="13"/>
      <c r="O141" s="13"/>
      <c r="P141" s="13"/>
      <c r="Q141" s="13"/>
      <c r="R141" s="13"/>
    </row>
    <row r="142" spans="1:18" ht="16.5" customHeight="1">
      <c r="A142" s="201"/>
      <c r="B142" s="201"/>
      <c r="C142" s="201"/>
      <c r="D142" s="201"/>
      <c r="E142" s="201"/>
      <c r="F142" s="201"/>
      <c r="G142" s="201"/>
      <c r="H142" s="201"/>
      <c r="I142" s="286"/>
      <c r="J142" s="12" t="s">
        <v>26</v>
      </c>
      <c r="K142" s="14"/>
      <c r="L142" s="223" t="s">
        <v>281</v>
      </c>
      <c r="M142" s="224"/>
      <c r="N142" s="224"/>
      <c r="O142" s="225"/>
      <c r="P142" s="14"/>
      <c r="Q142" s="14"/>
      <c r="R142" s="14"/>
    </row>
    <row r="143" spans="1:18" ht="20.25" customHeight="1">
      <c r="A143" s="201"/>
      <c r="B143" s="201"/>
      <c r="C143" s="201"/>
      <c r="D143" s="201"/>
      <c r="E143" s="201"/>
      <c r="F143" s="201"/>
      <c r="G143" s="201"/>
      <c r="H143" s="201"/>
      <c r="I143" s="286"/>
      <c r="J143" s="12" t="s">
        <v>27</v>
      </c>
      <c r="K143" s="14"/>
      <c r="L143" s="15"/>
      <c r="M143" s="14"/>
      <c r="N143" s="14"/>
      <c r="O143" s="14"/>
      <c r="P143" s="14"/>
      <c r="Q143" s="14"/>
      <c r="R143" s="14"/>
    </row>
    <row r="144" spans="1:18" ht="16.5" customHeight="1">
      <c r="A144" s="201"/>
      <c r="B144" s="201" t="s">
        <v>654</v>
      </c>
      <c r="C144" s="201" t="s">
        <v>302</v>
      </c>
      <c r="D144" s="201" t="s">
        <v>29</v>
      </c>
      <c r="E144" s="201" t="s">
        <v>7</v>
      </c>
      <c r="F144" s="202" t="s">
        <v>45</v>
      </c>
      <c r="G144" s="202" t="s">
        <v>31</v>
      </c>
      <c r="H144" s="202" t="s">
        <v>30</v>
      </c>
      <c r="I144" s="286">
        <v>600</v>
      </c>
      <c r="J144" s="12" t="s">
        <v>25</v>
      </c>
      <c r="K144" s="14"/>
      <c r="L144" s="215" t="s">
        <v>281</v>
      </c>
      <c r="M144" s="216"/>
      <c r="N144" s="216"/>
      <c r="O144" s="217"/>
      <c r="P144" s="13"/>
      <c r="Q144" s="13"/>
      <c r="R144" s="13"/>
    </row>
    <row r="145" spans="1:18" ht="7.5" customHeight="1">
      <c r="A145" s="201"/>
      <c r="B145" s="201"/>
      <c r="C145" s="201"/>
      <c r="D145" s="201"/>
      <c r="E145" s="201"/>
      <c r="F145" s="201"/>
      <c r="G145" s="201"/>
      <c r="H145" s="201"/>
      <c r="I145" s="286"/>
      <c r="J145" s="12" t="s">
        <v>26</v>
      </c>
      <c r="K145" s="14"/>
      <c r="L145" s="15"/>
      <c r="M145" s="14"/>
      <c r="N145" s="14"/>
      <c r="O145" s="14"/>
      <c r="P145" s="14"/>
      <c r="Q145" s="14"/>
      <c r="R145" s="14"/>
    </row>
    <row r="146" spans="1:18" ht="16.5" customHeight="1">
      <c r="A146" s="201"/>
      <c r="B146" s="201"/>
      <c r="C146" s="201"/>
      <c r="D146" s="201"/>
      <c r="E146" s="201"/>
      <c r="F146" s="201"/>
      <c r="G146" s="201"/>
      <c r="H146" s="201"/>
      <c r="I146" s="286"/>
      <c r="J146" s="12" t="s">
        <v>27</v>
      </c>
      <c r="K146" s="14"/>
      <c r="L146" s="15"/>
      <c r="M146" s="14"/>
      <c r="N146" s="14"/>
      <c r="O146" s="14"/>
      <c r="P146" s="14"/>
      <c r="Q146" s="14"/>
      <c r="R146" s="14"/>
    </row>
    <row r="147" spans="1:18" ht="16.5" customHeight="1">
      <c r="A147" s="201"/>
      <c r="B147" s="201" t="s">
        <v>655</v>
      </c>
      <c r="C147" s="201" t="s">
        <v>302</v>
      </c>
      <c r="D147" s="201" t="s">
        <v>29</v>
      </c>
      <c r="E147" s="201" t="s">
        <v>7</v>
      </c>
      <c r="F147" s="202" t="s">
        <v>45</v>
      </c>
      <c r="G147" s="202" t="s">
        <v>31</v>
      </c>
      <c r="H147" s="202" t="s">
        <v>30</v>
      </c>
      <c r="I147" s="286">
        <v>600</v>
      </c>
      <c r="J147" s="12" t="s">
        <v>25</v>
      </c>
      <c r="K147" s="14"/>
      <c r="L147" s="13"/>
      <c r="M147" s="13"/>
      <c r="N147" s="13"/>
      <c r="O147" s="13"/>
      <c r="P147" s="13"/>
      <c r="Q147" s="13"/>
      <c r="R147" s="13"/>
    </row>
    <row r="148" spans="1:18" ht="16.5" customHeight="1">
      <c r="A148" s="201"/>
      <c r="B148" s="201"/>
      <c r="C148" s="201"/>
      <c r="D148" s="201"/>
      <c r="E148" s="201"/>
      <c r="F148" s="201"/>
      <c r="G148" s="201"/>
      <c r="H148" s="201"/>
      <c r="I148" s="286"/>
      <c r="J148" s="12" t="s">
        <v>26</v>
      </c>
      <c r="K148" s="14"/>
      <c r="L148" s="223" t="s">
        <v>281</v>
      </c>
      <c r="M148" s="224"/>
      <c r="N148" s="224"/>
      <c r="O148" s="225"/>
      <c r="P148" s="14"/>
      <c r="Q148" s="14"/>
      <c r="R148" s="14"/>
    </row>
    <row r="149" spans="1:18" ht="16.5" customHeight="1">
      <c r="A149" s="201"/>
      <c r="B149" s="201"/>
      <c r="C149" s="201"/>
      <c r="D149" s="201"/>
      <c r="E149" s="201"/>
      <c r="F149" s="201"/>
      <c r="G149" s="201"/>
      <c r="H149" s="201"/>
      <c r="I149" s="286"/>
      <c r="J149" s="12" t="s">
        <v>27</v>
      </c>
      <c r="K149" s="14"/>
      <c r="L149" s="15"/>
      <c r="M149" s="14"/>
      <c r="N149" s="14"/>
      <c r="O149" s="14"/>
      <c r="P149" s="14"/>
      <c r="Q149" s="14"/>
      <c r="R149" s="14"/>
    </row>
    <row r="150" spans="1:18" ht="25.5" customHeight="1">
      <c r="A150" s="201"/>
      <c r="B150" s="218" t="s">
        <v>24</v>
      </c>
      <c r="C150" s="218"/>
      <c r="D150" s="101"/>
      <c r="E150" s="101"/>
      <c r="F150" s="12"/>
      <c r="G150" s="12"/>
      <c r="H150" s="12"/>
      <c r="I150" s="38">
        <f>SUM(I138:I149)</f>
        <v>2400</v>
      </c>
      <c r="J150" s="12"/>
      <c r="K150" s="16"/>
      <c r="L150" s="16"/>
      <c r="M150" s="16"/>
      <c r="N150" s="16"/>
      <c r="O150" s="16"/>
      <c r="P150" s="16"/>
      <c r="Q150" s="16"/>
      <c r="R150" s="16"/>
    </row>
    <row r="151" spans="1:18" ht="23.25" customHeight="1">
      <c r="A151" s="264" t="s">
        <v>106</v>
      </c>
      <c r="B151" s="264"/>
      <c r="C151" s="264"/>
      <c r="D151" s="264"/>
      <c r="E151" s="264"/>
      <c r="F151" s="12"/>
      <c r="G151" s="12"/>
      <c r="H151" s="12"/>
      <c r="I151" s="38"/>
      <c r="J151" s="12"/>
      <c r="K151" s="13"/>
      <c r="L151" s="13"/>
      <c r="M151" s="13"/>
      <c r="N151" s="13"/>
      <c r="O151" s="13"/>
      <c r="P151" s="13"/>
      <c r="Q151" s="13"/>
      <c r="R151" s="13"/>
    </row>
    <row r="152" spans="1:18" ht="15" customHeight="1">
      <c r="A152" s="201" t="s">
        <v>518</v>
      </c>
      <c r="B152" s="201" t="s">
        <v>644</v>
      </c>
      <c r="C152" s="202" t="s">
        <v>134</v>
      </c>
      <c r="D152" s="201"/>
      <c r="E152" s="201" t="s">
        <v>7</v>
      </c>
      <c r="F152" s="202" t="s">
        <v>45</v>
      </c>
      <c r="G152" s="202" t="s">
        <v>31</v>
      </c>
      <c r="H152" s="202" t="s">
        <v>30</v>
      </c>
      <c r="I152" s="200">
        <v>7000</v>
      </c>
      <c r="J152" s="12" t="s">
        <v>25</v>
      </c>
      <c r="K152" s="13" t="s">
        <v>130</v>
      </c>
      <c r="L152" s="13"/>
      <c r="M152" s="13"/>
      <c r="N152" s="13"/>
      <c r="O152" s="13"/>
      <c r="P152" s="13"/>
      <c r="Q152" s="13"/>
      <c r="R152" s="13"/>
    </row>
    <row r="153" spans="1:18" ht="15" customHeight="1">
      <c r="A153" s="201"/>
      <c r="B153" s="201"/>
      <c r="C153" s="202"/>
      <c r="D153" s="201"/>
      <c r="E153" s="201"/>
      <c r="F153" s="201"/>
      <c r="G153" s="201"/>
      <c r="H153" s="201"/>
      <c r="I153" s="200"/>
      <c r="J153" s="12" t="s">
        <v>26</v>
      </c>
      <c r="K153" s="14"/>
      <c r="L153" s="13"/>
      <c r="M153" s="13"/>
      <c r="N153" s="13"/>
      <c r="O153" s="13"/>
      <c r="P153" s="13"/>
      <c r="Q153" s="13"/>
      <c r="R153" s="13"/>
    </row>
    <row r="154" spans="1:18" ht="15" customHeight="1">
      <c r="A154" s="201"/>
      <c r="B154" s="201"/>
      <c r="C154" s="202"/>
      <c r="D154" s="201"/>
      <c r="E154" s="201"/>
      <c r="F154" s="201"/>
      <c r="G154" s="201"/>
      <c r="H154" s="201"/>
      <c r="I154" s="200"/>
      <c r="J154" s="12" t="s">
        <v>27</v>
      </c>
      <c r="K154" s="14"/>
      <c r="L154" s="13"/>
      <c r="M154" s="215" t="s">
        <v>281</v>
      </c>
      <c r="N154" s="216"/>
      <c r="O154" s="217"/>
      <c r="P154" s="13"/>
      <c r="Q154" s="13"/>
      <c r="R154" s="13"/>
    </row>
    <row r="155" spans="1:18" ht="17.25" customHeight="1">
      <c r="A155" s="201"/>
      <c r="B155" s="218" t="s">
        <v>24</v>
      </c>
      <c r="C155" s="218"/>
      <c r="D155" s="101"/>
      <c r="E155" s="101"/>
      <c r="F155" s="12"/>
      <c r="G155" s="12"/>
      <c r="H155" s="12"/>
      <c r="I155" s="38">
        <f>SUM(I152:I154)</f>
        <v>7000</v>
      </c>
      <c r="J155" s="12"/>
      <c r="K155" s="16"/>
      <c r="L155" s="13"/>
      <c r="M155" s="13"/>
      <c r="N155" s="13"/>
      <c r="O155" s="13"/>
      <c r="P155" s="13"/>
      <c r="Q155" s="13"/>
      <c r="R155" s="13"/>
    </row>
    <row r="156" spans="1:18" ht="15" customHeight="1">
      <c r="A156" s="264" t="s">
        <v>112</v>
      </c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264"/>
      <c r="P156" s="264"/>
      <c r="Q156" s="264"/>
      <c r="R156" s="264"/>
    </row>
    <row r="157" spans="1:18" ht="15" customHeight="1">
      <c r="A157" s="201" t="s">
        <v>519</v>
      </c>
      <c r="B157" s="201" t="s">
        <v>656</v>
      </c>
      <c r="C157" s="202" t="s">
        <v>133</v>
      </c>
      <c r="D157" s="295"/>
      <c r="E157" s="219" t="s">
        <v>7</v>
      </c>
      <c r="F157" s="202" t="s">
        <v>45</v>
      </c>
      <c r="G157" s="202" t="s">
        <v>31</v>
      </c>
      <c r="H157" s="202" t="s">
        <v>30</v>
      </c>
      <c r="I157" s="200">
        <v>70</v>
      </c>
      <c r="J157" s="12" t="s">
        <v>25</v>
      </c>
      <c r="K157" s="13">
        <v>44146</v>
      </c>
      <c r="L157" s="13"/>
      <c r="M157" s="13"/>
      <c r="N157" s="13"/>
      <c r="O157" s="13"/>
      <c r="P157" s="13"/>
      <c r="Q157" s="13"/>
      <c r="R157" s="13"/>
    </row>
    <row r="158" spans="1:18" ht="15" customHeight="1">
      <c r="A158" s="201"/>
      <c r="B158" s="201"/>
      <c r="C158" s="202"/>
      <c r="D158" s="295"/>
      <c r="E158" s="219"/>
      <c r="F158" s="202"/>
      <c r="G158" s="202"/>
      <c r="H158" s="202"/>
      <c r="I158" s="200"/>
      <c r="J158" s="12" t="s">
        <v>26</v>
      </c>
      <c r="K158" s="13"/>
      <c r="L158" s="13"/>
      <c r="M158" s="13"/>
      <c r="N158" s="13"/>
      <c r="O158" s="13"/>
      <c r="P158" s="13"/>
      <c r="Q158" s="13"/>
      <c r="R158" s="13"/>
    </row>
    <row r="159" spans="1:18" ht="15" customHeight="1">
      <c r="A159" s="201"/>
      <c r="B159" s="201"/>
      <c r="C159" s="202"/>
      <c r="D159" s="295"/>
      <c r="E159" s="219"/>
      <c r="F159" s="202"/>
      <c r="G159" s="202"/>
      <c r="H159" s="202"/>
      <c r="I159" s="200"/>
      <c r="J159" s="12" t="s">
        <v>27</v>
      </c>
      <c r="K159" s="13"/>
      <c r="L159" s="13"/>
      <c r="M159" s="13"/>
      <c r="N159" s="13"/>
      <c r="O159" s="13"/>
      <c r="P159" s="13"/>
      <c r="Q159" s="13"/>
      <c r="R159" s="13"/>
    </row>
    <row r="160" spans="1:18" ht="14.25" customHeight="1">
      <c r="A160" s="201"/>
      <c r="B160" s="218" t="s">
        <v>24</v>
      </c>
      <c r="C160" s="218"/>
      <c r="D160" s="95"/>
      <c r="E160" s="108"/>
      <c r="F160" s="12"/>
      <c r="G160" s="12"/>
      <c r="H160" s="12"/>
      <c r="I160" s="38">
        <f>SUM(I157:I159)</f>
        <v>70</v>
      </c>
      <c r="J160" s="12"/>
      <c r="K160" s="13"/>
      <c r="L160" s="13"/>
      <c r="M160" s="13"/>
      <c r="N160" s="13"/>
      <c r="O160" s="13"/>
      <c r="P160" s="13"/>
      <c r="Q160" s="13"/>
      <c r="R160" s="13"/>
    </row>
    <row r="161" spans="1:18" ht="15" customHeight="1">
      <c r="A161" s="201" t="s">
        <v>520</v>
      </c>
      <c r="B161" s="201" t="s">
        <v>657</v>
      </c>
      <c r="C161" s="202" t="s">
        <v>237</v>
      </c>
      <c r="D161" s="201" t="s">
        <v>29</v>
      </c>
      <c r="E161" s="219" t="s">
        <v>7</v>
      </c>
      <c r="F161" s="202" t="s">
        <v>45</v>
      </c>
      <c r="G161" s="202" t="s">
        <v>31</v>
      </c>
      <c r="H161" s="202" t="s">
        <v>30</v>
      </c>
      <c r="I161" s="200">
        <v>210</v>
      </c>
      <c r="J161" s="12" t="s">
        <v>25</v>
      </c>
      <c r="K161" s="13">
        <v>44197</v>
      </c>
      <c r="L161" s="13"/>
      <c r="M161" s="13"/>
      <c r="N161" s="13"/>
      <c r="O161" s="13"/>
      <c r="P161" s="13"/>
      <c r="Q161" s="13"/>
      <c r="R161" s="13"/>
    </row>
    <row r="162" spans="1:18" ht="15" customHeight="1">
      <c r="A162" s="201"/>
      <c r="B162" s="201"/>
      <c r="C162" s="202"/>
      <c r="D162" s="201"/>
      <c r="E162" s="219"/>
      <c r="F162" s="202"/>
      <c r="G162" s="202"/>
      <c r="H162" s="202"/>
      <c r="I162" s="200"/>
      <c r="J162" s="12" t="s">
        <v>26</v>
      </c>
      <c r="K162" s="14"/>
      <c r="L162" s="15"/>
      <c r="M162" s="211" t="s">
        <v>281</v>
      </c>
      <c r="N162" s="212"/>
      <c r="O162" s="213"/>
      <c r="P162" s="14"/>
      <c r="Q162" s="14"/>
      <c r="R162" s="14">
        <f>SUM(K162:Q162)</f>
        <v>0</v>
      </c>
    </row>
    <row r="163" spans="1:18" ht="15" customHeight="1">
      <c r="A163" s="201"/>
      <c r="B163" s="201"/>
      <c r="C163" s="202"/>
      <c r="D163" s="201"/>
      <c r="E163" s="219"/>
      <c r="F163" s="202"/>
      <c r="G163" s="202"/>
      <c r="H163" s="202"/>
      <c r="I163" s="200"/>
      <c r="J163" s="12" t="s">
        <v>27</v>
      </c>
      <c r="K163" s="14"/>
      <c r="L163" s="15"/>
      <c r="M163" s="14"/>
      <c r="N163" s="14"/>
      <c r="O163" s="14"/>
      <c r="P163" s="14"/>
      <c r="Q163" s="14"/>
      <c r="R163" s="14"/>
    </row>
    <row r="164" spans="1:18" ht="37.5" customHeight="1">
      <c r="A164" s="201"/>
      <c r="B164" s="218" t="s">
        <v>24</v>
      </c>
      <c r="C164" s="218"/>
      <c r="D164" s="101"/>
      <c r="E164" s="101"/>
      <c r="F164" s="12"/>
      <c r="G164" s="12"/>
      <c r="H164" s="12"/>
      <c r="I164" s="38">
        <f>SUM(I161:I163)</f>
        <v>210</v>
      </c>
      <c r="J164" s="12"/>
      <c r="K164" s="16"/>
      <c r="L164" s="16"/>
      <c r="M164" s="16"/>
      <c r="N164" s="16"/>
      <c r="O164" s="16"/>
      <c r="P164" s="16"/>
      <c r="Q164" s="16"/>
      <c r="R164" s="16"/>
    </row>
    <row r="165" spans="1:18" ht="15" customHeight="1">
      <c r="A165" s="201" t="s">
        <v>521</v>
      </c>
      <c r="B165" s="201" t="s">
        <v>658</v>
      </c>
      <c r="C165" s="202" t="s">
        <v>107</v>
      </c>
      <c r="D165" s="201" t="s">
        <v>29</v>
      </c>
      <c r="E165" s="219" t="s">
        <v>7</v>
      </c>
      <c r="F165" s="202" t="s">
        <v>45</v>
      </c>
      <c r="G165" s="202" t="s">
        <v>31</v>
      </c>
      <c r="H165" s="202" t="s">
        <v>30</v>
      </c>
      <c r="I165" s="292">
        <v>50</v>
      </c>
      <c r="J165" s="12" t="s">
        <v>25</v>
      </c>
      <c r="K165" s="13">
        <v>44197</v>
      </c>
      <c r="L165" s="13"/>
      <c r="M165" s="13"/>
      <c r="N165" s="13"/>
      <c r="O165" s="13"/>
      <c r="P165" s="13"/>
      <c r="Q165" s="13"/>
      <c r="R165" s="13"/>
    </row>
    <row r="166" spans="1:18" ht="15" customHeight="1">
      <c r="A166" s="201"/>
      <c r="B166" s="201"/>
      <c r="C166" s="202"/>
      <c r="D166" s="201"/>
      <c r="E166" s="219"/>
      <c r="F166" s="202"/>
      <c r="G166" s="202"/>
      <c r="H166" s="202"/>
      <c r="I166" s="292"/>
      <c r="J166" s="12" t="s">
        <v>26</v>
      </c>
      <c r="K166" s="14"/>
      <c r="L166" s="15"/>
      <c r="M166" s="211" t="s">
        <v>281</v>
      </c>
      <c r="N166" s="212"/>
      <c r="O166" s="213"/>
      <c r="P166" s="14"/>
      <c r="Q166" s="14"/>
      <c r="R166" s="14"/>
    </row>
    <row r="167" spans="1:18" ht="15" customHeight="1">
      <c r="A167" s="201"/>
      <c r="B167" s="201"/>
      <c r="C167" s="202"/>
      <c r="D167" s="201"/>
      <c r="E167" s="219"/>
      <c r="F167" s="202"/>
      <c r="G167" s="202"/>
      <c r="H167" s="202"/>
      <c r="I167" s="292"/>
      <c r="J167" s="12" t="s">
        <v>27</v>
      </c>
      <c r="K167" s="14"/>
      <c r="L167" s="15"/>
      <c r="M167" s="14"/>
      <c r="N167" s="14"/>
      <c r="O167" s="14"/>
      <c r="P167" s="14"/>
      <c r="Q167" s="14"/>
      <c r="R167" s="14"/>
    </row>
    <row r="168" spans="1:18" ht="9.75" customHeight="1">
      <c r="A168" s="201"/>
      <c r="B168" s="218" t="s">
        <v>24</v>
      </c>
      <c r="C168" s="218"/>
      <c r="D168" s="101"/>
      <c r="E168" s="101"/>
      <c r="F168" s="12"/>
      <c r="G168" s="12"/>
      <c r="H168" s="12"/>
      <c r="I168" s="96">
        <f>SUM(I165:I167)</f>
        <v>50</v>
      </c>
      <c r="J168" s="12"/>
      <c r="K168" s="16"/>
      <c r="L168" s="16"/>
      <c r="M168" s="16"/>
      <c r="N168" s="16"/>
      <c r="O168" s="16"/>
      <c r="P168" s="16"/>
      <c r="Q168" s="16"/>
      <c r="R168" s="16"/>
    </row>
    <row r="169" spans="1:18" ht="15" customHeight="1">
      <c r="A169" s="201" t="s">
        <v>522</v>
      </c>
      <c r="B169" s="201" t="s">
        <v>386</v>
      </c>
      <c r="C169" s="202" t="s">
        <v>151</v>
      </c>
      <c r="D169" s="201" t="s">
        <v>29</v>
      </c>
      <c r="E169" s="201" t="s">
        <v>7</v>
      </c>
      <c r="F169" s="202" t="s">
        <v>45</v>
      </c>
      <c r="G169" s="202" t="s">
        <v>31</v>
      </c>
      <c r="H169" s="202" t="s">
        <v>30</v>
      </c>
      <c r="I169" s="200">
        <v>900</v>
      </c>
      <c r="J169" s="12" t="s">
        <v>25</v>
      </c>
      <c r="K169" s="13" t="s">
        <v>130</v>
      </c>
      <c r="L169" s="13"/>
      <c r="M169" s="13"/>
      <c r="N169" s="13"/>
      <c r="O169" s="13"/>
      <c r="P169" s="13"/>
      <c r="Q169" s="13"/>
      <c r="R169" s="13"/>
    </row>
    <row r="170" spans="1:18" ht="15" customHeight="1">
      <c r="A170" s="201"/>
      <c r="B170" s="201"/>
      <c r="C170" s="202"/>
      <c r="D170" s="201"/>
      <c r="E170" s="201"/>
      <c r="F170" s="202"/>
      <c r="G170" s="202"/>
      <c r="H170" s="202"/>
      <c r="I170" s="200"/>
      <c r="J170" s="12" t="s">
        <v>26</v>
      </c>
      <c r="K170" s="14"/>
      <c r="L170" s="15"/>
      <c r="M170" s="14"/>
      <c r="N170" s="14"/>
      <c r="O170" s="14"/>
      <c r="P170" s="14"/>
      <c r="Q170" s="14"/>
      <c r="R170" s="14"/>
    </row>
    <row r="171" spans="1:18" ht="29.25" customHeight="1">
      <c r="A171" s="201"/>
      <c r="B171" s="201"/>
      <c r="C171" s="202"/>
      <c r="D171" s="201"/>
      <c r="E171" s="201"/>
      <c r="F171" s="202"/>
      <c r="G171" s="202"/>
      <c r="H171" s="202"/>
      <c r="I171" s="200"/>
      <c r="J171" s="12" t="s">
        <v>27</v>
      </c>
      <c r="K171" s="14"/>
      <c r="L171" s="15"/>
      <c r="M171" s="14"/>
      <c r="N171" s="14"/>
      <c r="O171" s="14"/>
      <c r="P171" s="14"/>
      <c r="Q171" s="14"/>
      <c r="R171" s="14"/>
    </row>
    <row r="172" spans="1:18" ht="42" customHeight="1">
      <c r="A172" s="201"/>
      <c r="B172" s="218" t="s">
        <v>24</v>
      </c>
      <c r="C172" s="218"/>
      <c r="D172" s="101"/>
      <c r="E172" s="101"/>
      <c r="F172" s="12"/>
      <c r="G172" s="12"/>
      <c r="H172" s="12"/>
      <c r="I172" s="38">
        <f>SUM(I169:I171)</f>
        <v>900</v>
      </c>
      <c r="J172" s="12"/>
      <c r="K172" s="16"/>
      <c r="L172" s="16"/>
      <c r="M172" s="16"/>
      <c r="N172" s="16"/>
      <c r="O172" s="16"/>
      <c r="P172" s="16"/>
      <c r="Q172" s="16"/>
      <c r="R172" s="16"/>
    </row>
    <row r="173" spans="1:18" ht="41.25" customHeight="1">
      <c r="A173" s="264" t="s">
        <v>144</v>
      </c>
      <c r="B173" s="264"/>
      <c r="C173" s="264"/>
      <c r="D173" s="264"/>
      <c r="E173" s="264"/>
      <c r="F173" s="264"/>
      <c r="G173" s="264"/>
      <c r="H173" s="264"/>
      <c r="I173" s="264"/>
      <c r="J173" s="264"/>
      <c r="K173" s="264"/>
      <c r="L173" s="264"/>
      <c r="M173" s="264"/>
      <c r="N173" s="264"/>
      <c r="O173" s="264"/>
      <c r="P173" s="264"/>
      <c r="Q173" s="264"/>
      <c r="R173" s="264"/>
    </row>
    <row r="174" spans="1:18" ht="15" customHeight="1">
      <c r="A174" s="201" t="s">
        <v>523</v>
      </c>
      <c r="B174" s="201" t="s">
        <v>387</v>
      </c>
      <c r="C174" s="201" t="s">
        <v>215</v>
      </c>
      <c r="D174" s="273"/>
      <c r="E174" s="293"/>
      <c r="F174" s="293" t="s">
        <v>45</v>
      </c>
      <c r="G174" s="202" t="s">
        <v>31</v>
      </c>
      <c r="H174" s="202" t="s">
        <v>30</v>
      </c>
      <c r="I174" s="294">
        <v>5500</v>
      </c>
      <c r="J174" s="12" t="s">
        <v>25</v>
      </c>
      <c r="K174" s="13" t="s">
        <v>130</v>
      </c>
      <c r="L174" s="13"/>
      <c r="M174" s="12"/>
      <c r="N174" s="16"/>
      <c r="O174" s="16"/>
      <c r="P174" s="16"/>
      <c r="Q174" s="16"/>
      <c r="R174" s="16"/>
    </row>
    <row r="175" spans="1:18" ht="15" customHeight="1">
      <c r="A175" s="201"/>
      <c r="B175" s="201"/>
      <c r="C175" s="201"/>
      <c r="D175" s="273"/>
      <c r="E175" s="293"/>
      <c r="F175" s="293"/>
      <c r="G175" s="202"/>
      <c r="H175" s="202"/>
      <c r="I175" s="294"/>
      <c r="J175" s="12" t="s">
        <v>26</v>
      </c>
      <c r="K175" s="12"/>
      <c r="L175" s="12"/>
      <c r="M175" s="12"/>
      <c r="N175" s="16"/>
      <c r="O175" s="16"/>
      <c r="P175" s="16"/>
      <c r="Q175" s="16"/>
      <c r="R175" s="16"/>
    </row>
    <row r="176" spans="1:18" ht="15" customHeight="1">
      <c r="A176" s="201"/>
      <c r="B176" s="201"/>
      <c r="C176" s="201"/>
      <c r="D176" s="273"/>
      <c r="E176" s="293"/>
      <c r="F176" s="293"/>
      <c r="G176" s="202"/>
      <c r="H176" s="202"/>
      <c r="I176" s="294"/>
      <c r="J176" s="12" t="s">
        <v>27</v>
      </c>
      <c r="K176" s="12"/>
      <c r="L176" s="12"/>
      <c r="M176" s="12"/>
      <c r="N176" s="16"/>
      <c r="O176" s="16"/>
      <c r="P176" s="16"/>
      <c r="Q176" s="16"/>
      <c r="R176" s="16"/>
    </row>
    <row r="177" spans="1:19" ht="21" customHeight="1">
      <c r="A177" s="201"/>
      <c r="B177" s="218" t="s">
        <v>24</v>
      </c>
      <c r="C177" s="218"/>
      <c r="D177" s="101"/>
      <c r="E177" s="102"/>
      <c r="F177" s="102"/>
      <c r="G177" s="98"/>
      <c r="H177" s="98"/>
      <c r="I177" s="99">
        <f>SUM(I174:I176)</f>
        <v>5500</v>
      </c>
      <c r="J177" s="12"/>
      <c r="K177" s="12"/>
      <c r="L177" s="12"/>
      <c r="M177" s="12"/>
      <c r="N177" s="16"/>
      <c r="O177" s="16"/>
      <c r="P177" s="16"/>
      <c r="Q177" s="16"/>
      <c r="R177" s="16"/>
    </row>
    <row r="178" spans="1:19" ht="18.75" customHeight="1">
      <c r="A178" s="264" t="s">
        <v>142</v>
      </c>
      <c r="B178" s="264"/>
      <c r="C178" s="264"/>
      <c r="D178" s="264"/>
      <c r="E178" s="264"/>
      <c r="F178" s="264"/>
      <c r="G178" s="264"/>
      <c r="H178" s="264"/>
      <c r="I178" s="264"/>
      <c r="J178" s="264"/>
      <c r="K178" s="264"/>
      <c r="L178" s="264"/>
      <c r="M178" s="264"/>
      <c r="N178" s="264"/>
      <c r="O178" s="264"/>
      <c r="P178" s="264"/>
      <c r="Q178" s="264"/>
      <c r="R178" s="264"/>
    </row>
    <row r="179" spans="1:19" ht="15" customHeight="1">
      <c r="A179" s="201" t="s">
        <v>645</v>
      </c>
      <c r="B179" s="201" t="s">
        <v>391</v>
      </c>
      <c r="C179" s="202" t="s">
        <v>216</v>
      </c>
      <c r="D179" s="201"/>
      <c r="E179" s="201" t="s">
        <v>7</v>
      </c>
      <c r="F179" s="202" t="s">
        <v>45</v>
      </c>
      <c r="G179" s="202" t="s">
        <v>31</v>
      </c>
      <c r="H179" s="202" t="s">
        <v>30</v>
      </c>
      <c r="I179" s="200">
        <v>1650</v>
      </c>
      <c r="J179" s="12" t="s">
        <v>25</v>
      </c>
      <c r="K179" s="13">
        <v>43871</v>
      </c>
      <c r="L179" s="13"/>
      <c r="M179" s="100"/>
      <c r="N179" s="100"/>
      <c r="O179" s="100"/>
      <c r="P179" s="100"/>
      <c r="Q179" s="100"/>
      <c r="R179" s="100"/>
    </row>
    <row r="180" spans="1:19" ht="15" customHeight="1">
      <c r="A180" s="201"/>
      <c r="B180" s="201"/>
      <c r="C180" s="202"/>
      <c r="D180" s="201"/>
      <c r="E180" s="201"/>
      <c r="F180" s="202"/>
      <c r="G180" s="202"/>
      <c r="H180" s="202"/>
      <c r="I180" s="200"/>
      <c r="J180" s="12" t="s">
        <v>26</v>
      </c>
      <c r="K180" s="14"/>
      <c r="L180" s="15"/>
      <c r="M180" s="270" t="s">
        <v>281</v>
      </c>
      <c r="N180" s="271"/>
      <c r="O180" s="272"/>
      <c r="P180" s="100"/>
      <c r="Q180" s="100"/>
      <c r="R180" s="100"/>
    </row>
    <row r="181" spans="1:19" ht="15" customHeight="1">
      <c r="A181" s="201"/>
      <c r="B181" s="201"/>
      <c r="C181" s="202"/>
      <c r="D181" s="201"/>
      <c r="E181" s="201"/>
      <c r="F181" s="202"/>
      <c r="G181" s="202"/>
      <c r="H181" s="202"/>
      <c r="I181" s="200"/>
      <c r="J181" s="12" t="s">
        <v>27</v>
      </c>
      <c r="K181" s="14"/>
      <c r="L181" s="15"/>
      <c r="M181" s="100"/>
      <c r="N181" s="100"/>
      <c r="O181" s="100"/>
      <c r="P181" s="100"/>
      <c r="Q181" s="100"/>
      <c r="R181" s="100"/>
    </row>
    <row r="182" spans="1:19" ht="15" customHeight="1">
      <c r="A182" s="201"/>
      <c r="B182" s="218" t="s">
        <v>24</v>
      </c>
      <c r="C182" s="218"/>
      <c r="D182" s="101"/>
      <c r="E182" s="101"/>
      <c r="F182" s="12"/>
      <c r="G182" s="12"/>
      <c r="H182" s="12"/>
      <c r="I182" s="38">
        <f>SUM(I179:I181)</f>
        <v>1650</v>
      </c>
      <c r="J182" s="12"/>
      <c r="K182" s="16"/>
      <c r="L182" s="16"/>
      <c r="M182" s="100"/>
      <c r="N182" s="100"/>
      <c r="O182" s="100"/>
      <c r="P182" s="100"/>
      <c r="Q182" s="100"/>
      <c r="R182" s="100"/>
    </row>
    <row r="183" spans="1:19" ht="15" customHeight="1">
      <c r="A183" s="201" t="s">
        <v>659</v>
      </c>
      <c r="B183" s="201" t="s">
        <v>660</v>
      </c>
      <c r="C183" s="202" t="s">
        <v>217</v>
      </c>
      <c r="D183" s="201"/>
      <c r="E183" s="201" t="s">
        <v>7</v>
      </c>
      <c r="F183" s="202" t="s">
        <v>45</v>
      </c>
      <c r="G183" s="202" t="s">
        <v>31</v>
      </c>
      <c r="H183" s="202" t="s">
        <v>30</v>
      </c>
      <c r="I183" s="200">
        <v>150</v>
      </c>
      <c r="J183" s="12" t="s">
        <v>25</v>
      </c>
      <c r="K183" s="13">
        <v>44145</v>
      </c>
      <c r="L183" s="13"/>
      <c r="M183" s="13"/>
      <c r="N183" s="13"/>
      <c r="O183" s="13"/>
      <c r="P183" s="13"/>
      <c r="Q183" s="13"/>
      <c r="R183" s="13"/>
    </row>
    <row r="184" spans="1:19" ht="15" customHeight="1">
      <c r="A184" s="201"/>
      <c r="B184" s="201"/>
      <c r="C184" s="202"/>
      <c r="D184" s="201"/>
      <c r="E184" s="201"/>
      <c r="F184" s="202"/>
      <c r="G184" s="202"/>
      <c r="H184" s="202"/>
      <c r="I184" s="200"/>
      <c r="J184" s="12" t="s">
        <v>26</v>
      </c>
      <c r="K184" s="14"/>
      <c r="L184" s="15"/>
      <c r="M184" s="211" t="s">
        <v>289</v>
      </c>
      <c r="N184" s="212"/>
      <c r="O184" s="212"/>
      <c r="P184" s="212"/>
      <c r="Q184" s="213"/>
      <c r="R184" s="14"/>
    </row>
    <row r="185" spans="1:19" ht="15" customHeight="1">
      <c r="A185" s="201"/>
      <c r="B185" s="201"/>
      <c r="C185" s="202"/>
      <c r="D185" s="201"/>
      <c r="E185" s="201"/>
      <c r="F185" s="202"/>
      <c r="G185" s="202"/>
      <c r="H185" s="202"/>
      <c r="I185" s="200"/>
      <c r="J185" s="12" t="s">
        <v>27</v>
      </c>
      <c r="K185" s="14"/>
      <c r="L185" s="15"/>
      <c r="M185" s="14"/>
      <c r="N185" s="14"/>
      <c r="O185" s="14"/>
      <c r="P185" s="14"/>
      <c r="Q185" s="14"/>
      <c r="R185" s="14"/>
    </row>
    <row r="186" spans="1:19" ht="15" customHeight="1">
      <c r="A186" s="201"/>
      <c r="B186" s="218" t="s">
        <v>24</v>
      </c>
      <c r="C186" s="218"/>
      <c r="D186" s="101"/>
      <c r="E186" s="101"/>
      <c r="F186" s="12"/>
      <c r="G186" s="12"/>
      <c r="H186" s="12"/>
      <c r="I186" s="38">
        <f>SUM(I183:I185)</f>
        <v>150</v>
      </c>
      <c r="J186" s="12"/>
      <c r="K186" s="16"/>
      <c r="L186" s="16"/>
      <c r="M186" s="16"/>
      <c r="N186" s="16"/>
      <c r="O186" s="16"/>
      <c r="P186" s="16"/>
      <c r="Q186" s="16"/>
      <c r="R186" s="16"/>
    </row>
    <row r="187" spans="1:19" ht="19.5" customHeight="1">
      <c r="A187" s="201" t="s">
        <v>601</v>
      </c>
      <c r="B187" s="201"/>
      <c r="C187" s="201"/>
      <c r="D187" s="12"/>
      <c r="E187" s="12"/>
      <c r="F187" s="12"/>
      <c r="G187" s="12"/>
      <c r="H187" s="12"/>
      <c r="I187" s="39">
        <f>I22+I26+I30+I34+I38+I42+I46+I59+I66+I77+I84+I91+I95+I99+I107+I114+I121+I125+I129+I133+I137+I150+I155+I160+I168+I172+I177+I182+I186</f>
        <v>59270</v>
      </c>
      <c r="J187" s="12"/>
      <c r="K187" s="16"/>
      <c r="L187" s="16"/>
      <c r="M187" s="16"/>
      <c r="N187" s="16"/>
      <c r="O187" s="16"/>
      <c r="P187" s="16"/>
      <c r="Q187" s="16"/>
      <c r="R187" s="16"/>
      <c r="S187" s="57"/>
    </row>
    <row r="188" spans="1:19">
      <c r="I188" s="129"/>
    </row>
    <row r="189" spans="1:19">
      <c r="I189" s="129"/>
    </row>
    <row r="190" spans="1:19">
      <c r="I190" s="129"/>
    </row>
    <row r="191" spans="1:19">
      <c r="I191" s="129"/>
    </row>
  </sheetData>
  <mergeCells count="480">
    <mergeCell ref="A115:A117"/>
    <mergeCell ref="A118:A120"/>
    <mergeCell ref="A122:A124"/>
    <mergeCell ref="A71:A73"/>
    <mergeCell ref="A74:A76"/>
    <mergeCell ref="A92:A95"/>
    <mergeCell ref="A96:A99"/>
    <mergeCell ref="A101:A103"/>
    <mergeCell ref="A104:A106"/>
    <mergeCell ref="B114:C114"/>
    <mergeCell ref="G111:G113"/>
    <mergeCell ref="H111:H113"/>
    <mergeCell ref="C111:C113"/>
    <mergeCell ref="D111:D113"/>
    <mergeCell ref="A77:A80"/>
    <mergeCell ref="A81:A83"/>
    <mergeCell ref="A108:A110"/>
    <mergeCell ref="A111:A113"/>
    <mergeCell ref="B92:B94"/>
    <mergeCell ref="C92:C94"/>
    <mergeCell ref="D92:D94"/>
    <mergeCell ref="E92:E94"/>
    <mergeCell ref="F92:F94"/>
    <mergeCell ref="D96:D98"/>
    <mergeCell ref="I74:I76"/>
    <mergeCell ref="G74:G76"/>
    <mergeCell ref="H74:H76"/>
    <mergeCell ref="D85:D87"/>
    <mergeCell ref="E85:E87"/>
    <mergeCell ref="F85:F87"/>
    <mergeCell ref="B111:B113"/>
    <mergeCell ref="F118:F120"/>
    <mergeCell ref="G118:G120"/>
    <mergeCell ref="H118:H120"/>
    <mergeCell ref="I118:I120"/>
    <mergeCell ref="G115:G117"/>
    <mergeCell ref="H115:H117"/>
    <mergeCell ref="I115:I117"/>
    <mergeCell ref="I111:I113"/>
    <mergeCell ref="B115:B117"/>
    <mergeCell ref="C115:C117"/>
    <mergeCell ref="D115:D117"/>
    <mergeCell ref="E115:E117"/>
    <mergeCell ref="F115:F117"/>
    <mergeCell ref="B118:B120"/>
    <mergeCell ref="C118:C120"/>
    <mergeCell ref="D118:D120"/>
    <mergeCell ref="E118:E120"/>
    <mergeCell ref="A60:A62"/>
    <mergeCell ref="B60:B62"/>
    <mergeCell ref="B19:B21"/>
    <mergeCell ref="C19:C21"/>
    <mergeCell ref="D19:D21"/>
    <mergeCell ref="E19:E21"/>
    <mergeCell ref="F19:F21"/>
    <mergeCell ref="F71:F73"/>
    <mergeCell ref="D67:H67"/>
    <mergeCell ref="H68:H70"/>
    <mergeCell ref="B66:C66"/>
    <mergeCell ref="A47:A59"/>
    <mergeCell ref="B47:B49"/>
    <mergeCell ref="C47:C49"/>
    <mergeCell ref="D47:D49"/>
    <mergeCell ref="E47:E49"/>
    <mergeCell ref="F47:F49"/>
    <mergeCell ref="G47:G49"/>
    <mergeCell ref="G31:G33"/>
    <mergeCell ref="H31:H33"/>
    <mergeCell ref="B50:B52"/>
    <mergeCell ref="C50:C52"/>
    <mergeCell ref="D50:D52"/>
    <mergeCell ref="A67:C67"/>
    <mergeCell ref="E165:E167"/>
    <mergeCell ref="F165:F167"/>
    <mergeCell ref="G165:G167"/>
    <mergeCell ref="H165:H167"/>
    <mergeCell ref="G157:G159"/>
    <mergeCell ref="H157:H159"/>
    <mergeCell ref="I157:I159"/>
    <mergeCell ref="B160:C160"/>
    <mergeCell ref="H152:H154"/>
    <mergeCell ref="I152:I154"/>
    <mergeCell ref="B152:B154"/>
    <mergeCell ref="C152:C154"/>
    <mergeCell ref="D152:D154"/>
    <mergeCell ref="E152:E154"/>
    <mergeCell ref="F152:F154"/>
    <mergeCell ref="G152:G154"/>
    <mergeCell ref="B155:C155"/>
    <mergeCell ref="A156:R156"/>
    <mergeCell ref="A152:A155"/>
    <mergeCell ref="A157:A160"/>
    <mergeCell ref="B157:B159"/>
    <mergeCell ref="C157:C159"/>
    <mergeCell ref="D157:D159"/>
    <mergeCell ref="E157:E159"/>
    <mergeCell ref="B186:C186"/>
    <mergeCell ref="A187:C187"/>
    <mergeCell ref="I169:I171"/>
    <mergeCell ref="B172:C172"/>
    <mergeCell ref="A183:A186"/>
    <mergeCell ref="B183:B185"/>
    <mergeCell ref="C183:C185"/>
    <mergeCell ref="D183:D185"/>
    <mergeCell ref="E183:E185"/>
    <mergeCell ref="F183:F185"/>
    <mergeCell ref="G183:G185"/>
    <mergeCell ref="H183:H185"/>
    <mergeCell ref="A169:A172"/>
    <mergeCell ref="B169:B171"/>
    <mergeCell ref="C169:C171"/>
    <mergeCell ref="D169:D171"/>
    <mergeCell ref="E169:E171"/>
    <mergeCell ref="F169:F171"/>
    <mergeCell ref="G169:G171"/>
    <mergeCell ref="H169:H171"/>
    <mergeCell ref="A174:A177"/>
    <mergeCell ref="I174:I176"/>
    <mergeCell ref="B177:C177"/>
    <mergeCell ref="A173:R173"/>
    <mergeCell ref="I183:I185"/>
    <mergeCell ref="B165:B167"/>
    <mergeCell ref="I165:I167"/>
    <mergeCell ref="B168:C168"/>
    <mergeCell ref="A161:A164"/>
    <mergeCell ref="A165:A168"/>
    <mergeCell ref="I161:I163"/>
    <mergeCell ref="B164:C164"/>
    <mergeCell ref="B161:B163"/>
    <mergeCell ref="C161:C163"/>
    <mergeCell ref="D161:D163"/>
    <mergeCell ref="E161:E163"/>
    <mergeCell ref="F161:F163"/>
    <mergeCell ref="G161:G163"/>
    <mergeCell ref="H161:H163"/>
    <mergeCell ref="C165:C167"/>
    <mergeCell ref="D165:D167"/>
    <mergeCell ref="B174:B176"/>
    <mergeCell ref="C174:C176"/>
    <mergeCell ref="D174:D176"/>
    <mergeCell ref="E174:E176"/>
    <mergeCell ref="F174:F176"/>
    <mergeCell ref="G174:G176"/>
    <mergeCell ref="H174:H176"/>
    <mergeCell ref="F157:F159"/>
    <mergeCell ref="I144:I146"/>
    <mergeCell ref="B147:B149"/>
    <mergeCell ref="C147:C149"/>
    <mergeCell ref="D147:D149"/>
    <mergeCell ref="E147:E149"/>
    <mergeCell ref="F147:F149"/>
    <mergeCell ref="G147:G149"/>
    <mergeCell ref="H147:H149"/>
    <mergeCell ref="I147:I149"/>
    <mergeCell ref="B144:B146"/>
    <mergeCell ref="C144:C146"/>
    <mergeCell ref="D144:D146"/>
    <mergeCell ref="E144:E146"/>
    <mergeCell ref="F144:F146"/>
    <mergeCell ref="G144:G146"/>
    <mergeCell ref="A151:E151"/>
    <mergeCell ref="A126:A128"/>
    <mergeCell ref="A130:A132"/>
    <mergeCell ref="G138:G140"/>
    <mergeCell ref="H138:H140"/>
    <mergeCell ref="I138:I140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B134:B136"/>
    <mergeCell ref="C134:C136"/>
    <mergeCell ref="D134:D136"/>
    <mergeCell ref="E134:E136"/>
    <mergeCell ref="F134:F136"/>
    <mergeCell ref="B130:B132"/>
    <mergeCell ref="C130:C132"/>
    <mergeCell ref="D130:D132"/>
    <mergeCell ref="E130:E132"/>
    <mergeCell ref="F130:F132"/>
    <mergeCell ref="A138:A150"/>
    <mergeCell ref="I126:I128"/>
    <mergeCell ref="B129:C129"/>
    <mergeCell ref="B121:C121"/>
    <mergeCell ref="G126:G128"/>
    <mergeCell ref="H126:H128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I108:I110"/>
    <mergeCell ref="B126:B128"/>
    <mergeCell ref="C126:C128"/>
    <mergeCell ref="D126:D128"/>
    <mergeCell ref="E126:E128"/>
    <mergeCell ref="B101:B103"/>
    <mergeCell ref="B96:B98"/>
    <mergeCell ref="C96:C98"/>
    <mergeCell ref="G108:G110"/>
    <mergeCell ref="H108:H110"/>
    <mergeCell ref="E104:E106"/>
    <mergeCell ref="F104:F106"/>
    <mergeCell ref="G104:G106"/>
    <mergeCell ref="H104:H106"/>
    <mergeCell ref="G96:G98"/>
    <mergeCell ref="H96:H98"/>
    <mergeCell ref="F108:F110"/>
    <mergeCell ref="B108:B110"/>
    <mergeCell ref="C108:C110"/>
    <mergeCell ref="D108:D110"/>
    <mergeCell ref="E108:E110"/>
    <mergeCell ref="B107:C107"/>
    <mergeCell ref="D101:D103"/>
    <mergeCell ref="E101:E103"/>
    <mergeCell ref="I96:I98"/>
    <mergeCell ref="B99:C99"/>
    <mergeCell ref="I92:I94"/>
    <mergeCell ref="I101:I103"/>
    <mergeCell ref="I104:I106"/>
    <mergeCell ref="B95:C95"/>
    <mergeCell ref="B85:B87"/>
    <mergeCell ref="C85:C87"/>
    <mergeCell ref="G85:G87"/>
    <mergeCell ref="I88:I90"/>
    <mergeCell ref="B91:C91"/>
    <mergeCell ref="B104:B106"/>
    <mergeCell ref="C104:C106"/>
    <mergeCell ref="D104:D106"/>
    <mergeCell ref="I85:I87"/>
    <mergeCell ref="E96:E98"/>
    <mergeCell ref="G101:G103"/>
    <mergeCell ref="H101:H103"/>
    <mergeCell ref="G92:G94"/>
    <mergeCell ref="H92:H94"/>
    <mergeCell ref="F101:F103"/>
    <mergeCell ref="F96:F98"/>
    <mergeCell ref="A100:R100"/>
    <mergeCell ref="C101:C103"/>
    <mergeCell ref="D60:D62"/>
    <mergeCell ref="E60:E62"/>
    <mergeCell ref="F60:F62"/>
    <mergeCell ref="G60:G62"/>
    <mergeCell ref="E81:E83"/>
    <mergeCell ref="F81:F83"/>
    <mergeCell ref="G81:G83"/>
    <mergeCell ref="B77:C77"/>
    <mergeCell ref="B78:B80"/>
    <mergeCell ref="C78:C80"/>
    <mergeCell ref="D78:D80"/>
    <mergeCell ref="E78:E80"/>
    <mergeCell ref="F78:F80"/>
    <mergeCell ref="G78:G80"/>
    <mergeCell ref="B71:B73"/>
    <mergeCell ref="C71:C73"/>
    <mergeCell ref="D71:D73"/>
    <mergeCell ref="E71:E73"/>
    <mergeCell ref="G71:G73"/>
    <mergeCell ref="B74:B76"/>
    <mergeCell ref="C74:C76"/>
    <mergeCell ref="D74:D76"/>
    <mergeCell ref="E74:E76"/>
    <mergeCell ref="F74:F76"/>
    <mergeCell ref="A39:A42"/>
    <mergeCell ref="B39:B41"/>
    <mergeCell ref="C39:C41"/>
    <mergeCell ref="D39:D41"/>
    <mergeCell ref="E39:E41"/>
    <mergeCell ref="F39:F41"/>
    <mergeCell ref="G39:G41"/>
    <mergeCell ref="H39:H41"/>
    <mergeCell ref="I47:I49"/>
    <mergeCell ref="A43:A46"/>
    <mergeCell ref="B43:B45"/>
    <mergeCell ref="C43:C45"/>
    <mergeCell ref="D43:D45"/>
    <mergeCell ref="E43:E45"/>
    <mergeCell ref="F43:F45"/>
    <mergeCell ref="G43:G45"/>
    <mergeCell ref="H43:H45"/>
    <mergeCell ref="I43:I45"/>
    <mergeCell ref="B46:C46"/>
    <mergeCell ref="I39:I41"/>
    <mergeCell ref="B42:C42"/>
    <mergeCell ref="H47:H49"/>
    <mergeCell ref="G10:G12"/>
    <mergeCell ref="H10:H12"/>
    <mergeCell ref="I10:I12"/>
    <mergeCell ref="B22:C22"/>
    <mergeCell ref="B23:B25"/>
    <mergeCell ref="C23:C25"/>
    <mergeCell ref="D23:D25"/>
    <mergeCell ref="E23:E25"/>
    <mergeCell ref="F23:F25"/>
    <mergeCell ref="G23:G25"/>
    <mergeCell ref="B10:B12"/>
    <mergeCell ref="C10:C12"/>
    <mergeCell ref="D10:D12"/>
    <mergeCell ref="E10:E12"/>
    <mergeCell ref="F10:F12"/>
    <mergeCell ref="H23:H25"/>
    <mergeCell ref="G13:G15"/>
    <mergeCell ref="H13:H15"/>
    <mergeCell ref="I13:I15"/>
    <mergeCell ref="B16:B18"/>
    <mergeCell ref="C16:C18"/>
    <mergeCell ref="D16:D18"/>
    <mergeCell ref="E16:E18"/>
    <mergeCell ref="A23:A26"/>
    <mergeCell ref="I23:I25"/>
    <mergeCell ref="A35:A38"/>
    <mergeCell ref="A31:A34"/>
    <mergeCell ref="B35:B37"/>
    <mergeCell ref="F27:F29"/>
    <mergeCell ref="G27:G29"/>
    <mergeCell ref="B31:B33"/>
    <mergeCell ref="C31:C33"/>
    <mergeCell ref="D31:D33"/>
    <mergeCell ref="E31:E33"/>
    <mergeCell ref="I31:I33"/>
    <mergeCell ref="F35:F37"/>
    <mergeCell ref="G35:G37"/>
    <mergeCell ref="H35:H37"/>
    <mergeCell ref="I35:I37"/>
    <mergeCell ref="B38:C38"/>
    <mergeCell ref="C35:C37"/>
    <mergeCell ref="D35:D37"/>
    <mergeCell ref="E35:E37"/>
    <mergeCell ref="A1:R1"/>
    <mergeCell ref="A2:R2"/>
    <mergeCell ref="A7:C7"/>
    <mergeCell ref="B26:C26"/>
    <mergeCell ref="A27:A30"/>
    <mergeCell ref="B27:B29"/>
    <mergeCell ref="C27:C29"/>
    <mergeCell ref="D27:D29"/>
    <mergeCell ref="E27:E29"/>
    <mergeCell ref="A10:A18"/>
    <mergeCell ref="A19:A21"/>
    <mergeCell ref="L12:O12"/>
    <mergeCell ref="H16:H18"/>
    <mergeCell ref="I16:I18"/>
    <mergeCell ref="I27:I29"/>
    <mergeCell ref="B30:C30"/>
    <mergeCell ref="G19:G21"/>
    <mergeCell ref="H19:H21"/>
    <mergeCell ref="I19:I21"/>
    <mergeCell ref="B13:B15"/>
    <mergeCell ref="C13:C15"/>
    <mergeCell ref="D13:D15"/>
    <mergeCell ref="E13:E15"/>
    <mergeCell ref="F13:F15"/>
    <mergeCell ref="L64:N64"/>
    <mergeCell ref="I53:I55"/>
    <mergeCell ref="B56:B58"/>
    <mergeCell ref="C56:C58"/>
    <mergeCell ref="D56:D58"/>
    <mergeCell ref="G68:G70"/>
    <mergeCell ref="B84:C84"/>
    <mergeCell ref="B81:B83"/>
    <mergeCell ref="C81:C83"/>
    <mergeCell ref="D81:D83"/>
    <mergeCell ref="I60:I62"/>
    <mergeCell ref="E56:E58"/>
    <mergeCell ref="I63:I65"/>
    <mergeCell ref="B59:C59"/>
    <mergeCell ref="H53:H55"/>
    <mergeCell ref="H60:H62"/>
    <mergeCell ref="B63:B65"/>
    <mergeCell ref="C63:C65"/>
    <mergeCell ref="D63:D65"/>
    <mergeCell ref="E63:E65"/>
    <mergeCell ref="F63:F65"/>
    <mergeCell ref="G63:G65"/>
    <mergeCell ref="H63:H65"/>
    <mergeCell ref="C60:C62"/>
    <mergeCell ref="L142:O142"/>
    <mergeCell ref="L144:O144"/>
    <mergeCell ref="L148:O148"/>
    <mergeCell ref="B137:C137"/>
    <mergeCell ref="F56:F58"/>
    <mergeCell ref="G56:G58"/>
    <mergeCell ref="H56:H58"/>
    <mergeCell ref="F16:F18"/>
    <mergeCell ref="G16:G18"/>
    <mergeCell ref="K39:O39"/>
    <mergeCell ref="F31:F33"/>
    <mergeCell ref="B34:C34"/>
    <mergeCell ref="H27:H29"/>
    <mergeCell ref="L97:N97"/>
    <mergeCell ref="L48:O48"/>
    <mergeCell ref="I134:I136"/>
    <mergeCell ref="E111:E113"/>
    <mergeCell ref="F111:F113"/>
    <mergeCell ref="G130:G132"/>
    <mergeCell ref="H130:H132"/>
    <mergeCell ref="I130:I132"/>
    <mergeCell ref="B125:C125"/>
    <mergeCell ref="F126:F128"/>
    <mergeCell ref="L19:P19"/>
    <mergeCell ref="A68:A70"/>
    <mergeCell ref="B88:B90"/>
    <mergeCell ref="C88:C90"/>
    <mergeCell ref="D88:D90"/>
    <mergeCell ref="E88:E90"/>
    <mergeCell ref="F88:F90"/>
    <mergeCell ref="G88:G90"/>
    <mergeCell ref="H88:H90"/>
    <mergeCell ref="L69:N69"/>
    <mergeCell ref="L72:N72"/>
    <mergeCell ref="A85:A91"/>
    <mergeCell ref="B68:B70"/>
    <mergeCell ref="C68:C70"/>
    <mergeCell ref="D68:D70"/>
    <mergeCell ref="E68:E70"/>
    <mergeCell ref="F68:F70"/>
    <mergeCell ref="H81:H83"/>
    <mergeCell ref="I68:I70"/>
    <mergeCell ref="H85:H87"/>
    <mergeCell ref="I81:I83"/>
    <mergeCell ref="H71:H73"/>
    <mergeCell ref="I71:I73"/>
    <mergeCell ref="H78:H80"/>
    <mergeCell ref="I78:I80"/>
    <mergeCell ref="L51:O51"/>
    <mergeCell ref="L54:O54"/>
    <mergeCell ref="F50:F52"/>
    <mergeCell ref="G50:G52"/>
    <mergeCell ref="H50:H52"/>
    <mergeCell ref="I50:I52"/>
    <mergeCell ref="I56:I58"/>
    <mergeCell ref="B53:B55"/>
    <mergeCell ref="C53:C55"/>
    <mergeCell ref="D53:D55"/>
    <mergeCell ref="E53:E55"/>
    <mergeCell ref="F53:F55"/>
    <mergeCell ref="G53:G55"/>
    <mergeCell ref="E50:E52"/>
    <mergeCell ref="B138:B140"/>
    <mergeCell ref="C138:C140"/>
    <mergeCell ref="D138:D140"/>
    <mergeCell ref="E138:E140"/>
    <mergeCell ref="F138:F140"/>
    <mergeCell ref="B150:C150"/>
    <mergeCell ref="B133:C133"/>
    <mergeCell ref="H144:H146"/>
    <mergeCell ref="A134:A136"/>
    <mergeCell ref="G134:G136"/>
    <mergeCell ref="H134:H136"/>
    <mergeCell ref="A63:A65"/>
    <mergeCell ref="L75:P75"/>
    <mergeCell ref="M82:Q82"/>
    <mergeCell ref="L93:P93"/>
    <mergeCell ref="L112:Q112"/>
    <mergeCell ref="L123:P123"/>
    <mergeCell ref="L135:Q135"/>
    <mergeCell ref="M184:Q184"/>
    <mergeCell ref="M154:O154"/>
    <mergeCell ref="M162:O162"/>
    <mergeCell ref="M166:O166"/>
    <mergeCell ref="M180:O180"/>
    <mergeCell ref="A178:R178"/>
    <mergeCell ref="A179:A182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B182:C182"/>
    <mergeCell ref="L139:O139"/>
  </mergeCells>
  <pageMargins left="0.45" right="0.2" top="1" bottom="0.75" header="0.3" footer="0.3"/>
  <pageSetup paperSize="9" scale="80" orientation="landscape" r:id="rId1"/>
  <headerFooter>
    <oddFooter xml:space="preserve">&amp;C&amp;Z&amp;F&amp;RPage-17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X133"/>
  <sheetViews>
    <sheetView view="pageBreakPreview" topLeftCell="A121" zoomScale="115" zoomScaleNormal="115" zoomScaleSheetLayoutView="115" zoomScalePageLayoutView="130" workbookViewId="0">
      <selection activeCell="E140" sqref="E140"/>
    </sheetView>
  </sheetViews>
  <sheetFormatPr defaultRowHeight="15"/>
  <cols>
    <col min="1" max="1" width="13.140625" customWidth="1"/>
    <col min="2" max="2" width="16.28515625" customWidth="1"/>
    <col min="3" max="3" width="17.42578125" customWidth="1"/>
    <col min="4" max="4" width="6.42578125" customWidth="1"/>
    <col min="5" max="5" width="7.28515625" style="27" customWidth="1"/>
    <col min="6" max="6" width="13.7109375" customWidth="1"/>
    <col min="7" max="7" width="7.7109375" customWidth="1"/>
    <col min="8" max="8" width="7.85546875" customWidth="1"/>
    <col min="9" max="9" width="8.7109375" customWidth="1"/>
    <col min="10" max="10" width="10" customWidth="1"/>
    <col min="11" max="17" width="8.7109375" customWidth="1"/>
    <col min="18" max="18" width="8.28515625" customWidth="1"/>
  </cols>
  <sheetData>
    <row r="2" spans="1:24" ht="15.75">
      <c r="A2" s="308" t="s">
        <v>598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</row>
    <row r="3" spans="1:24" ht="15.75">
      <c r="A3" s="308" t="s">
        <v>0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</row>
    <row r="4" spans="1:24" ht="11.25" customHeight="1">
      <c r="A4" s="2"/>
      <c r="B4" s="2"/>
      <c r="C4" s="2"/>
      <c r="D4" s="2"/>
      <c r="E4" s="45"/>
      <c r="F4" s="2"/>
      <c r="G4" s="2"/>
      <c r="H4" s="310"/>
      <c r="I4" s="310"/>
      <c r="J4" s="310"/>
      <c r="K4" s="2"/>
      <c r="L4" s="2"/>
      <c r="M4" s="2"/>
      <c r="N4" s="2"/>
      <c r="O4" s="2"/>
      <c r="P4" s="2"/>
      <c r="Q4" s="2"/>
      <c r="R4" s="2"/>
    </row>
    <row r="5" spans="1:24">
      <c r="A5" s="4" t="s">
        <v>1</v>
      </c>
      <c r="B5" s="4"/>
      <c r="C5" s="4"/>
      <c r="D5" s="4" t="s">
        <v>2</v>
      </c>
      <c r="E5" s="311" t="s">
        <v>4</v>
      </c>
      <c r="F5" s="311"/>
      <c r="G5" s="311"/>
      <c r="H5" s="311"/>
      <c r="I5" s="311"/>
      <c r="J5" s="3"/>
      <c r="K5" s="3"/>
      <c r="L5" s="3"/>
      <c r="M5" s="3"/>
      <c r="N5" s="3"/>
      <c r="O5" s="3"/>
      <c r="P5" s="3"/>
      <c r="Q5" s="3"/>
      <c r="R5" s="3"/>
    </row>
    <row r="6" spans="1:24">
      <c r="A6" s="4" t="s">
        <v>3</v>
      </c>
      <c r="B6" s="4"/>
      <c r="C6" s="4"/>
      <c r="D6" s="4" t="s">
        <v>2</v>
      </c>
      <c r="E6" s="311" t="s">
        <v>5</v>
      </c>
      <c r="F6" s="311"/>
      <c r="G6" s="311"/>
      <c r="H6" s="311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4">
      <c r="A7" s="4" t="s">
        <v>6</v>
      </c>
      <c r="B7" s="4"/>
      <c r="C7" s="4"/>
      <c r="D7" s="4" t="s">
        <v>2</v>
      </c>
      <c r="E7" s="311" t="s">
        <v>207</v>
      </c>
      <c r="F7" s="311"/>
      <c r="G7" s="311"/>
      <c r="H7" s="311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4" ht="6.75" customHeight="1">
      <c r="A8" s="1"/>
      <c r="B8" s="1"/>
      <c r="C8" s="1"/>
      <c r="D8" s="1"/>
      <c r="E8" s="2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24" s="9" customFormat="1">
      <c r="A9" s="309" t="s">
        <v>238</v>
      </c>
      <c r="B9" s="309"/>
      <c r="C9" s="309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</row>
    <row r="10" spans="1:24" s="9" customFormat="1" ht="45">
      <c r="A10" s="10" t="s">
        <v>10</v>
      </c>
      <c r="B10" s="104" t="s">
        <v>7</v>
      </c>
      <c r="C10" s="10" t="s">
        <v>285</v>
      </c>
      <c r="D10" s="104" t="s">
        <v>8</v>
      </c>
      <c r="E10" s="104" t="s">
        <v>9</v>
      </c>
      <c r="F10" s="35" t="s">
        <v>11</v>
      </c>
      <c r="G10" s="35" t="s">
        <v>12</v>
      </c>
      <c r="H10" s="35" t="s">
        <v>13</v>
      </c>
      <c r="I10" s="35" t="s">
        <v>44</v>
      </c>
      <c r="J10" s="35" t="s">
        <v>15</v>
      </c>
      <c r="K10" s="35" t="s">
        <v>16</v>
      </c>
      <c r="L10" s="35" t="s">
        <v>17</v>
      </c>
      <c r="M10" s="35" t="s">
        <v>18</v>
      </c>
      <c r="N10" s="35" t="s">
        <v>19</v>
      </c>
      <c r="O10" s="35" t="s">
        <v>20</v>
      </c>
      <c r="P10" s="35" t="s">
        <v>22</v>
      </c>
      <c r="Q10" s="35" t="s">
        <v>21</v>
      </c>
      <c r="R10" s="36" t="s">
        <v>82</v>
      </c>
    </row>
    <row r="11" spans="1:24" s="9" customFormat="1" ht="12" customHeight="1">
      <c r="A11" s="10">
        <v>1</v>
      </c>
      <c r="B11" s="104">
        <v>2</v>
      </c>
      <c r="C11" s="10">
        <v>3</v>
      </c>
      <c r="D11" s="104">
        <v>4</v>
      </c>
      <c r="E11" s="104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1">
        <v>18</v>
      </c>
    </row>
    <row r="12" spans="1:24" s="9" customFormat="1" ht="17.25" customHeight="1">
      <c r="A12" s="201" t="s">
        <v>524</v>
      </c>
      <c r="B12" s="201" t="s">
        <v>525</v>
      </c>
      <c r="C12" s="210" t="s">
        <v>110</v>
      </c>
      <c r="D12" s="201" t="s">
        <v>29</v>
      </c>
      <c r="E12" s="201" t="s">
        <v>7</v>
      </c>
      <c r="F12" s="202" t="s">
        <v>53</v>
      </c>
      <c r="G12" s="202" t="s">
        <v>51</v>
      </c>
      <c r="H12" s="202" t="s">
        <v>30</v>
      </c>
      <c r="I12" s="286">
        <v>30000</v>
      </c>
      <c r="J12" s="12" t="s">
        <v>25</v>
      </c>
      <c r="K12" s="13"/>
      <c r="L12" s="13"/>
      <c r="M12" s="13"/>
      <c r="N12" s="13"/>
      <c r="O12" s="13"/>
      <c r="P12" s="13"/>
      <c r="Q12" s="13"/>
      <c r="R12" s="13"/>
    </row>
    <row r="13" spans="1:24" s="9" customFormat="1" ht="17.25" customHeight="1">
      <c r="A13" s="201"/>
      <c r="B13" s="201"/>
      <c r="C13" s="219"/>
      <c r="D13" s="201"/>
      <c r="E13" s="201"/>
      <c r="F13" s="201"/>
      <c r="G13" s="201"/>
      <c r="H13" s="201"/>
      <c r="I13" s="286"/>
      <c r="J13" s="12" t="s">
        <v>26</v>
      </c>
      <c r="K13" s="14"/>
      <c r="L13" s="15"/>
      <c r="M13" s="211" t="s">
        <v>281</v>
      </c>
      <c r="N13" s="212"/>
      <c r="O13" s="213"/>
      <c r="P13" s="14"/>
      <c r="Q13" s="14"/>
      <c r="R13" s="14"/>
    </row>
    <row r="14" spans="1:24" s="9" customFormat="1" ht="17.25" customHeight="1">
      <c r="A14" s="201"/>
      <c r="B14" s="201"/>
      <c r="C14" s="219"/>
      <c r="D14" s="201"/>
      <c r="E14" s="201"/>
      <c r="F14" s="201"/>
      <c r="G14" s="201"/>
      <c r="H14" s="201"/>
      <c r="I14" s="286"/>
      <c r="J14" s="12" t="s">
        <v>27</v>
      </c>
      <c r="K14" s="16"/>
      <c r="L14" s="16"/>
      <c r="M14" s="16"/>
      <c r="N14" s="16"/>
      <c r="O14" s="16"/>
      <c r="P14" s="16"/>
      <c r="Q14" s="16"/>
      <c r="R14" s="16"/>
    </row>
    <row r="15" spans="1:24" s="9" customFormat="1" ht="15" customHeight="1">
      <c r="A15" s="201"/>
      <c r="B15" s="218" t="s">
        <v>24</v>
      </c>
      <c r="C15" s="218"/>
      <c r="D15" s="12"/>
      <c r="E15" s="101">
        <v>0</v>
      </c>
      <c r="F15" s="12"/>
      <c r="G15" s="12"/>
      <c r="H15" s="12"/>
      <c r="I15" s="39">
        <f>SUM(I12:I14)</f>
        <v>30000</v>
      </c>
      <c r="J15" s="12"/>
      <c r="K15" s="16"/>
      <c r="L15" s="16"/>
      <c r="M15" s="16"/>
      <c r="N15" s="16"/>
      <c r="O15" s="16"/>
      <c r="P15" s="16"/>
      <c r="Q15" s="16"/>
      <c r="R15" s="16"/>
      <c r="T15" s="17"/>
      <c r="U15" s="17"/>
      <c r="V15" s="17"/>
      <c r="W15" s="17"/>
      <c r="X15" s="17"/>
    </row>
    <row r="16" spans="1:24" s="9" customFormat="1" ht="17.25" customHeight="1">
      <c r="A16" s="201" t="s">
        <v>526</v>
      </c>
      <c r="B16" s="201" t="s">
        <v>527</v>
      </c>
      <c r="C16" s="202" t="s">
        <v>111</v>
      </c>
      <c r="D16" s="201" t="s">
        <v>29</v>
      </c>
      <c r="E16" s="201" t="s">
        <v>7</v>
      </c>
      <c r="F16" s="202" t="s">
        <v>53</v>
      </c>
      <c r="G16" s="202" t="s">
        <v>51</v>
      </c>
      <c r="H16" s="202" t="s">
        <v>30</v>
      </c>
      <c r="I16" s="286">
        <v>10000</v>
      </c>
      <c r="J16" s="12" t="s">
        <v>25</v>
      </c>
      <c r="K16" s="13"/>
      <c r="L16" s="13"/>
      <c r="M16" s="13"/>
      <c r="N16" s="13"/>
      <c r="O16" s="13"/>
      <c r="P16" s="13"/>
      <c r="Q16" s="13"/>
      <c r="R16" s="13"/>
      <c r="T16" s="17"/>
      <c r="V16" s="17"/>
    </row>
    <row r="17" spans="1:24" s="9" customFormat="1" ht="17.25" customHeight="1">
      <c r="A17" s="201"/>
      <c r="B17" s="201"/>
      <c r="C17" s="201"/>
      <c r="D17" s="201"/>
      <c r="E17" s="201"/>
      <c r="F17" s="201"/>
      <c r="G17" s="201"/>
      <c r="H17" s="201"/>
      <c r="I17" s="286"/>
      <c r="J17" s="12" t="s">
        <v>26</v>
      </c>
      <c r="K17" s="14"/>
      <c r="L17" s="15"/>
      <c r="M17" s="211" t="s">
        <v>281</v>
      </c>
      <c r="N17" s="212"/>
      <c r="O17" s="213"/>
      <c r="P17" s="14"/>
      <c r="Q17" s="14"/>
      <c r="R17" s="14"/>
    </row>
    <row r="18" spans="1:24" s="9" customFormat="1" ht="17.25" customHeight="1">
      <c r="A18" s="201"/>
      <c r="B18" s="201"/>
      <c r="C18" s="201"/>
      <c r="D18" s="201"/>
      <c r="E18" s="201"/>
      <c r="F18" s="201"/>
      <c r="G18" s="201"/>
      <c r="H18" s="201"/>
      <c r="I18" s="286"/>
      <c r="J18" s="12" t="s">
        <v>27</v>
      </c>
      <c r="K18" s="16"/>
      <c r="L18" s="16"/>
      <c r="M18" s="16"/>
      <c r="N18" s="16"/>
      <c r="O18" s="16"/>
      <c r="P18" s="16"/>
      <c r="Q18" s="16"/>
      <c r="R18" s="16"/>
    </row>
    <row r="19" spans="1:24" s="9" customFormat="1" ht="17.25" customHeight="1">
      <c r="A19" s="201"/>
      <c r="B19" s="218" t="s">
        <v>24</v>
      </c>
      <c r="C19" s="218"/>
      <c r="D19" s="12"/>
      <c r="E19" s="101">
        <f>SUM(E16:E18)</f>
        <v>0</v>
      </c>
      <c r="F19" s="12"/>
      <c r="G19" s="12"/>
      <c r="H19" s="12"/>
      <c r="I19" s="39">
        <f>SUM(I16:I18)</f>
        <v>10000</v>
      </c>
      <c r="J19" s="12"/>
      <c r="K19" s="16"/>
      <c r="L19" s="16"/>
      <c r="M19" s="16"/>
      <c r="N19" s="16"/>
      <c r="O19" s="16"/>
      <c r="P19" s="16"/>
      <c r="Q19" s="16"/>
      <c r="R19" s="16"/>
    </row>
    <row r="20" spans="1:24" s="9" customFormat="1" ht="17.25" customHeight="1">
      <c r="A20" s="201" t="s">
        <v>528</v>
      </c>
      <c r="B20" s="201" t="s">
        <v>529</v>
      </c>
      <c r="C20" s="202" t="s">
        <v>259</v>
      </c>
      <c r="D20" s="201" t="s">
        <v>29</v>
      </c>
      <c r="E20" s="201" t="s">
        <v>7</v>
      </c>
      <c r="F20" s="202" t="s">
        <v>45</v>
      </c>
      <c r="G20" s="202" t="s">
        <v>51</v>
      </c>
      <c r="H20" s="202" t="s">
        <v>30</v>
      </c>
      <c r="I20" s="286">
        <v>2000</v>
      </c>
      <c r="J20" s="12" t="s">
        <v>25</v>
      </c>
      <c r="K20" s="13"/>
      <c r="L20" s="13"/>
      <c r="M20" s="13"/>
      <c r="N20" s="13"/>
      <c r="O20" s="13"/>
      <c r="P20" s="13"/>
      <c r="Q20" s="13"/>
      <c r="R20" s="13"/>
      <c r="T20" s="17"/>
      <c r="V20" s="17"/>
    </row>
    <row r="21" spans="1:24" s="9" customFormat="1" ht="17.25" customHeight="1">
      <c r="A21" s="201"/>
      <c r="B21" s="201"/>
      <c r="C21" s="201"/>
      <c r="D21" s="201"/>
      <c r="E21" s="201"/>
      <c r="F21" s="201"/>
      <c r="G21" s="201"/>
      <c r="H21" s="201"/>
      <c r="I21" s="286"/>
      <c r="J21" s="12" t="s">
        <v>26</v>
      </c>
      <c r="K21" s="14"/>
      <c r="L21" s="15"/>
      <c r="M21" s="211" t="s">
        <v>281</v>
      </c>
      <c r="N21" s="212"/>
      <c r="O21" s="213"/>
      <c r="P21" s="14"/>
      <c r="Q21" s="14"/>
      <c r="R21" s="14"/>
    </row>
    <row r="22" spans="1:24" s="9" customFormat="1" ht="17.25" customHeight="1">
      <c r="A22" s="201"/>
      <c r="B22" s="201"/>
      <c r="C22" s="201"/>
      <c r="D22" s="201"/>
      <c r="E22" s="201"/>
      <c r="F22" s="201"/>
      <c r="G22" s="201"/>
      <c r="H22" s="201"/>
      <c r="I22" s="286"/>
      <c r="J22" s="12" t="s">
        <v>27</v>
      </c>
      <c r="K22" s="16"/>
      <c r="L22" s="16"/>
      <c r="M22" s="16"/>
      <c r="N22" s="16"/>
      <c r="O22" s="16"/>
      <c r="P22" s="16"/>
      <c r="Q22" s="16"/>
      <c r="R22" s="16"/>
    </row>
    <row r="23" spans="1:24" s="9" customFormat="1" ht="17.25" customHeight="1">
      <c r="A23" s="201"/>
      <c r="B23" s="218" t="s">
        <v>24</v>
      </c>
      <c r="C23" s="218"/>
      <c r="D23" s="12"/>
      <c r="E23" s="101">
        <f>SUM(E20:E22)</f>
        <v>0</v>
      </c>
      <c r="F23" s="12"/>
      <c r="G23" s="12"/>
      <c r="H23" s="12"/>
      <c r="I23" s="39">
        <f>SUM(I20:I22)</f>
        <v>2000</v>
      </c>
      <c r="J23" s="12"/>
      <c r="K23" s="16"/>
      <c r="L23" s="16"/>
      <c r="M23" s="16"/>
      <c r="N23" s="16"/>
      <c r="O23" s="16"/>
      <c r="P23" s="16"/>
      <c r="Q23" s="16"/>
      <c r="R23" s="16"/>
    </row>
    <row r="24" spans="1:24" s="9" customFormat="1" ht="18" customHeight="1">
      <c r="A24" s="265" t="s">
        <v>239</v>
      </c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</row>
    <row r="25" spans="1:24" s="9" customFormat="1" ht="18" customHeight="1">
      <c r="A25" s="201" t="s">
        <v>530</v>
      </c>
      <c r="B25" s="201" t="s">
        <v>531</v>
      </c>
      <c r="C25" s="210" t="s">
        <v>145</v>
      </c>
      <c r="D25" s="201" t="s">
        <v>29</v>
      </c>
      <c r="E25" s="201" t="s">
        <v>7</v>
      </c>
      <c r="F25" s="202" t="s">
        <v>36</v>
      </c>
      <c r="G25" s="202" t="s">
        <v>48</v>
      </c>
      <c r="H25" s="202" t="s">
        <v>30</v>
      </c>
      <c r="I25" s="286">
        <v>200</v>
      </c>
      <c r="J25" s="12" t="s">
        <v>25</v>
      </c>
      <c r="K25" s="13"/>
      <c r="L25" s="13"/>
      <c r="M25" s="13"/>
      <c r="N25" s="13"/>
      <c r="O25" s="13"/>
      <c r="P25" s="13"/>
      <c r="Q25" s="13"/>
      <c r="R25" s="13"/>
    </row>
    <row r="26" spans="1:24" s="9" customFormat="1" ht="18" customHeight="1">
      <c r="A26" s="201"/>
      <c r="B26" s="201"/>
      <c r="C26" s="219"/>
      <c r="D26" s="201"/>
      <c r="E26" s="201"/>
      <c r="F26" s="201"/>
      <c r="G26" s="201"/>
      <c r="H26" s="201"/>
      <c r="I26" s="286"/>
      <c r="J26" s="12" t="s">
        <v>26</v>
      </c>
      <c r="K26" s="14"/>
      <c r="L26" s="15"/>
      <c r="M26" s="211" t="s">
        <v>281</v>
      </c>
      <c r="N26" s="212"/>
      <c r="O26" s="213"/>
      <c r="P26" s="14"/>
      <c r="Q26" s="14"/>
      <c r="R26" s="14">
        <f>SUM(K26:Q26)</f>
        <v>0</v>
      </c>
    </row>
    <row r="27" spans="1:24" s="9" customFormat="1" ht="18" customHeight="1">
      <c r="A27" s="201"/>
      <c r="B27" s="201"/>
      <c r="C27" s="219"/>
      <c r="D27" s="201"/>
      <c r="E27" s="201"/>
      <c r="F27" s="201"/>
      <c r="G27" s="201"/>
      <c r="H27" s="201"/>
      <c r="I27" s="286"/>
      <c r="J27" s="12" t="s">
        <v>27</v>
      </c>
      <c r="K27" s="16"/>
      <c r="L27" s="16"/>
      <c r="M27" s="16"/>
      <c r="N27" s="16"/>
      <c r="O27" s="16"/>
      <c r="P27" s="16"/>
      <c r="Q27" s="16"/>
      <c r="R27" s="16"/>
    </row>
    <row r="28" spans="1:24" s="9" customFormat="1" ht="18" customHeight="1">
      <c r="A28" s="201"/>
      <c r="B28" s="218" t="s">
        <v>24</v>
      </c>
      <c r="C28" s="218"/>
      <c r="D28" s="12"/>
      <c r="E28" s="126">
        <v>0</v>
      </c>
      <c r="F28" s="12"/>
      <c r="G28" s="12"/>
      <c r="H28" s="12"/>
      <c r="I28" s="39">
        <f>SUM(I25:I27)</f>
        <v>200</v>
      </c>
      <c r="J28" s="12"/>
      <c r="K28" s="16"/>
      <c r="L28" s="16"/>
      <c r="M28" s="16"/>
      <c r="N28" s="16"/>
      <c r="O28" s="16"/>
      <c r="P28" s="16"/>
      <c r="Q28" s="16"/>
      <c r="R28" s="16"/>
    </row>
    <row r="29" spans="1:24" s="9" customFormat="1" ht="17.25" customHeight="1">
      <c r="A29" s="201" t="s">
        <v>532</v>
      </c>
      <c r="B29" s="201" t="s">
        <v>533</v>
      </c>
      <c r="C29" s="210" t="s">
        <v>205</v>
      </c>
      <c r="D29" s="201" t="s">
        <v>29</v>
      </c>
      <c r="E29" s="201" t="s">
        <v>7</v>
      </c>
      <c r="F29" s="202" t="s">
        <v>36</v>
      </c>
      <c r="G29" s="202" t="s">
        <v>31</v>
      </c>
      <c r="H29" s="202" t="s">
        <v>30</v>
      </c>
      <c r="I29" s="286">
        <v>200</v>
      </c>
      <c r="J29" s="12" t="s">
        <v>25</v>
      </c>
      <c r="K29" s="13"/>
      <c r="L29" s="13"/>
      <c r="M29" s="13"/>
      <c r="N29" s="13"/>
      <c r="O29" s="13"/>
      <c r="P29" s="13"/>
      <c r="Q29" s="13"/>
      <c r="R29" s="13"/>
    </row>
    <row r="30" spans="1:24" s="9" customFormat="1" ht="17.25" customHeight="1">
      <c r="A30" s="201"/>
      <c r="B30" s="201"/>
      <c r="C30" s="219"/>
      <c r="D30" s="201"/>
      <c r="E30" s="201"/>
      <c r="F30" s="201"/>
      <c r="G30" s="201"/>
      <c r="H30" s="201"/>
      <c r="I30" s="286"/>
      <c r="J30" s="12" t="s">
        <v>26</v>
      </c>
      <c r="K30" s="14"/>
      <c r="L30" s="15"/>
      <c r="M30" s="211" t="s">
        <v>281</v>
      </c>
      <c r="N30" s="212"/>
      <c r="O30" s="213"/>
      <c r="P30" s="14"/>
      <c r="Q30" s="14"/>
      <c r="R30" s="14"/>
    </row>
    <row r="31" spans="1:24" s="9" customFormat="1" ht="17.25" customHeight="1">
      <c r="A31" s="201"/>
      <c r="B31" s="201"/>
      <c r="C31" s="219"/>
      <c r="D31" s="201"/>
      <c r="E31" s="201"/>
      <c r="F31" s="201"/>
      <c r="G31" s="201"/>
      <c r="H31" s="201"/>
      <c r="I31" s="286"/>
      <c r="J31" s="12" t="s">
        <v>27</v>
      </c>
      <c r="K31" s="16"/>
      <c r="L31" s="16"/>
      <c r="M31" s="16"/>
      <c r="N31" s="16"/>
      <c r="O31" s="16"/>
      <c r="P31" s="16"/>
      <c r="Q31" s="16"/>
      <c r="R31" s="16"/>
    </row>
    <row r="32" spans="1:24" s="9" customFormat="1" ht="17.25" customHeight="1">
      <c r="A32" s="201"/>
      <c r="B32" s="218" t="s">
        <v>24</v>
      </c>
      <c r="C32" s="218"/>
      <c r="D32" s="12"/>
      <c r="E32" s="101">
        <v>0</v>
      </c>
      <c r="F32" s="12"/>
      <c r="G32" s="12"/>
      <c r="H32" s="12"/>
      <c r="I32" s="39">
        <f>SUM(I29:I31)</f>
        <v>200</v>
      </c>
      <c r="J32" s="12"/>
      <c r="K32" s="16"/>
      <c r="L32" s="16"/>
      <c r="M32" s="16"/>
      <c r="N32" s="16"/>
      <c r="O32" s="16"/>
      <c r="P32" s="16"/>
      <c r="Q32" s="16"/>
      <c r="R32" s="16"/>
      <c r="T32" s="17"/>
      <c r="U32" s="17"/>
      <c r="V32" s="17"/>
      <c r="W32" s="17"/>
      <c r="X32" s="17"/>
    </row>
    <row r="33" spans="1:24" s="9" customFormat="1" ht="17.25" customHeight="1">
      <c r="A33" s="201" t="s">
        <v>534</v>
      </c>
      <c r="B33" s="201" t="s">
        <v>535</v>
      </c>
      <c r="C33" s="202" t="s">
        <v>52</v>
      </c>
      <c r="D33" s="201" t="s">
        <v>29</v>
      </c>
      <c r="E33" s="201">
        <v>1</v>
      </c>
      <c r="F33" s="202" t="s">
        <v>36</v>
      </c>
      <c r="G33" s="202" t="s">
        <v>48</v>
      </c>
      <c r="H33" s="202" t="s">
        <v>30</v>
      </c>
      <c r="I33" s="286">
        <v>100</v>
      </c>
      <c r="J33" s="12" t="s">
        <v>25</v>
      </c>
      <c r="K33" s="13"/>
      <c r="L33" s="13"/>
      <c r="M33" s="13"/>
      <c r="N33" s="13"/>
      <c r="O33" s="13"/>
      <c r="P33" s="13"/>
      <c r="Q33" s="13"/>
      <c r="R33" s="13"/>
    </row>
    <row r="34" spans="1:24" s="9" customFormat="1" ht="17.25" customHeight="1">
      <c r="A34" s="201"/>
      <c r="B34" s="201"/>
      <c r="C34" s="202"/>
      <c r="D34" s="201"/>
      <c r="E34" s="201"/>
      <c r="F34" s="201"/>
      <c r="G34" s="201"/>
      <c r="H34" s="201"/>
      <c r="I34" s="286"/>
      <c r="J34" s="12" t="s">
        <v>26</v>
      </c>
      <c r="K34" s="14"/>
      <c r="L34" s="15"/>
      <c r="M34" s="211" t="s">
        <v>281</v>
      </c>
      <c r="N34" s="212"/>
      <c r="O34" s="213"/>
      <c r="P34" s="14"/>
      <c r="Q34" s="14"/>
      <c r="R34" s="14">
        <f>SUM(K34:Q34)</f>
        <v>0</v>
      </c>
    </row>
    <row r="35" spans="1:24" s="9" customFormat="1" ht="17.25" customHeight="1">
      <c r="A35" s="201"/>
      <c r="B35" s="201"/>
      <c r="C35" s="202"/>
      <c r="D35" s="201"/>
      <c r="E35" s="201"/>
      <c r="F35" s="201"/>
      <c r="G35" s="201"/>
      <c r="H35" s="201"/>
      <c r="I35" s="286"/>
      <c r="J35" s="12" t="s">
        <v>27</v>
      </c>
      <c r="K35" s="16"/>
      <c r="L35" s="16"/>
      <c r="M35" s="16"/>
      <c r="N35" s="16"/>
      <c r="O35" s="16"/>
      <c r="P35" s="16"/>
      <c r="Q35" s="16"/>
      <c r="R35" s="16"/>
    </row>
    <row r="36" spans="1:24" s="9" customFormat="1" ht="18" customHeight="1">
      <c r="A36" s="201"/>
      <c r="B36" s="218" t="s">
        <v>24</v>
      </c>
      <c r="C36" s="218"/>
      <c r="D36" s="12"/>
      <c r="E36" s="101">
        <v>0</v>
      </c>
      <c r="F36" s="12"/>
      <c r="G36" s="12"/>
      <c r="H36" s="12"/>
      <c r="I36" s="39">
        <f>SUM(I33:I35)</f>
        <v>100</v>
      </c>
      <c r="J36" s="12"/>
      <c r="K36" s="16"/>
      <c r="L36" s="16"/>
      <c r="M36" s="16"/>
      <c r="N36" s="16"/>
      <c r="O36" s="16"/>
      <c r="P36" s="16"/>
      <c r="Q36" s="16"/>
      <c r="R36" s="16"/>
      <c r="T36" s="17"/>
      <c r="U36" s="17"/>
      <c r="V36" s="17"/>
      <c r="W36" s="17"/>
      <c r="X36" s="17"/>
    </row>
    <row r="37" spans="1:24" s="9" customFormat="1" ht="17.25" customHeight="1">
      <c r="A37" s="201" t="s">
        <v>570</v>
      </c>
      <c r="B37" s="201" t="s">
        <v>610</v>
      </c>
      <c r="C37" s="210" t="s">
        <v>157</v>
      </c>
      <c r="D37" s="201" t="s">
        <v>29</v>
      </c>
      <c r="E37" s="201" t="s">
        <v>7</v>
      </c>
      <c r="F37" s="202" t="s">
        <v>36</v>
      </c>
      <c r="G37" s="202" t="s">
        <v>31</v>
      </c>
      <c r="H37" s="202" t="s">
        <v>30</v>
      </c>
      <c r="I37" s="286">
        <v>1200</v>
      </c>
      <c r="J37" s="12" t="s">
        <v>25</v>
      </c>
      <c r="K37" s="13"/>
      <c r="L37" s="13"/>
      <c r="M37" s="13"/>
      <c r="N37" s="13"/>
      <c r="O37" s="13"/>
      <c r="P37" s="13"/>
      <c r="Q37" s="13"/>
      <c r="R37" s="13"/>
      <c r="T37" s="17"/>
      <c r="U37" s="17"/>
      <c r="V37" s="17"/>
      <c r="W37" s="17"/>
      <c r="X37" s="17"/>
    </row>
    <row r="38" spans="1:24" s="9" customFormat="1" ht="17.25" customHeight="1">
      <c r="A38" s="201"/>
      <c r="B38" s="201"/>
      <c r="C38" s="210"/>
      <c r="D38" s="201"/>
      <c r="E38" s="201"/>
      <c r="F38" s="202"/>
      <c r="G38" s="202"/>
      <c r="H38" s="201"/>
      <c r="I38" s="286"/>
      <c r="J38" s="12" t="s">
        <v>26</v>
      </c>
      <c r="K38" s="14"/>
      <c r="L38" s="15" t="s">
        <v>289</v>
      </c>
      <c r="M38" s="185"/>
      <c r="N38" s="188"/>
      <c r="O38" s="189"/>
      <c r="P38" s="14"/>
      <c r="Q38" s="14"/>
      <c r="R38" s="14"/>
      <c r="T38" s="17"/>
      <c r="U38" s="17"/>
      <c r="V38" s="17"/>
      <c r="W38" s="17"/>
      <c r="X38" s="17"/>
    </row>
    <row r="39" spans="1:24" s="9" customFormat="1" ht="17.25" customHeight="1">
      <c r="A39" s="201"/>
      <c r="B39" s="201"/>
      <c r="C39" s="210"/>
      <c r="D39" s="201"/>
      <c r="E39" s="201"/>
      <c r="F39" s="202"/>
      <c r="G39" s="202"/>
      <c r="H39" s="201"/>
      <c r="I39" s="286"/>
      <c r="J39" s="12" t="s">
        <v>27</v>
      </c>
      <c r="K39" s="16"/>
      <c r="L39" s="16"/>
      <c r="M39" s="16"/>
      <c r="N39" s="16"/>
      <c r="O39" s="16"/>
      <c r="P39" s="16"/>
      <c r="Q39" s="16"/>
      <c r="R39" s="16"/>
      <c r="T39" s="17"/>
      <c r="U39" s="17"/>
      <c r="V39" s="17"/>
      <c r="W39" s="17"/>
      <c r="X39" s="17"/>
    </row>
    <row r="40" spans="1:24" s="9" customFormat="1" ht="12.75" customHeight="1">
      <c r="A40" s="201"/>
      <c r="B40" s="218" t="s">
        <v>24</v>
      </c>
      <c r="C40" s="218"/>
      <c r="D40" s="12"/>
      <c r="E40" s="101"/>
      <c r="F40" s="12"/>
      <c r="G40" s="12"/>
      <c r="H40" s="12"/>
      <c r="I40" s="39">
        <v>1200</v>
      </c>
      <c r="J40" s="12"/>
      <c r="K40" s="16"/>
      <c r="L40" s="16"/>
      <c r="M40" s="16"/>
      <c r="N40" s="16"/>
      <c r="O40" s="16"/>
      <c r="P40" s="16"/>
      <c r="Q40" s="16"/>
      <c r="R40" s="16"/>
      <c r="T40" s="17"/>
      <c r="U40" s="17"/>
      <c r="V40" s="17"/>
      <c r="W40" s="17"/>
      <c r="X40" s="17"/>
    </row>
    <row r="41" spans="1:24" s="9" customFormat="1" ht="17.25" customHeight="1">
      <c r="A41" s="203" t="s">
        <v>536</v>
      </c>
      <c r="B41" s="201" t="s">
        <v>537</v>
      </c>
      <c r="C41" s="210" t="s">
        <v>157</v>
      </c>
      <c r="D41" s="201" t="s">
        <v>29</v>
      </c>
      <c r="E41" s="201" t="s">
        <v>7</v>
      </c>
      <c r="F41" s="202" t="s">
        <v>37</v>
      </c>
      <c r="G41" s="202" t="s">
        <v>31</v>
      </c>
      <c r="H41" s="202" t="s">
        <v>30</v>
      </c>
      <c r="I41" s="286">
        <v>3800</v>
      </c>
      <c r="J41" s="12" t="s">
        <v>25</v>
      </c>
      <c r="K41" s="13"/>
      <c r="L41" s="13"/>
      <c r="M41" s="13"/>
      <c r="N41" s="13"/>
      <c r="O41" s="13"/>
      <c r="P41" s="13"/>
      <c r="Q41" s="13"/>
      <c r="R41" s="13"/>
      <c r="T41" s="17"/>
      <c r="U41" s="17"/>
      <c r="V41" s="17"/>
      <c r="W41" s="17"/>
      <c r="X41" s="17"/>
    </row>
    <row r="42" spans="1:24" s="9" customFormat="1" ht="17.25" customHeight="1">
      <c r="A42" s="204"/>
      <c r="B42" s="201"/>
      <c r="C42" s="210"/>
      <c r="D42" s="201"/>
      <c r="E42" s="201"/>
      <c r="F42" s="202"/>
      <c r="G42" s="202"/>
      <c r="H42" s="201"/>
      <c r="I42" s="286"/>
      <c r="J42" s="12" t="s">
        <v>26</v>
      </c>
      <c r="K42" s="14"/>
      <c r="L42" s="15"/>
      <c r="M42" s="211" t="s">
        <v>281</v>
      </c>
      <c r="N42" s="212"/>
      <c r="O42" s="213"/>
      <c r="P42" s="14"/>
      <c r="Q42" s="14"/>
      <c r="R42" s="14"/>
      <c r="T42" s="17"/>
      <c r="U42" s="17"/>
      <c r="V42" s="17"/>
      <c r="W42" s="17"/>
      <c r="X42" s="17"/>
    </row>
    <row r="43" spans="1:24" s="9" customFormat="1" ht="17.25" customHeight="1">
      <c r="A43" s="206"/>
      <c r="B43" s="201"/>
      <c r="C43" s="210"/>
      <c r="D43" s="201"/>
      <c r="E43" s="201"/>
      <c r="F43" s="202"/>
      <c r="G43" s="202"/>
      <c r="H43" s="201"/>
      <c r="I43" s="286"/>
      <c r="J43" s="12" t="s">
        <v>27</v>
      </c>
      <c r="K43" s="16"/>
      <c r="L43" s="16"/>
      <c r="M43" s="16"/>
      <c r="N43" s="16"/>
      <c r="O43" s="16"/>
      <c r="P43" s="16"/>
      <c r="Q43" s="16"/>
      <c r="R43" s="16"/>
      <c r="T43" s="17"/>
      <c r="U43" s="17"/>
      <c r="V43" s="17"/>
      <c r="W43" s="17"/>
      <c r="X43" s="17"/>
    </row>
    <row r="44" spans="1:24" s="9" customFormat="1" ht="12.75" customHeight="1">
      <c r="A44" s="178"/>
      <c r="B44" s="218" t="s">
        <v>24</v>
      </c>
      <c r="C44" s="218"/>
      <c r="D44" s="12"/>
      <c r="E44" s="179">
        <f>SUM(E37:E37)</f>
        <v>0</v>
      </c>
      <c r="F44" s="12"/>
      <c r="G44" s="12"/>
      <c r="H44" s="12"/>
      <c r="I44" s="39">
        <v>3800</v>
      </c>
      <c r="J44" s="12"/>
      <c r="K44" s="16"/>
      <c r="L44" s="16"/>
      <c r="M44" s="16"/>
      <c r="N44" s="16"/>
      <c r="O44" s="16"/>
      <c r="P44" s="16"/>
      <c r="Q44" s="16"/>
      <c r="R44" s="16"/>
      <c r="T44" s="17"/>
      <c r="U44" s="17"/>
      <c r="V44" s="17"/>
      <c r="W44" s="17"/>
      <c r="X44" s="17"/>
    </row>
    <row r="45" spans="1:24" s="9" customFormat="1" ht="17.25" customHeight="1">
      <c r="A45" s="201" t="s">
        <v>538</v>
      </c>
      <c r="B45" s="201" t="s">
        <v>539</v>
      </c>
      <c r="C45" s="313" t="s">
        <v>158</v>
      </c>
      <c r="D45" s="201" t="s">
        <v>29</v>
      </c>
      <c r="E45" s="201" t="s">
        <v>7</v>
      </c>
      <c r="F45" s="202" t="s">
        <v>36</v>
      </c>
      <c r="G45" s="202" t="s">
        <v>31</v>
      </c>
      <c r="H45" s="202" t="s">
        <v>30</v>
      </c>
      <c r="I45" s="286">
        <v>200</v>
      </c>
      <c r="J45" s="12" t="s">
        <v>25</v>
      </c>
      <c r="K45" s="13"/>
      <c r="L45" s="13"/>
      <c r="M45" s="13"/>
      <c r="N45" s="13"/>
      <c r="O45" s="13"/>
      <c r="P45" s="13"/>
      <c r="Q45" s="13"/>
      <c r="R45" s="13"/>
      <c r="T45" s="17"/>
      <c r="U45" s="17"/>
      <c r="V45" s="17"/>
      <c r="W45" s="17"/>
      <c r="X45" s="17"/>
    </row>
    <row r="46" spans="1:24" s="9" customFormat="1" ht="17.25" customHeight="1">
      <c r="A46" s="201"/>
      <c r="B46" s="201"/>
      <c r="C46" s="314"/>
      <c r="D46" s="201"/>
      <c r="E46" s="201"/>
      <c r="F46" s="202"/>
      <c r="G46" s="202"/>
      <c r="H46" s="201"/>
      <c r="I46" s="286"/>
      <c r="J46" s="12" t="s">
        <v>26</v>
      </c>
      <c r="K46" s="14"/>
      <c r="L46" s="15"/>
      <c r="M46" s="211" t="s">
        <v>281</v>
      </c>
      <c r="N46" s="212"/>
      <c r="O46" s="213"/>
      <c r="P46" s="14"/>
      <c r="Q46" s="14"/>
      <c r="R46" s="14"/>
      <c r="T46" s="17"/>
      <c r="U46" s="17"/>
      <c r="V46" s="17"/>
      <c r="W46" s="17"/>
      <c r="X46" s="17"/>
    </row>
    <row r="47" spans="1:24" s="9" customFormat="1" ht="17.25" customHeight="1">
      <c r="A47" s="201"/>
      <c r="B47" s="201"/>
      <c r="C47" s="315"/>
      <c r="D47" s="201"/>
      <c r="E47" s="201"/>
      <c r="F47" s="202"/>
      <c r="G47" s="202"/>
      <c r="H47" s="201"/>
      <c r="I47" s="286"/>
      <c r="J47" s="12" t="s">
        <v>27</v>
      </c>
      <c r="K47" s="16"/>
      <c r="L47" s="16"/>
      <c r="M47" s="16"/>
      <c r="N47" s="16"/>
      <c r="O47" s="16"/>
      <c r="P47" s="16"/>
      <c r="Q47" s="16"/>
      <c r="R47" s="16"/>
      <c r="T47" s="17"/>
      <c r="U47" s="17"/>
      <c r="V47" s="17"/>
      <c r="W47" s="17"/>
      <c r="X47" s="17"/>
    </row>
    <row r="48" spans="1:24" s="9" customFormat="1" ht="12.75" customHeight="1">
      <c r="A48" s="201"/>
      <c r="B48" s="218" t="s">
        <v>24</v>
      </c>
      <c r="C48" s="218"/>
      <c r="D48" s="12"/>
      <c r="E48" s="101">
        <f>SUM(E45:E47)</f>
        <v>0</v>
      </c>
      <c r="F48" s="12"/>
      <c r="G48" s="12"/>
      <c r="H48" s="12"/>
      <c r="I48" s="39">
        <f>SUM(I45:I47)</f>
        <v>200</v>
      </c>
      <c r="J48" s="12"/>
      <c r="K48" s="16"/>
      <c r="L48" s="16"/>
      <c r="M48" s="16"/>
      <c r="N48" s="16"/>
      <c r="O48" s="16"/>
      <c r="P48" s="16"/>
      <c r="Q48" s="16"/>
      <c r="R48" s="16"/>
      <c r="T48" s="17"/>
      <c r="U48" s="17"/>
      <c r="V48" s="17"/>
      <c r="W48" s="17"/>
      <c r="X48" s="17"/>
    </row>
    <row r="49" spans="1:24" s="9" customFormat="1" ht="17.25" customHeight="1">
      <c r="A49" s="203" t="s">
        <v>540</v>
      </c>
      <c r="B49" s="201" t="s">
        <v>286</v>
      </c>
      <c r="C49" s="210" t="s">
        <v>194</v>
      </c>
      <c r="D49" s="201" t="s">
        <v>29</v>
      </c>
      <c r="E49" s="201" t="s">
        <v>7</v>
      </c>
      <c r="F49" s="202" t="s">
        <v>37</v>
      </c>
      <c r="G49" s="202" t="s">
        <v>31</v>
      </c>
      <c r="H49" s="202" t="s">
        <v>30</v>
      </c>
      <c r="I49" s="286">
        <v>8250</v>
      </c>
      <c r="J49" s="12" t="s">
        <v>25</v>
      </c>
      <c r="K49" s="13"/>
      <c r="L49" s="13"/>
      <c r="M49" s="13"/>
      <c r="N49" s="13"/>
      <c r="O49" s="13"/>
      <c r="P49" s="13"/>
      <c r="Q49" s="13"/>
      <c r="R49" s="13"/>
      <c r="T49" s="17"/>
      <c r="U49" s="17"/>
      <c r="V49" s="17"/>
      <c r="W49" s="17"/>
      <c r="X49" s="17"/>
    </row>
    <row r="50" spans="1:24" s="9" customFormat="1" ht="17.25" customHeight="1">
      <c r="A50" s="204"/>
      <c r="B50" s="201"/>
      <c r="C50" s="210"/>
      <c r="D50" s="201"/>
      <c r="E50" s="201"/>
      <c r="F50" s="202"/>
      <c r="G50" s="202"/>
      <c r="H50" s="201"/>
      <c r="I50" s="286"/>
      <c r="J50" s="12" t="s">
        <v>26</v>
      </c>
      <c r="K50" s="14"/>
      <c r="L50" s="15"/>
      <c r="M50" s="211" t="s">
        <v>281</v>
      </c>
      <c r="N50" s="212"/>
      <c r="O50" s="213"/>
      <c r="P50" s="14"/>
      <c r="Q50" s="14"/>
      <c r="R50" s="14"/>
      <c r="T50" s="17"/>
      <c r="U50" s="17"/>
      <c r="V50" s="17"/>
      <c r="W50" s="17"/>
      <c r="X50" s="17"/>
    </row>
    <row r="51" spans="1:24" s="9" customFormat="1" ht="17.25" customHeight="1">
      <c r="A51" s="204"/>
      <c r="B51" s="201"/>
      <c r="C51" s="210"/>
      <c r="D51" s="201"/>
      <c r="E51" s="201"/>
      <c r="F51" s="202"/>
      <c r="G51" s="202"/>
      <c r="H51" s="201"/>
      <c r="I51" s="286"/>
      <c r="J51" s="12" t="s">
        <v>27</v>
      </c>
      <c r="K51" s="16"/>
      <c r="L51" s="16"/>
      <c r="M51" s="16"/>
      <c r="N51" s="16"/>
      <c r="O51" s="16"/>
      <c r="P51" s="16"/>
      <c r="Q51" s="16"/>
      <c r="R51" s="16"/>
      <c r="T51" s="17"/>
      <c r="U51" s="17"/>
      <c r="V51" s="17"/>
      <c r="W51" s="17"/>
      <c r="X51" s="17"/>
    </row>
    <row r="52" spans="1:24" s="9" customFormat="1" ht="17.25" customHeight="1">
      <c r="A52" s="204" t="s">
        <v>541</v>
      </c>
      <c r="B52" s="201" t="s">
        <v>542</v>
      </c>
      <c r="C52" s="210" t="s">
        <v>194</v>
      </c>
      <c r="D52" s="201" t="s">
        <v>29</v>
      </c>
      <c r="E52" s="201" t="s">
        <v>7</v>
      </c>
      <c r="F52" s="202" t="s">
        <v>45</v>
      </c>
      <c r="G52" s="202" t="s">
        <v>31</v>
      </c>
      <c r="H52" s="202" t="s">
        <v>30</v>
      </c>
      <c r="I52" s="286">
        <v>50</v>
      </c>
      <c r="J52" s="12" t="s">
        <v>25</v>
      </c>
      <c r="K52" s="13"/>
      <c r="L52" s="13"/>
      <c r="M52" s="13"/>
      <c r="N52" s="13"/>
      <c r="O52" s="13"/>
      <c r="P52" s="13"/>
      <c r="Q52" s="13"/>
      <c r="R52" s="13"/>
      <c r="T52" s="17"/>
      <c r="U52" s="17"/>
      <c r="V52" s="17"/>
      <c r="W52" s="17"/>
      <c r="X52" s="17"/>
    </row>
    <row r="53" spans="1:24" s="9" customFormat="1" ht="17.25" customHeight="1">
      <c r="A53" s="204"/>
      <c r="B53" s="201"/>
      <c r="C53" s="210"/>
      <c r="D53" s="201"/>
      <c r="E53" s="201"/>
      <c r="F53" s="202"/>
      <c r="G53" s="202"/>
      <c r="H53" s="201"/>
      <c r="I53" s="286"/>
      <c r="J53" s="12" t="s">
        <v>26</v>
      </c>
      <c r="K53" s="14"/>
      <c r="L53" s="15"/>
      <c r="M53" s="211" t="s">
        <v>281</v>
      </c>
      <c r="N53" s="212"/>
      <c r="O53" s="213"/>
      <c r="P53" s="14"/>
      <c r="Q53" s="14"/>
      <c r="R53" s="14"/>
      <c r="T53" s="17"/>
      <c r="U53" s="17"/>
      <c r="V53" s="17"/>
      <c r="W53" s="17"/>
      <c r="X53" s="17"/>
    </row>
    <row r="54" spans="1:24" s="9" customFormat="1" ht="17.25" customHeight="1">
      <c r="A54" s="204"/>
      <c r="B54" s="201"/>
      <c r="C54" s="210"/>
      <c r="D54" s="201"/>
      <c r="E54" s="201"/>
      <c r="F54" s="202"/>
      <c r="G54" s="202"/>
      <c r="H54" s="201"/>
      <c r="I54" s="286"/>
      <c r="J54" s="12" t="s">
        <v>27</v>
      </c>
      <c r="K54" s="16"/>
      <c r="L54" s="16"/>
      <c r="M54" s="16"/>
      <c r="N54" s="16"/>
      <c r="O54" s="16"/>
      <c r="P54" s="16"/>
      <c r="Q54" s="16"/>
      <c r="R54" s="16"/>
      <c r="T54" s="17"/>
      <c r="U54" s="17"/>
      <c r="V54" s="17"/>
      <c r="W54" s="17"/>
      <c r="X54" s="17"/>
    </row>
    <row r="55" spans="1:24" s="9" customFormat="1" ht="15" customHeight="1">
      <c r="A55" s="197"/>
      <c r="B55" s="218" t="s">
        <v>24</v>
      </c>
      <c r="C55" s="218"/>
      <c r="D55" s="12"/>
      <c r="E55" s="101">
        <f>SUM(E49:E51)</f>
        <v>0</v>
      </c>
      <c r="F55" s="12"/>
      <c r="G55" s="12"/>
      <c r="H55" s="12"/>
      <c r="I55" s="39">
        <v>8300</v>
      </c>
      <c r="J55" s="12"/>
      <c r="K55" s="16"/>
      <c r="L55" s="16"/>
      <c r="M55" s="16"/>
      <c r="N55" s="16"/>
      <c r="O55" s="16"/>
      <c r="P55" s="16"/>
      <c r="Q55" s="16"/>
      <c r="R55" s="16"/>
      <c r="T55" s="17"/>
      <c r="U55" s="17"/>
      <c r="V55" s="17"/>
      <c r="W55" s="17"/>
      <c r="X55" s="17"/>
    </row>
    <row r="56" spans="1:24" s="9" customFormat="1" ht="17.25" customHeight="1">
      <c r="A56" s="201" t="s">
        <v>543</v>
      </c>
      <c r="B56" s="201" t="s">
        <v>544</v>
      </c>
      <c r="C56" s="210" t="s">
        <v>195</v>
      </c>
      <c r="D56" s="201" t="s">
        <v>29</v>
      </c>
      <c r="E56" s="201" t="s">
        <v>7</v>
      </c>
      <c r="F56" s="202" t="s">
        <v>45</v>
      </c>
      <c r="G56" s="202" t="s">
        <v>31</v>
      </c>
      <c r="H56" s="202" t="s">
        <v>30</v>
      </c>
      <c r="I56" s="286">
        <v>100</v>
      </c>
      <c r="J56" s="12" t="s">
        <v>25</v>
      </c>
      <c r="K56" s="13"/>
      <c r="L56" s="13"/>
      <c r="M56" s="180" t="s">
        <v>289</v>
      </c>
      <c r="N56" s="152"/>
      <c r="O56" s="153"/>
      <c r="P56" s="13"/>
      <c r="Q56" s="13"/>
      <c r="R56" s="13"/>
      <c r="T56" s="17"/>
      <c r="V56" s="17"/>
    </row>
    <row r="57" spans="1:24" s="9" customFormat="1" ht="17.25" customHeight="1">
      <c r="A57" s="201"/>
      <c r="B57" s="201"/>
      <c r="C57" s="210"/>
      <c r="D57" s="201"/>
      <c r="E57" s="201"/>
      <c r="F57" s="202"/>
      <c r="G57" s="202"/>
      <c r="H57" s="201"/>
      <c r="I57" s="286"/>
      <c r="J57" s="12" t="s">
        <v>26</v>
      </c>
      <c r="K57" s="14"/>
      <c r="L57" s="15"/>
      <c r="M57" s="14"/>
      <c r="N57" s="14"/>
      <c r="O57" s="14"/>
      <c r="P57" s="14"/>
      <c r="Q57" s="14"/>
      <c r="R57" s="14"/>
    </row>
    <row r="58" spans="1:24" s="9" customFormat="1" ht="17.25" customHeight="1">
      <c r="A58" s="201"/>
      <c r="B58" s="201"/>
      <c r="C58" s="210"/>
      <c r="D58" s="201"/>
      <c r="E58" s="201"/>
      <c r="F58" s="202"/>
      <c r="G58" s="202"/>
      <c r="H58" s="201"/>
      <c r="I58" s="286"/>
      <c r="J58" s="12" t="s">
        <v>27</v>
      </c>
      <c r="K58" s="16"/>
      <c r="L58" s="16"/>
      <c r="M58" s="16"/>
      <c r="N58" s="16"/>
      <c r="O58" s="16"/>
      <c r="P58" s="16"/>
      <c r="Q58" s="16"/>
      <c r="R58" s="16"/>
    </row>
    <row r="59" spans="1:24" s="9" customFormat="1" ht="12" customHeight="1">
      <c r="A59" s="201"/>
      <c r="B59" s="218" t="s">
        <v>24</v>
      </c>
      <c r="C59" s="218"/>
      <c r="D59" s="12"/>
      <c r="E59" s="101">
        <f>SUM(E56:E58)</f>
        <v>0</v>
      </c>
      <c r="F59" s="12"/>
      <c r="G59" s="12"/>
      <c r="H59" s="12"/>
      <c r="I59" s="39">
        <v>100</v>
      </c>
      <c r="J59" s="12"/>
      <c r="K59" s="16"/>
      <c r="L59" s="16"/>
      <c r="M59" s="16"/>
      <c r="N59" s="16"/>
      <c r="O59" s="16"/>
      <c r="P59" s="16"/>
      <c r="Q59" s="16"/>
      <c r="R59" s="16"/>
    </row>
    <row r="60" spans="1:24" s="9" customFormat="1" ht="16.5" customHeight="1">
      <c r="A60" s="203" t="s">
        <v>545</v>
      </c>
      <c r="B60" s="201" t="s">
        <v>546</v>
      </c>
      <c r="C60" s="202" t="s">
        <v>196</v>
      </c>
      <c r="D60" s="201" t="s">
        <v>29</v>
      </c>
      <c r="E60" s="201"/>
      <c r="F60" s="202" t="s">
        <v>45</v>
      </c>
      <c r="G60" s="202" t="s">
        <v>31</v>
      </c>
      <c r="H60" s="202" t="s">
        <v>30</v>
      </c>
      <c r="I60" s="286">
        <v>50</v>
      </c>
      <c r="J60" s="28" t="s">
        <v>25</v>
      </c>
      <c r="K60" s="13"/>
      <c r="L60" s="13"/>
      <c r="M60" s="16"/>
      <c r="N60" s="16"/>
      <c r="O60" s="16"/>
      <c r="P60" s="16"/>
      <c r="Q60" s="16"/>
      <c r="R60" s="16"/>
    </row>
    <row r="61" spans="1:24" s="9" customFormat="1" ht="17.25" customHeight="1">
      <c r="A61" s="204"/>
      <c r="B61" s="201"/>
      <c r="C61" s="202"/>
      <c r="D61" s="201"/>
      <c r="E61" s="201"/>
      <c r="F61" s="201"/>
      <c r="G61" s="201"/>
      <c r="H61" s="201"/>
      <c r="I61" s="286"/>
      <c r="J61" s="28" t="s">
        <v>26</v>
      </c>
      <c r="K61" s="14"/>
      <c r="L61" s="15"/>
      <c r="M61" s="232" t="s">
        <v>281</v>
      </c>
      <c r="N61" s="233"/>
      <c r="O61" s="234"/>
      <c r="P61" s="16"/>
      <c r="Q61" s="16"/>
      <c r="R61" s="16"/>
    </row>
    <row r="62" spans="1:24" s="9" customFormat="1" ht="17.25" customHeight="1">
      <c r="A62" s="204"/>
      <c r="B62" s="201"/>
      <c r="C62" s="202"/>
      <c r="D62" s="201"/>
      <c r="E62" s="201"/>
      <c r="F62" s="201"/>
      <c r="G62" s="201"/>
      <c r="H62" s="201"/>
      <c r="I62" s="286"/>
      <c r="J62" s="28" t="s">
        <v>27</v>
      </c>
      <c r="K62" s="32"/>
      <c r="L62" s="32"/>
      <c r="M62" s="16"/>
      <c r="N62" s="16"/>
      <c r="O62" s="16"/>
      <c r="P62" s="16"/>
      <c r="Q62" s="16"/>
      <c r="R62" s="16"/>
    </row>
    <row r="63" spans="1:24" s="9" customFormat="1" ht="16.5" customHeight="1">
      <c r="A63" s="204"/>
      <c r="B63" s="201" t="s">
        <v>622</v>
      </c>
      <c r="C63" s="202" t="s">
        <v>230</v>
      </c>
      <c r="D63" s="201" t="s">
        <v>29</v>
      </c>
      <c r="E63" s="201" t="s">
        <v>7</v>
      </c>
      <c r="F63" s="202" t="s">
        <v>45</v>
      </c>
      <c r="G63" s="202" t="s">
        <v>31</v>
      </c>
      <c r="H63" s="202" t="s">
        <v>30</v>
      </c>
      <c r="I63" s="286">
        <v>25</v>
      </c>
      <c r="J63" s="28" t="s">
        <v>25</v>
      </c>
      <c r="K63" s="13"/>
      <c r="L63" s="13"/>
      <c r="M63" s="16"/>
      <c r="N63" s="16"/>
      <c r="O63" s="16"/>
      <c r="P63" s="16"/>
      <c r="Q63" s="16"/>
      <c r="R63" s="16"/>
    </row>
    <row r="64" spans="1:24" s="9" customFormat="1" ht="17.25" customHeight="1">
      <c r="A64" s="204"/>
      <c r="B64" s="201"/>
      <c r="C64" s="202"/>
      <c r="D64" s="201"/>
      <c r="E64" s="201"/>
      <c r="F64" s="201"/>
      <c r="G64" s="201"/>
      <c r="H64" s="201"/>
      <c r="I64" s="286"/>
      <c r="J64" s="28" t="s">
        <v>26</v>
      </c>
      <c r="K64" s="14"/>
      <c r="L64" s="15"/>
      <c r="M64" s="232" t="s">
        <v>281</v>
      </c>
      <c r="N64" s="233"/>
      <c r="O64" s="234"/>
      <c r="P64" s="16"/>
      <c r="Q64" s="16"/>
      <c r="R64" s="16"/>
    </row>
    <row r="65" spans="1:18" s="9" customFormat="1" ht="17.25" customHeight="1">
      <c r="A65" s="204"/>
      <c r="B65" s="201"/>
      <c r="C65" s="202"/>
      <c r="D65" s="201"/>
      <c r="E65" s="201"/>
      <c r="F65" s="201"/>
      <c r="G65" s="201"/>
      <c r="H65" s="201"/>
      <c r="I65" s="286"/>
      <c r="J65" s="28" t="s">
        <v>27</v>
      </c>
      <c r="K65" s="32"/>
      <c r="L65" s="32"/>
      <c r="M65" s="16"/>
      <c r="N65" s="16"/>
      <c r="O65" s="16"/>
      <c r="P65" s="16"/>
      <c r="Q65" s="16"/>
      <c r="R65" s="16"/>
    </row>
    <row r="66" spans="1:18" s="9" customFormat="1" ht="16.5" customHeight="1">
      <c r="A66" s="204" t="s">
        <v>547</v>
      </c>
      <c r="B66" s="201" t="s">
        <v>548</v>
      </c>
      <c r="C66" s="202" t="s">
        <v>230</v>
      </c>
      <c r="D66" s="201" t="s">
        <v>29</v>
      </c>
      <c r="E66" s="201" t="s">
        <v>7</v>
      </c>
      <c r="F66" s="202" t="s">
        <v>36</v>
      </c>
      <c r="G66" s="202" t="s">
        <v>31</v>
      </c>
      <c r="H66" s="202" t="s">
        <v>30</v>
      </c>
      <c r="I66" s="286">
        <v>75</v>
      </c>
      <c r="J66" s="28" t="s">
        <v>25</v>
      </c>
      <c r="K66" s="13"/>
      <c r="L66" s="13"/>
      <c r="M66" s="16"/>
      <c r="N66" s="16"/>
      <c r="O66" s="16"/>
      <c r="P66" s="16"/>
      <c r="Q66" s="16"/>
      <c r="R66" s="16"/>
    </row>
    <row r="67" spans="1:18" s="9" customFormat="1" ht="30" customHeight="1">
      <c r="A67" s="204"/>
      <c r="B67" s="201"/>
      <c r="C67" s="202"/>
      <c r="D67" s="201"/>
      <c r="E67" s="201"/>
      <c r="F67" s="201"/>
      <c r="G67" s="201"/>
      <c r="H67" s="201"/>
      <c r="I67" s="286"/>
      <c r="J67" s="28" t="s">
        <v>26</v>
      </c>
      <c r="K67" s="14"/>
      <c r="L67" s="223" t="s">
        <v>289</v>
      </c>
      <c r="M67" s="224"/>
      <c r="N67" s="224"/>
      <c r="O67" s="224"/>
      <c r="P67" s="224"/>
      <c r="Q67" s="225"/>
      <c r="R67" s="16"/>
    </row>
    <row r="68" spans="1:18" s="9" customFormat="1" ht="24" customHeight="1">
      <c r="A68" s="204"/>
      <c r="B68" s="201"/>
      <c r="C68" s="202"/>
      <c r="D68" s="201"/>
      <c r="E68" s="201"/>
      <c r="F68" s="201"/>
      <c r="G68" s="201"/>
      <c r="H68" s="201"/>
      <c r="I68" s="286"/>
      <c r="J68" s="28" t="s">
        <v>27</v>
      </c>
      <c r="K68" s="32"/>
      <c r="L68" s="32"/>
      <c r="M68" s="16"/>
      <c r="N68" s="16"/>
      <c r="O68" s="16"/>
      <c r="P68" s="16"/>
      <c r="Q68" s="16"/>
      <c r="R68" s="16"/>
    </row>
    <row r="69" spans="1:18" s="9" customFormat="1" ht="19.5" customHeight="1">
      <c r="A69" s="197"/>
      <c r="B69" s="253" t="s">
        <v>24</v>
      </c>
      <c r="C69" s="253"/>
      <c r="D69" s="28"/>
      <c r="E69" s="97">
        <f>SUM(E60:E62)</f>
        <v>0</v>
      </c>
      <c r="F69" s="28"/>
      <c r="G69" s="28"/>
      <c r="H69" s="28"/>
      <c r="I69" s="107">
        <v>150</v>
      </c>
      <c r="J69" s="28"/>
      <c r="K69" s="32"/>
      <c r="L69" s="32"/>
      <c r="M69" s="16"/>
      <c r="N69" s="16"/>
      <c r="O69" s="16"/>
      <c r="P69" s="16"/>
      <c r="Q69" s="16"/>
      <c r="R69" s="16"/>
    </row>
    <row r="70" spans="1:18" s="9" customFormat="1" ht="17.25" customHeight="1">
      <c r="A70" s="201" t="s">
        <v>549</v>
      </c>
      <c r="B70" s="201" t="s">
        <v>550</v>
      </c>
      <c r="C70" s="202" t="s">
        <v>218</v>
      </c>
      <c r="D70" s="201" t="s">
        <v>29</v>
      </c>
      <c r="E70" s="201"/>
      <c r="F70" s="202" t="s">
        <v>45</v>
      </c>
      <c r="G70" s="202" t="s">
        <v>31</v>
      </c>
      <c r="H70" s="202" t="s">
        <v>30</v>
      </c>
      <c r="I70" s="286">
        <v>200</v>
      </c>
      <c r="J70" s="28" t="s">
        <v>25</v>
      </c>
      <c r="K70" s="13"/>
      <c r="L70" s="13"/>
      <c r="M70" s="16"/>
      <c r="N70" s="16"/>
      <c r="O70" s="16"/>
      <c r="P70" s="16"/>
      <c r="Q70" s="16"/>
      <c r="R70" s="16"/>
    </row>
    <row r="71" spans="1:18" s="9" customFormat="1" ht="17.25" customHeight="1">
      <c r="A71" s="201"/>
      <c r="B71" s="201"/>
      <c r="C71" s="202"/>
      <c r="D71" s="201"/>
      <c r="E71" s="201"/>
      <c r="F71" s="201"/>
      <c r="G71" s="201"/>
      <c r="H71" s="201"/>
      <c r="I71" s="286"/>
      <c r="J71" s="28" t="s">
        <v>26</v>
      </c>
      <c r="K71" s="14"/>
      <c r="L71" s="15"/>
      <c r="M71" s="232" t="s">
        <v>281</v>
      </c>
      <c r="N71" s="233"/>
      <c r="O71" s="234"/>
      <c r="P71" s="16"/>
      <c r="Q71" s="16"/>
      <c r="R71" s="16"/>
    </row>
    <row r="72" spans="1:18" s="9" customFormat="1" ht="17.25" customHeight="1">
      <c r="A72" s="201"/>
      <c r="B72" s="201"/>
      <c r="C72" s="202"/>
      <c r="D72" s="201"/>
      <c r="E72" s="201"/>
      <c r="F72" s="201"/>
      <c r="G72" s="201"/>
      <c r="H72" s="201"/>
      <c r="I72" s="286"/>
      <c r="J72" s="28" t="s">
        <v>27</v>
      </c>
      <c r="K72" s="32"/>
      <c r="L72" s="32"/>
      <c r="M72" s="16"/>
      <c r="N72" s="16"/>
      <c r="O72" s="16"/>
      <c r="P72" s="16"/>
      <c r="Q72" s="16"/>
      <c r="R72" s="16"/>
    </row>
    <row r="73" spans="1:18" s="9" customFormat="1" ht="17.25" customHeight="1">
      <c r="A73" s="201"/>
      <c r="B73" s="253" t="s">
        <v>24</v>
      </c>
      <c r="C73" s="253"/>
      <c r="D73" s="28"/>
      <c r="E73" s="97">
        <f>SUM(E70:E72)</f>
        <v>0</v>
      </c>
      <c r="F73" s="28"/>
      <c r="G73" s="28"/>
      <c r="H73" s="28"/>
      <c r="I73" s="107">
        <f>SUM(I70:I72)</f>
        <v>200</v>
      </c>
      <c r="J73" s="28"/>
      <c r="K73" s="32"/>
      <c r="L73" s="32"/>
      <c r="M73" s="16"/>
      <c r="N73" s="16"/>
      <c r="O73" s="16"/>
      <c r="P73" s="16"/>
      <c r="Q73" s="16"/>
      <c r="R73" s="16"/>
    </row>
    <row r="74" spans="1:18" s="9" customFormat="1" ht="32.25" customHeight="1">
      <c r="A74" s="201" t="s">
        <v>551</v>
      </c>
      <c r="B74" s="201" t="s">
        <v>552</v>
      </c>
      <c r="C74" s="202" t="s">
        <v>197</v>
      </c>
      <c r="D74" s="201" t="s">
        <v>29</v>
      </c>
      <c r="E74" s="201"/>
      <c r="F74" s="202" t="s">
        <v>45</v>
      </c>
      <c r="G74" s="202" t="s">
        <v>31</v>
      </c>
      <c r="H74" s="202" t="s">
        <v>30</v>
      </c>
      <c r="I74" s="286">
        <v>100</v>
      </c>
      <c r="J74" s="28" t="s">
        <v>25</v>
      </c>
      <c r="K74" s="215" t="s">
        <v>289</v>
      </c>
      <c r="L74" s="216"/>
      <c r="M74" s="216"/>
      <c r="N74" s="216"/>
      <c r="O74" s="216"/>
      <c r="P74" s="217"/>
      <c r="Q74" s="13"/>
      <c r="R74" s="29"/>
    </row>
    <row r="75" spans="1:18" s="9" customFormat="1" ht="17.25" customHeight="1">
      <c r="A75" s="201"/>
      <c r="B75" s="201"/>
      <c r="C75" s="202"/>
      <c r="D75" s="201"/>
      <c r="E75" s="201"/>
      <c r="F75" s="201"/>
      <c r="G75" s="201"/>
      <c r="H75" s="201"/>
      <c r="I75" s="286"/>
      <c r="J75" s="28" t="s">
        <v>26</v>
      </c>
      <c r="K75" s="14"/>
      <c r="L75" s="15"/>
      <c r="M75" s="14"/>
      <c r="N75" s="14"/>
      <c r="O75" s="14"/>
      <c r="P75" s="14"/>
      <c r="Q75" s="14"/>
      <c r="R75" s="30"/>
    </row>
    <row r="76" spans="1:18" s="9" customFormat="1" ht="17.25" customHeight="1">
      <c r="A76" s="201"/>
      <c r="B76" s="201"/>
      <c r="C76" s="202"/>
      <c r="D76" s="201"/>
      <c r="E76" s="201"/>
      <c r="F76" s="201"/>
      <c r="G76" s="201"/>
      <c r="H76" s="201"/>
      <c r="I76" s="286"/>
      <c r="J76" s="28" t="s">
        <v>27</v>
      </c>
      <c r="K76" s="32"/>
      <c r="L76" s="32"/>
      <c r="M76" s="32"/>
      <c r="N76" s="32"/>
      <c r="O76" s="32"/>
      <c r="P76" s="32"/>
      <c r="Q76" s="32"/>
      <c r="R76" s="32"/>
    </row>
    <row r="77" spans="1:18" s="9" customFormat="1" ht="10.5" customHeight="1">
      <c r="A77" s="201"/>
      <c r="B77" s="253" t="s">
        <v>24</v>
      </c>
      <c r="C77" s="253"/>
      <c r="D77" s="28"/>
      <c r="E77" s="97">
        <f>SUM(E74:E76)</f>
        <v>0</v>
      </c>
      <c r="F77" s="28"/>
      <c r="G77" s="28"/>
      <c r="H77" s="28"/>
      <c r="I77" s="107">
        <f>SUM(I74:I76)</f>
        <v>100</v>
      </c>
      <c r="J77" s="28"/>
      <c r="K77" s="32"/>
      <c r="L77" s="32"/>
      <c r="M77" s="32"/>
      <c r="N77" s="32"/>
      <c r="O77" s="32"/>
      <c r="P77" s="32"/>
      <c r="Q77" s="32"/>
      <c r="R77" s="32"/>
    </row>
    <row r="78" spans="1:18" s="9" customFormat="1" ht="22.5" customHeight="1">
      <c r="A78" s="304" t="s">
        <v>148</v>
      </c>
      <c r="B78" s="304"/>
      <c r="C78" s="304"/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</row>
    <row r="79" spans="1:18" s="9" customFormat="1" ht="16.5" customHeight="1">
      <c r="A79" s="201" t="s">
        <v>614</v>
      </c>
      <c r="B79" s="201" t="s">
        <v>573</v>
      </c>
      <c r="C79" s="210" t="s">
        <v>57</v>
      </c>
      <c r="D79" s="201" t="s">
        <v>29</v>
      </c>
      <c r="E79" s="201"/>
      <c r="F79" s="202" t="s">
        <v>303</v>
      </c>
      <c r="G79" s="202" t="s">
        <v>48</v>
      </c>
      <c r="H79" s="202" t="s">
        <v>30</v>
      </c>
      <c r="I79" s="200">
        <v>40000</v>
      </c>
      <c r="J79" s="28" t="s">
        <v>25</v>
      </c>
      <c r="K79" s="13"/>
      <c r="L79" s="29"/>
      <c r="M79" s="29"/>
      <c r="N79" s="29"/>
      <c r="O79" s="29"/>
      <c r="P79" s="29"/>
      <c r="Q79" s="29"/>
      <c r="R79" s="29"/>
    </row>
    <row r="80" spans="1:18" s="9" customFormat="1" ht="16.5" customHeight="1">
      <c r="A80" s="201"/>
      <c r="B80" s="201"/>
      <c r="C80" s="210"/>
      <c r="D80" s="201"/>
      <c r="E80" s="201"/>
      <c r="F80" s="201"/>
      <c r="G80" s="201"/>
      <c r="H80" s="201"/>
      <c r="I80" s="200"/>
      <c r="J80" s="28" t="s">
        <v>26</v>
      </c>
      <c r="K80" s="30"/>
      <c r="L80" s="31"/>
      <c r="M80" s="300" t="s">
        <v>281</v>
      </c>
      <c r="N80" s="301"/>
      <c r="O80" s="302"/>
      <c r="P80" s="30"/>
      <c r="Q80" s="30"/>
      <c r="R80" s="30"/>
    </row>
    <row r="81" spans="1:24" s="9" customFormat="1" ht="16.5" customHeight="1">
      <c r="A81" s="201"/>
      <c r="B81" s="201"/>
      <c r="C81" s="210"/>
      <c r="D81" s="201"/>
      <c r="E81" s="201"/>
      <c r="F81" s="201"/>
      <c r="G81" s="201"/>
      <c r="H81" s="201"/>
      <c r="I81" s="200"/>
      <c r="J81" s="28" t="s">
        <v>27</v>
      </c>
      <c r="K81" s="32"/>
      <c r="L81" s="32"/>
      <c r="M81" s="32"/>
      <c r="N81" s="32"/>
      <c r="O81" s="32"/>
      <c r="P81" s="32"/>
      <c r="Q81" s="32"/>
      <c r="R81" s="32"/>
    </row>
    <row r="82" spans="1:24" s="9" customFormat="1" ht="16.5" customHeight="1">
      <c r="A82" s="201"/>
      <c r="B82" s="253" t="s">
        <v>24</v>
      </c>
      <c r="C82" s="253"/>
      <c r="D82" s="28"/>
      <c r="E82" s="97">
        <v>0</v>
      </c>
      <c r="F82" s="28"/>
      <c r="G82" s="28"/>
      <c r="H82" s="28"/>
      <c r="I82" s="103">
        <f>SUM(I79:I81)</f>
        <v>40000</v>
      </c>
      <c r="J82" s="28"/>
      <c r="K82" s="32"/>
      <c r="L82" s="32"/>
      <c r="M82" s="32"/>
      <c r="N82" s="32"/>
      <c r="O82" s="32"/>
      <c r="P82" s="32"/>
      <c r="Q82" s="32"/>
      <c r="R82" s="32"/>
      <c r="T82" s="17"/>
      <c r="U82" s="17"/>
      <c r="V82" s="17"/>
      <c r="W82" s="17"/>
      <c r="X82" s="17"/>
    </row>
    <row r="83" spans="1:24" s="19" customFormat="1" ht="16.5" customHeight="1">
      <c r="A83" s="205" t="s">
        <v>574</v>
      </c>
      <c r="B83" s="205" t="s">
        <v>575</v>
      </c>
      <c r="C83" s="305" t="s">
        <v>127</v>
      </c>
      <c r="D83" s="205" t="s">
        <v>29</v>
      </c>
      <c r="E83" s="205"/>
      <c r="F83" s="247" t="s">
        <v>45</v>
      </c>
      <c r="G83" s="247" t="s">
        <v>31</v>
      </c>
      <c r="H83" s="247" t="s">
        <v>30</v>
      </c>
      <c r="I83" s="222">
        <v>427</v>
      </c>
      <c r="J83" s="84" t="s">
        <v>25</v>
      </c>
      <c r="K83" s="13"/>
      <c r="L83" s="13"/>
      <c r="M83" s="13"/>
      <c r="N83" s="13"/>
      <c r="O83" s="13"/>
      <c r="P83" s="13"/>
      <c r="Q83" s="13"/>
      <c r="R83" s="13"/>
      <c r="S83" s="9"/>
      <c r="T83" s="86"/>
      <c r="U83" s="86"/>
      <c r="V83" s="86"/>
      <c r="W83" s="86"/>
      <c r="X83" s="86"/>
    </row>
    <row r="84" spans="1:24" s="19" customFormat="1" ht="16.5" customHeight="1">
      <c r="A84" s="205"/>
      <c r="B84" s="205"/>
      <c r="C84" s="305"/>
      <c r="D84" s="205"/>
      <c r="E84" s="205"/>
      <c r="F84" s="205"/>
      <c r="G84" s="205"/>
      <c r="H84" s="205"/>
      <c r="I84" s="222"/>
      <c r="J84" s="84" t="s">
        <v>26</v>
      </c>
      <c r="K84" s="14"/>
      <c r="L84" s="15"/>
      <c r="M84" s="211" t="s">
        <v>281</v>
      </c>
      <c r="N84" s="212"/>
      <c r="O84" s="213"/>
      <c r="P84" s="14"/>
      <c r="Q84" s="14"/>
      <c r="R84" s="14">
        <f>SUM(K84:Q84)</f>
        <v>0</v>
      </c>
      <c r="S84" s="9"/>
      <c r="T84" s="86"/>
      <c r="U84" s="86"/>
      <c r="V84" s="86"/>
      <c r="W84" s="86"/>
      <c r="X84" s="86"/>
    </row>
    <row r="85" spans="1:24" s="19" customFormat="1" ht="16.5" customHeight="1">
      <c r="A85" s="205"/>
      <c r="B85" s="205"/>
      <c r="C85" s="305"/>
      <c r="D85" s="205"/>
      <c r="E85" s="205"/>
      <c r="F85" s="205"/>
      <c r="G85" s="205"/>
      <c r="H85" s="205"/>
      <c r="I85" s="222"/>
      <c r="J85" s="84" t="s">
        <v>27</v>
      </c>
      <c r="K85" s="16"/>
      <c r="L85" s="16"/>
      <c r="M85" s="16"/>
      <c r="N85" s="16"/>
      <c r="O85" s="16"/>
      <c r="P85" s="16"/>
      <c r="Q85" s="16"/>
      <c r="R85" s="16"/>
      <c r="S85" s="9"/>
      <c r="T85" s="86"/>
      <c r="U85" s="86"/>
      <c r="V85" s="86"/>
      <c r="W85" s="86"/>
      <c r="X85" s="86"/>
    </row>
    <row r="86" spans="1:24" s="19" customFormat="1" ht="16.5" customHeight="1">
      <c r="A86" s="205"/>
      <c r="B86" s="312" t="s">
        <v>24</v>
      </c>
      <c r="C86" s="312"/>
      <c r="D86" s="84"/>
      <c r="E86" s="105">
        <f>SUM(E83:E85)</f>
        <v>0</v>
      </c>
      <c r="F86" s="84"/>
      <c r="G86" s="84"/>
      <c r="H86" s="84"/>
      <c r="I86" s="106">
        <v>427</v>
      </c>
      <c r="J86" s="84"/>
      <c r="K86" s="85"/>
      <c r="L86" s="85"/>
      <c r="M86" s="85"/>
      <c r="N86" s="85"/>
      <c r="O86" s="85"/>
      <c r="P86" s="85"/>
      <c r="Q86" s="85"/>
      <c r="R86" s="85"/>
      <c r="T86" s="86"/>
      <c r="U86" s="86"/>
      <c r="V86" s="86"/>
      <c r="W86" s="86"/>
      <c r="X86" s="86"/>
    </row>
    <row r="87" spans="1:24" s="9" customFormat="1" ht="16.5" customHeight="1">
      <c r="A87" s="303" t="s">
        <v>152</v>
      </c>
      <c r="B87" s="303"/>
      <c r="C87" s="303"/>
      <c r="D87" s="303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</row>
    <row r="88" spans="1:24" s="9" customFormat="1" ht="16.5" customHeight="1">
      <c r="A88" s="306" t="s">
        <v>576</v>
      </c>
      <c r="B88" s="201" t="s">
        <v>554</v>
      </c>
      <c r="C88" s="210" t="s">
        <v>146</v>
      </c>
      <c r="D88" s="201" t="s">
        <v>29</v>
      </c>
      <c r="E88" s="201"/>
      <c r="F88" s="202" t="s">
        <v>45</v>
      </c>
      <c r="G88" s="202" t="s">
        <v>31</v>
      </c>
      <c r="H88" s="202" t="s">
        <v>30</v>
      </c>
      <c r="I88" s="200">
        <v>3000</v>
      </c>
      <c r="J88" s="28" t="s">
        <v>25</v>
      </c>
      <c r="K88" s="13"/>
      <c r="L88" s="109"/>
      <c r="M88" s="109"/>
      <c r="N88" s="109"/>
      <c r="O88" s="109"/>
      <c r="P88" s="109"/>
      <c r="Q88" s="109"/>
      <c r="R88" s="109"/>
    </row>
    <row r="89" spans="1:24" s="9" customFormat="1" ht="16.5" customHeight="1">
      <c r="A89" s="306"/>
      <c r="B89" s="201"/>
      <c r="C89" s="210"/>
      <c r="D89" s="201"/>
      <c r="E89" s="201"/>
      <c r="F89" s="201"/>
      <c r="G89" s="201"/>
      <c r="H89" s="201"/>
      <c r="I89" s="200"/>
      <c r="J89" s="28" t="s">
        <v>26</v>
      </c>
      <c r="K89" s="109"/>
      <c r="L89" s="109"/>
      <c r="M89" s="297" t="s">
        <v>281</v>
      </c>
      <c r="N89" s="298"/>
      <c r="O89" s="299"/>
      <c r="P89" s="109"/>
      <c r="Q89" s="109"/>
      <c r="R89" s="109"/>
    </row>
    <row r="90" spans="1:24" s="9" customFormat="1" ht="16.5" customHeight="1">
      <c r="A90" s="306"/>
      <c r="B90" s="201"/>
      <c r="C90" s="210"/>
      <c r="D90" s="201"/>
      <c r="E90" s="201"/>
      <c r="F90" s="201"/>
      <c r="G90" s="201"/>
      <c r="H90" s="201"/>
      <c r="I90" s="200"/>
      <c r="J90" s="28" t="s">
        <v>27</v>
      </c>
      <c r="K90" s="109"/>
      <c r="L90" s="109"/>
      <c r="M90" s="109"/>
      <c r="N90" s="109"/>
      <c r="O90" s="109"/>
      <c r="P90" s="109"/>
      <c r="Q90" s="109"/>
      <c r="R90" s="109"/>
    </row>
    <row r="91" spans="1:24" s="9" customFormat="1" ht="16.5" customHeight="1">
      <c r="A91" s="306"/>
      <c r="B91" s="253" t="s">
        <v>24</v>
      </c>
      <c r="C91" s="253"/>
      <c r="D91" s="28"/>
      <c r="E91" s="97">
        <f>SUM(E88:E90)</f>
        <v>0</v>
      </c>
      <c r="F91" s="28"/>
      <c r="G91" s="28"/>
      <c r="H91" s="28"/>
      <c r="I91" s="103">
        <f>SUM(I88:I90)</f>
        <v>3000</v>
      </c>
      <c r="J91" s="28"/>
      <c r="K91" s="109"/>
      <c r="L91" s="109"/>
      <c r="M91" s="109"/>
      <c r="N91" s="109"/>
      <c r="O91" s="109"/>
      <c r="P91" s="109"/>
      <c r="Q91" s="109"/>
      <c r="R91" s="109"/>
    </row>
    <row r="92" spans="1:24" s="9" customFormat="1" ht="12.75" customHeight="1">
      <c r="A92" s="306"/>
      <c r="B92" s="219" t="s">
        <v>554</v>
      </c>
      <c r="C92" s="210" t="s">
        <v>135</v>
      </c>
      <c r="D92" s="201" t="s">
        <v>29</v>
      </c>
      <c r="E92" s="201"/>
      <c r="F92" s="202" t="s">
        <v>45</v>
      </c>
      <c r="G92" s="202" t="s">
        <v>31</v>
      </c>
      <c r="H92" s="202" t="s">
        <v>30</v>
      </c>
      <c r="I92" s="307">
        <v>3000</v>
      </c>
      <c r="J92" s="12" t="s">
        <v>25</v>
      </c>
      <c r="K92" s="13"/>
      <c r="L92" s="13"/>
      <c r="M92" s="13"/>
      <c r="N92" s="13"/>
      <c r="O92" s="13"/>
      <c r="P92" s="13"/>
      <c r="Q92" s="13"/>
      <c r="R92" s="13"/>
    </row>
    <row r="93" spans="1:24" s="9" customFormat="1" ht="15.75" customHeight="1">
      <c r="A93" s="306"/>
      <c r="B93" s="219"/>
      <c r="C93" s="210"/>
      <c r="D93" s="201"/>
      <c r="E93" s="201"/>
      <c r="F93" s="202"/>
      <c r="G93" s="202"/>
      <c r="H93" s="202"/>
      <c r="I93" s="307"/>
      <c r="J93" s="12" t="s">
        <v>26</v>
      </c>
      <c r="K93" s="14"/>
      <c r="L93" s="15"/>
      <c r="M93" s="211" t="s">
        <v>281</v>
      </c>
      <c r="N93" s="212"/>
      <c r="O93" s="213"/>
      <c r="P93" s="14"/>
      <c r="Q93" s="14"/>
      <c r="R93" s="14"/>
    </row>
    <row r="94" spans="1:24" s="9" customFormat="1" ht="10.5" customHeight="1">
      <c r="A94" s="306"/>
      <c r="B94" s="219"/>
      <c r="C94" s="210"/>
      <c r="D94" s="201"/>
      <c r="E94" s="201"/>
      <c r="F94" s="202"/>
      <c r="G94" s="202"/>
      <c r="H94" s="202"/>
      <c r="I94" s="307"/>
      <c r="J94" s="12" t="s">
        <v>27</v>
      </c>
      <c r="K94" s="16"/>
      <c r="L94" s="16"/>
      <c r="M94" s="16"/>
      <c r="N94" s="16"/>
      <c r="O94" s="16"/>
      <c r="P94" s="16"/>
      <c r="Q94" s="16"/>
      <c r="R94" s="16"/>
    </row>
    <row r="95" spans="1:24" s="9" customFormat="1" ht="9.75" customHeight="1">
      <c r="A95" s="306"/>
      <c r="B95" s="91" t="s">
        <v>24</v>
      </c>
      <c r="C95" s="91"/>
      <c r="D95" s="12"/>
      <c r="E95" s="101">
        <v>0</v>
      </c>
      <c r="F95" s="12"/>
      <c r="G95" s="12"/>
      <c r="H95" s="12"/>
      <c r="I95" s="40">
        <f>SUM(I92:I94)</f>
        <v>3000</v>
      </c>
      <c r="J95" s="12"/>
      <c r="K95" s="16"/>
      <c r="L95" s="16"/>
      <c r="M95" s="16"/>
      <c r="N95" s="16"/>
      <c r="O95" s="16"/>
      <c r="P95" s="16"/>
      <c r="Q95" s="16"/>
      <c r="R95" s="16"/>
    </row>
    <row r="96" spans="1:24" s="9" customFormat="1" ht="17.25" customHeight="1">
      <c r="A96" s="201" t="s">
        <v>623</v>
      </c>
      <c r="B96" s="201" t="s">
        <v>555</v>
      </c>
      <c r="C96" s="210" t="s">
        <v>244</v>
      </c>
      <c r="D96" s="201" t="s">
        <v>29</v>
      </c>
      <c r="E96" s="201" t="s">
        <v>7</v>
      </c>
      <c r="F96" s="202" t="s">
        <v>45</v>
      </c>
      <c r="G96" s="202" t="s">
        <v>31</v>
      </c>
      <c r="H96" s="202" t="s">
        <v>30</v>
      </c>
      <c r="I96" s="286">
        <v>1500</v>
      </c>
      <c r="J96" s="12" t="s">
        <v>25</v>
      </c>
      <c r="K96" s="13"/>
      <c r="L96" s="13"/>
      <c r="M96" s="13"/>
      <c r="N96" s="13"/>
      <c r="O96" s="13"/>
      <c r="P96" s="13"/>
      <c r="Q96" s="13"/>
      <c r="R96" s="13"/>
      <c r="T96" s="17"/>
      <c r="V96" s="17"/>
    </row>
    <row r="97" spans="1:22" s="9" customFormat="1" ht="17.25" customHeight="1">
      <c r="A97" s="201"/>
      <c r="B97" s="201"/>
      <c r="C97" s="210"/>
      <c r="D97" s="201"/>
      <c r="E97" s="201"/>
      <c r="F97" s="202"/>
      <c r="G97" s="202"/>
      <c r="H97" s="201"/>
      <c r="I97" s="286"/>
      <c r="J97" s="12" t="s">
        <v>26</v>
      </c>
      <c r="K97" s="14"/>
      <c r="L97" s="15"/>
      <c r="M97" s="211" t="s">
        <v>281</v>
      </c>
      <c r="N97" s="212"/>
      <c r="O97" s="213"/>
      <c r="P97" s="14"/>
      <c r="Q97" s="14"/>
      <c r="R97" s="14"/>
    </row>
    <row r="98" spans="1:22" s="9" customFormat="1" ht="17.25" customHeight="1">
      <c r="A98" s="201"/>
      <c r="B98" s="201"/>
      <c r="C98" s="210"/>
      <c r="D98" s="201"/>
      <c r="E98" s="201"/>
      <c r="F98" s="202"/>
      <c r="G98" s="202"/>
      <c r="H98" s="201"/>
      <c r="I98" s="286"/>
      <c r="J98" s="12" t="s">
        <v>27</v>
      </c>
      <c r="K98" s="16"/>
      <c r="L98" s="16"/>
      <c r="M98" s="16"/>
      <c r="N98" s="16"/>
      <c r="O98" s="16"/>
      <c r="P98" s="16"/>
      <c r="Q98" s="16"/>
      <c r="R98" s="16"/>
    </row>
    <row r="99" spans="1:22" s="9" customFormat="1" ht="17.25" customHeight="1">
      <c r="A99" s="201"/>
      <c r="B99" s="218" t="s">
        <v>24</v>
      </c>
      <c r="C99" s="218"/>
      <c r="D99" s="12"/>
      <c r="E99" s="151">
        <f>SUM(E96:E98)</f>
        <v>0</v>
      </c>
      <c r="F99" s="12"/>
      <c r="G99" s="12"/>
      <c r="H99" s="12"/>
      <c r="I99" s="39">
        <f>SUM(I96:I98)</f>
        <v>1500</v>
      </c>
      <c r="J99" s="12"/>
      <c r="K99" s="16"/>
      <c r="L99" s="16"/>
      <c r="M99" s="16"/>
      <c r="N99" s="16"/>
      <c r="O99" s="16"/>
      <c r="P99" s="16"/>
      <c r="Q99" s="16"/>
      <c r="R99" s="16"/>
    </row>
    <row r="100" spans="1:22" s="9" customFormat="1" ht="17.25" customHeight="1">
      <c r="A100" s="201" t="s">
        <v>556</v>
      </c>
      <c r="B100" s="201" t="s">
        <v>557</v>
      </c>
      <c r="C100" s="210" t="s">
        <v>80</v>
      </c>
      <c r="D100" s="201" t="s">
        <v>29</v>
      </c>
      <c r="E100" s="201" t="s">
        <v>7</v>
      </c>
      <c r="F100" s="202" t="s">
        <v>45</v>
      </c>
      <c r="G100" s="202" t="s">
        <v>31</v>
      </c>
      <c r="H100" s="202" t="s">
        <v>30</v>
      </c>
      <c r="I100" s="286">
        <v>1500</v>
      </c>
      <c r="J100" s="12" t="s">
        <v>25</v>
      </c>
      <c r="K100" s="13"/>
      <c r="L100" s="13"/>
      <c r="M100" s="13"/>
      <c r="N100" s="13"/>
      <c r="O100" s="13"/>
      <c r="P100" s="13"/>
      <c r="Q100" s="13"/>
      <c r="R100" s="13"/>
      <c r="T100" s="17"/>
      <c r="V100" s="17"/>
    </row>
    <row r="101" spans="1:22" s="9" customFormat="1" ht="17.25" customHeight="1">
      <c r="A101" s="201"/>
      <c r="B101" s="201"/>
      <c r="C101" s="210"/>
      <c r="D101" s="201"/>
      <c r="E101" s="201"/>
      <c r="F101" s="202"/>
      <c r="G101" s="202"/>
      <c r="H101" s="201"/>
      <c r="I101" s="286"/>
      <c r="J101" s="12" t="s">
        <v>26</v>
      </c>
      <c r="K101" s="14"/>
      <c r="L101" s="15"/>
      <c r="M101" s="211" t="s">
        <v>281</v>
      </c>
      <c r="N101" s="212"/>
      <c r="O101" s="213"/>
      <c r="P101" s="14"/>
      <c r="Q101" s="14"/>
      <c r="R101" s="14"/>
    </row>
    <row r="102" spans="1:22" s="9" customFormat="1" ht="17.25" customHeight="1">
      <c r="A102" s="201"/>
      <c r="B102" s="201"/>
      <c r="C102" s="210"/>
      <c r="D102" s="201"/>
      <c r="E102" s="201"/>
      <c r="F102" s="202"/>
      <c r="G102" s="202"/>
      <c r="H102" s="201"/>
      <c r="I102" s="286"/>
      <c r="J102" s="12" t="s">
        <v>27</v>
      </c>
      <c r="K102" s="16"/>
      <c r="L102" s="16"/>
      <c r="M102" s="16"/>
      <c r="N102" s="16"/>
      <c r="O102" s="16"/>
      <c r="P102" s="16"/>
      <c r="Q102" s="16"/>
      <c r="R102" s="16"/>
    </row>
    <row r="103" spans="1:22" s="9" customFormat="1" ht="17.25" customHeight="1">
      <c r="A103" s="201"/>
      <c r="B103" s="218" t="s">
        <v>24</v>
      </c>
      <c r="C103" s="218"/>
      <c r="D103" s="12"/>
      <c r="E103" s="151">
        <f>SUM(E100:E102)</f>
        <v>0</v>
      </c>
      <c r="F103" s="12"/>
      <c r="G103" s="12"/>
      <c r="H103" s="12"/>
      <c r="I103" s="39">
        <f>SUM(I100:I102)</f>
        <v>1500</v>
      </c>
      <c r="J103" s="12"/>
      <c r="K103" s="16"/>
      <c r="L103" s="16"/>
      <c r="M103" s="16"/>
      <c r="N103" s="16"/>
      <c r="O103" s="16"/>
      <c r="P103" s="16"/>
      <c r="Q103" s="16"/>
      <c r="R103" s="16"/>
    </row>
    <row r="104" spans="1:22" s="9" customFormat="1" ht="17.25" customHeight="1">
      <c r="A104" s="201" t="s">
        <v>558</v>
      </c>
      <c r="B104" s="201" t="s">
        <v>577</v>
      </c>
      <c r="C104" s="210" t="s">
        <v>245</v>
      </c>
      <c r="D104" s="201" t="s">
        <v>29</v>
      </c>
      <c r="E104" s="201" t="s">
        <v>7</v>
      </c>
      <c r="F104" s="202" t="s">
        <v>45</v>
      </c>
      <c r="G104" s="202" t="s">
        <v>31</v>
      </c>
      <c r="H104" s="202" t="s">
        <v>30</v>
      </c>
      <c r="I104" s="286">
        <v>2000</v>
      </c>
      <c r="J104" s="12" t="s">
        <v>25</v>
      </c>
      <c r="K104" s="13"/>
      <c r="L104" s="13"/>
      <c r="M104" s="13"/>
      <c r="N104" s="13"/>
      <c r="O104" s="13"/>
      <c r="P104" s="13"/>
      <c r="Q104" s="13"/>
      <c r="R104" s="13"/>
      <c r="T104" s="17"/>
      <c r="V104" s="17"/>
    </row>
    <row r="105" spans="1:22" s="9" customFormat="1" ht="17.25" customHeight="1">
      <c r="A105" s="201"/>
      <c r="B105" s="201"/>
      <c r="C105" s="210"/>
      <c r="D105" s="201"/>
      <c r="E105" s="201"/>
      <c r="F105" s="202"/>
      <c r="G105" s="202"/>
      <c r="H105" s="201"/>
      <c r="I105" s="286"/>
      <c r="J105" s="12" t="s">
        <v>26</v>
      </c>
      <c r="K105" s="14"/>
      <c r="L105" s="15"/>
      <c r="M105" s="211" t="s">
        <v>281</v>
      </c>
      <c r="N105" s="212"/>
      <c r="O105" s="213"/>
      <c r="P105" s="14"/>
      <c r="Q105" s="14"/>
      <c r="R105" s="14"/>
    </row>
    <row r="106" spans="1:22" s="9" customFormat="1" ht="17.25" customHeight="1">
      <c r="A106" s="201"/>
      <c r="B106" s="201"/>
      <c r="C106" s="210"/>
      <c r="D106" s="201"/>
      <c r="E106" s="201"/>
      <c r="F106" s="202"/>
      <c r="G106" s="202"/>
      <c r="H106" s="201"/>
      <c r="I106" s="286"/>
      <c r="J106" s="12" t="s">
        <v>27</v>
      </c>
      <c r="K106" s="16"/>
      <c r="L106" s="16"/>
      <c r="M106" s="16"/>
      <c r="N106" s="16"/>
      <c r="O106" s="16"/>
      <c r="P106" s="16"/>
      <c r="Q106" s="16"/>
      <c r="R106" s="16"/>
    </row>
    <row r="107" spans="1:22" s="9" customFormat="1" ht="17.25" customHeight="1">
      <c r="A107" s="201"/>
      <c r="B107" s="218" t="s">
        <v>24</v>
      </c>
      <c r="C107" s="218"/>
      <c r="D107" s="12"/>
      <c r="E107" s="151">
        <f>SUM(E104:E106)</f>
        <v>0</v>
      </c>
      <c r="F107" s="12"/>
      <c r="G107" s="12"/>
      <c r="H107" s="12"/>
      <c r="I107" s="39">
        <f>SUM(I104:I106)</f>
        <v>2000</v>
      </c>
      <c r="J107" s="12"/>
      <c r="K107" s="16"/>
      <c r="L107" s="16"/>
      <c r="M107" s="16"/>
      <c r="N107" s="16"/>
      <c r="O107" s="16"/>
      <c r="P107" s="16"/>
      <c r="Q107" s="16"/>
      <c r="R107" s="16"/>
    </row>
    <row r="108" spans="1:22" s="9" customFormat="1" ht="17.25" customHeight="1">
      <c r="A108" s="201" t="s">
        <v>559</v>
      </c>
      <c r="B108" s="201" t="s">
        <v>624</v>
      </c>
      <c r="C108" s="210" t="s">
        <v>246</v>
      </c>
      <c r="D108" s="201" t="s">
        <v>29</v>
      </c>
      <c r="E108" s="201" t="s">
        <v>7</v>
      </c>
      <c r="F108" s="202" t="s">
        <v>37</v>
      </c>
      <c r="G108" s="202" t="s">
        <v>31</v>
      </c>
      <c r="H108" s="202" t="s">
        <v>30</v>
      </c>
      <c r="I108" s="286">
        <v>60000</v>
      </c>
      <c r="J108" s="12" t="s">
        <v>25</v>
      </c>
      <c r="K108" s="13"/>
      <c r="L108" s="13"/>
      <c r="M108" s="13"/>
      <c r="N108" s="13"/>
      <c r="O108" s="13"/>
      <c r="P108" s="13"/>
      <c r="Q108" s="13"/>
      <c r="R108" s="13"/>
      <c r="T108" s="17"/>
      <c r="V108" s="17"/>
    </row>
    <row r="109" spans="1:22" s="9" customFormat="1" ht="17.25" customHeight="1">
      <c r="A109" s="201"/>
      <c r="B109" s="201"/>
      <c r="C109" s="210"/>
      <c r="D109" s="201"/>
      <c r="E109" s="201"/>
      <c r="F109" s="202"/>
      <c r="G109" s="202"/>
      <c r="H109" s="201"/>
      <c r="I109" s="286"/>
      <c r="J109" s="12" t="s">
        <v>26</v>
      </c>
      <c r="K109" s="14"/>
      <c r="L109" s="15"/>
      <c r="M109" s="211" t="s">
        <v>281</v>
      </c>
      <c r="N109" s="212"/>
      <c r="O109" s="213"/>
      <c r="P109" s="14"/>
      <c r="Q109" s="14"/>
      <c r="R109" s="14"/>
    </row>
    <row r="110" spans="1:22" s="9" customFormat="1" ht="17.25" customHeight="1">
      <c r="A110" s="201"/>
      <c r="B110" s="201"/>
      <c r="C110" s="210"/>
      <c r="D110" s="201"/>
      <c r="E110" s="201"/>
      <c r="F110" s="202"/>
      <c r="G110" s="202"/>
      <c r="H110" s="201"/>
      <c r="I110" s="286"/>
      <c r="J110" s="12" t="s">
        <v>27</v>
      </c>
      <c r="K110" s="16"/>
      <c r="L110" s="16"/>
      <c r="M110" s="16"/>
      <c r="N110" s="16"/>
      <c r="O110" s="16"/>
      <c r="P110" s="16"/>
      <c r="Q110" s="16"/>
      <c r="R110" s="16"/>
    </row>
    <row r="111" spans="1:22" s="9" customFormat="1" ht="17.25" customHeight="1">
      <c r="A111" s="201"/>
      <c r="B111" s="218" t="s">
        <v>24</v>
      </c>
      <c r="C111" s="218"/>
      <c r="D111" s="12"/>
      <c r="E111" s="151">
        <f>SUM(E108:E110)</f>
        <v>0</v>
      </c>
      <c r="F111" s="12"/>
      <c r="G111" s="12"/>
      <c r="H111" s="12"/>
      <c r="I111" s="39">
        <f>SUM(I108:I110)</f>
        <v>60000</v>
      </c>
      <c r="J111" s="12"/>
      <c r="K111" s="16"/>
      <c r="L111" s="16"/>
      <c r="M111" s="16"/>
      <c r="N111" s="16"/>
      <c r="O111" s="16"/>
      <c r="P111" s="16"/>
      <c r="Q111" s="16"/>
      <c r="R111" s="16"/>
    </row>
    <row r="112" spans="1:22" s="9" customFormat="1" ht="17.25" customHeight="1">
      <c r="A112" s="201" t="s">
        <v>561</v>
      </c>
      <c r="B112" s="201" t="s">
        <v>562</v>
      </c>
      <c r="C112" s="210" t="s">
        <v>247</v>
      </c>
      <c r="D112" s="201" t="s">
        <v>29</v>
      </c>
      <c r="E112" s="201" t="s">
        <v>7</v>
      </c>
      <c r="F112" s="202" t="s">
        <v>45</v>
      </c>
      <c r="G112" s="202" t="s">
        <v>31</v>
      </c>
      <c r="H112" s="202" t="s">
        <v>30</v>
      </c>
      <c r="I112" s="286">
        <v>1500</v>
      </c>
      <c r="J112" s="12" t="s">
        <v>25</v>
      </c>
      <c r="K112" s="13"/>
      <c r="L112" s="13"/>
      <c r="M112" s="13"/>
      <c r="N112" s="13"/>
      <c r="O112" s="13"/>
      <c r="P112" s="13"/>
      <c r="Q112" s="13"/>
      <c r="R112" s="13"/>
      <c r="T112" s="17"/>
      <c r="V112" s="17"/>
    </row>
    <row r="113" spans="1:18" s="9" customFormat="1" ht="17.25" customHeight="1">
      <c r="A113" s="201"/>
      <c r="B113" s="201"/>
      <c r="C113" s="210"/>
      <c r="D113" s="201"/>
      <c r="E113" s="201"/>
      <c r="F113" s="202"/>
      <c r="G113" s="202"/>
      <c r="H113" s="201"/>
      <c r="I113" s="286"/>
      <c r="J113" s="12" t="s">
        <v>26</v>
      </c>
      <c r="K113" s="14"/>
      <c r="L113" s="15"/>
      <c r="M113" s="211" t="s">
        <v>281</v>
      </c>
      <c r="N113" s="212"/>
      <c r="O113" s="213"/>
      <c r="P113" s="14"/>
      <c r="Q113" s="14"/>
      <c r="R113" s="14"/>
    </row>
    <row r="114" spans="1:18" s="9" customFormat="1" ht="17.25" customHeight="1">
      <c r="A114" s="201"/>
      <c r="B114" s="201"/>
      <c r="C114" s="210"/>
      <c r="D114" s="201"/>
      <c r="E114" s="201"/>
      <c r="F114" s="202"/>
      <c r="G114" s="202"/>
      <c r="H114" s="201"/>
      <c r="I114" s="286"/>
      <c r="J114" s="12" t="s">
        <v>27</v>
      </c>
      <c r="K114" s="16"/>
      <c r="L114" s="16"/>
      <c r="M114" s="16"/>
      <c r="N114" s="16"/>
      <c r="O114" s="16"/>
      <c r="P114" s="16"/>
      <c r="Q114" s="16"/>
      <c r="R114" s="16"/>
    </row>
    <row r="115" spans="1:18" ht="23.25" customHeight="1">
      <c r="A115" s="201"/>
      <c r="B115" s="159" t="s">
        <v>24</v>
      </c>
      <c r="C115" s="160"/>
      <c r="D115" s="12"/>
      <c r="E115" s="161">
        <f>SUM(E112:E114)</f>
        <v>0</v>
      </c>
      <c r="F115" s="12"/>
      <c r="G115" s="12"/>
      <c r="H115" s="12"/>
      <c r="I115" s="39">
        <f>SUM(I112:I114)</f>
        <v>1500</v>
      </c>
      <c r="J115" s="12"/>
      <c r="K115" s="16"/>
      <c r="L115" s="16"/>
      <c r="M115" s="16"/>
      <c r="N115" s="16"/>
      <c r="O115" s="16"/>
      <c r="P115" s="16"/>
      <c r="Q115" s="16"/>
      <c r="R115" s="16"/>
    </row>
    <row r="116" spans="1:18" ht="14.25" customHeight="1">
      <c r="A116" s="201" t="s">
        <v>616</v>
      </c>
      <c r="B116" s="201" t="s">
        <v>617</v>
      </c>
      <c r="C116" s="202" t="s">
        <v>54</v>
      </c>
      <c r="D116" s="201" t="s">
        <v>29</v>
      </c>
      <c r="E116" s="201"/>
      <c r="F116" s="202" t="s">
        <v>45</v>
      </c>
      <c r="G116" s="202" t="s">
        <v>31</v>
      </c>
      <c r="H116" s="202" t="s">
        <v>30</v>
      </c>
      <c r="I116" s="286">
        <v>1500</v>
      </c>
      <c r="J116" s="12" t="s">
        <v>25</v>
      </c>
      <c r="K116" s="14"/>
      <c r="L116" s="13"/>
      <c r="M116" s="13"/>
      <c r="N116" s="13"/>
      <c r="O116" s="13"/>
      <c r="P116" s="13"/>
      <c r="Q116" s="13"/>
      <c r="R116" s="13"/>
    </row>
    <row r="117" spans="1:18" ht="14.25" customHeight="1">
      <c r="A117" s="201"/>
      <c r="B117" s="201"/>
      <c r="C117" s="202"/>
      <c r="D117" s="201"/>
      <c r="E117" s="201"/>
      <c r="F117" s="202"/>
      <c r="G117" s="202"/>
      <c r="H117" s="202"/>
      <c r="I117" s="286"/>
      <c r="J117" s="12" t="s">
        <v>26</v>
      </c>
      <c r="K117" s="14"/>
      <c r="L117" s="15"/>
      <c r="M117" s="211" t="s">
        <v>281</v>
      </c>
      <c r="N117" s="212"/>
      <c r="O117" s="213"/>
      <c r="P117" s="14"/>
      <c r="Q117" s="14"/>
      <c r="R117" s="14"/>
    </row>
    <row r="118" spans="1:18" ht="14.25" customHeight="1">
      <c r="A118" s="201"/>
      <c r="B118" s="201"/>
      <c r="C118" s="202"/>
      <c r="D118" s="201"/>
      <c r="E118" s="201"/>
      <c r="F118" s="202"/>
      <c r="G118" s="202"/>
      <c r="H118" s="202"/>
      <c r="I118" s="286"/>
      <c r="J118" s="12" t="s">
        <v>27</v>
      </c>
      <c r="K118" s="14"/>
      <c r="L118" s="16"/>
      <c r="M118" s="16"/>
      <c r="N118" s="16"/>
      <c r="O118" s="16"/>
      <c r="P118" s="16"/>
      <c r="Q118" s="16"/>
      <c r="R118" s="16"/>
    </row>
    <row r="119" spans="1:18" ht="14.25" customHeight="1">
      <c r="A119" s="201"/>
      <c r="B119" s="218" t="s">
        <v>24</v>
      </c>
      <c r="C119" s="218"/>
      <c r="D119" s="12"/>
      <c r="E119" s="161"/>
      <c r="F119" s="12"/>
      <c r="G119" s="12"/>
      <c r="H119" s="12"/>
      <c r="I119" s="39">
        <f>SUM(I116:I118)</f>
        <v>1500</v>
      </c>
      <c r="J119" s="12"/>
      <c r="K119" s="16"/>
      <c r="L119" s="16"/>
      <c r="M119" s="16"/>
      <c r="N119" s="16"/>
      <c r="O119" s="16"/>
      <c r="P119" s="16"/>
      <c r="Q119" s="16"/>
      <c r="R119" s="16"/>
    </row>
    <row r="120" spans="1:18" ht="14.25" customHeight="1">
      <c r="A120" s="203" t="s">
        <v>563</v>
      </c>
      <c r="B120" s="201" t="s">
        <v>625</v>
      </c>
      <c r="C120" s="202" t="s">
        <v>55</v>
      </c>
      <c r="D120" s="201" t="s">
        <v>29</v>
      </c>
      <c r="E120" s="201"/>
      <c r="F120" s="202" t="s">
        <v>45</v>
      </c>
      <c r="G120" s="202" t="s">
        <v>31</v>
      </c>
      <c r="H120" s="202" t="s">
        <v>30</v>
      </c>
      <c r="I120" s="286">
        <v>1000</v>
      </c>
      <c r="J120" s="12" t="s">
        <v>25</v>
      </c>
      <c r="K120" s="14"/>
      <c r="L120" s="13"/>
      <c r="M120" s="13"/>
      <c r="N120" s="13"/>
      <c r="O120" s="13"/>
      <c r="P120" s="13"/>
      <c r="Q120" s="13"/>
      <c r="R120" s="13"/>
    </row>
    <row r="121" spans="1:18" ht="14.25" customHeight="1">
      <c r="A121" s="204"/>
      <c r="B121" s="201"/>
      <c r="C121" s="202"/>
      <c r="D121" s="201"/>
      <c r="E121" s="201"/>
      <c r="F121" s="202"/>
      <c r="G121" s="202"/>
      <c r="H121" s="202"/>
      <c r="I121" s="286"/>
      <c r="J121" s="12" t="s">
        <v>26</v>
      </c>
      <c r="K121" s="14"/>
      <c r="L121" s="15"/>
      <c r="M121" s="211" t="s">
        <v>281</v>
      </c>
      <c r="N121" s="212"/>
      <c r="O121" s="213"/>
      <c r="P121" s="14"/>
      <c r="Q121" s="14"/>
      <c r="R121" s="14"/>
    </row>
    <row r="122" spans="1:18" ht="14.25" customHeight="1">
      <c r="A122" s="204"/>
      <c r="B122" s="201"/>
      <c r="C122" s="202"/>
      <c r="D122" s="201"/>
      <c r="E122" s="201"/>
      <c r="F122" s="202"/>
      <c r="G122" s="202"/>
      <c r="H122" s="202"/>
      <c r="I122" s="286"/>
      <c r="J122" s="12" t="s">
        <v>27</v>
      </c>
      <c r="K122" s="14"/>
      <c r="L122" s="16"/>
      <c r="M122" s="16"/>
      <c r="N122" s="16"/>
      <c r="O122" s="16"/>
      <c r="P122" s="16"/>
      <c r="Q122" s="16"/>
      <c r="R122" s="16"/>
    </row>
    <row r="123" spans="1:18" ht="14.25" customHeight="1">
      <c r="A123" s="204" t="s">
        <v>626</v>
      </c>
      <c r="B123" s="201" t="s">
        <v>621</v>
      </c>
      <c r="C123" s="202" t="s">
        <v>279</v>
      </c>
      <c r="D123" s="201" t="s">
        <v>29</v>
      </c>
      <c r="E123" s="201"/>
      <c r="F123" s="202" t="s">
        <v>36</v>
      </c>
      <c r="G123" s="202" t="s">
        <v>31</v>
      </c>
      <c r="H123" s="202" t="s">
        <v>30</v>
      </c>
      <c r="I123" s="286">
        <v>750</v>
      </c>
      <c r="J123" s="12" t="s">
        <v>25</v>
      </c>
      <c r="K123" s="14"/>
      <c r="L123" s="13"/>
      <c r="M123" s="13"/>
      <c r="N123" s="13"/>
      <c r="O123" s="13"/>
      <c r="P123" s="13"/>
      <c r="Q123" s="13"/>
      <c r="R123" s="13"/>
    </row>
    <row r="124" spans="1:18" ht="14.25" customHeight="1">
      <c r="A124" s="204"/>
      <c r="B124" s="201"/>
      <c r="C124" s="202"/>
      <c r="D124" s="201"/>
      <c r="E124" s="201"/>
      <c r="F124" s="202"/>
      <c r="G124" s="202"/>
      <c r="H124" s="202"/>
      <c r="I124" s="286"/>
      <c r="J124" s="12" t="s">
        <v>26</v>
      </c>
      <c r="K124" s="14"/>
      <c r="L124" s="15"/>
      <c r="M124" s="211" t="s">
        <v>281</v>
      </c>
      <c r="N124" s="212"/>
      <c r="O124" s="213"/>
      <c r="P124" s="14"/>
      <c r="Q124" s="14"/>
      <c r="R124" s="14"/>
    </row>
    <row r="125" spans="1:18" ht="14.25" customHeight="1">
      <c r="A125" s="204"/>
      <c r="B125" s="201"/>
      <c r="C125" s="202"/>
      <c r="D125" s="201"/>
      <c r="E125" s="201"/>
      <c r="F125" s="202"/>
      <c r="G125" s="202"/>
      <c r="H125" s="202"/>
      <c r="I125" s="286"/>
      <c r="J125" s="12" t="s">
        <v>27</v>
      </c>
      <c r="K125" s="14"/>
      <c r="L125" s="16"/>
      <c r="M125" s="16"/>
      <c r="N125" s="16"/>
      <c r="O125" s="16"/>
      <c r="P125" s="16"/>
      <c r="Q125" s="16"/>
      <c r="R125" s="16"/>
    </row>
    <row r="126" spans="1:18" ht="14.25" customHeight="1">
      <c r="A126" s="197"/>
      <c r="B126" s="218" t="s">
        <v>24</v>
      </c>
      <c r="C126" s="218"/>
      <c r="D126" s="12"/>
      <c r="E126" s="161"/>
      <c r="F126" s="12"/>
      <c r="G126" s="12"/>
      <c r="H126" s="12"/>
      <c r="I126" s="39">
        <v>1750</v>
      </c>
      <c r="J126" s="12"/>
      <c r="K126" s="16"/>
      <c r="L126" s="16"/>
      <c r="M126" s="16"/>
      <c r="N126" s="16"/>
      <c r="O126" s="16"/>
      <c r="P126" s="16"/>
      <c r="Q126" s="16"/>
      <c r="R126" s="16"/>
    </row>
    <row r="127" spans="1:18" ht="14.25" customHeight="1">
      <c r="A127" s="201" t="s">
        <v>627</v>
      </c>
      <c r="B127" s="201" t="s">
        <v>628</v>
      </c>
      <c r="C127" s="202" t="s">
        <v>56</v>
      </c>
      <c r="D127" s="201" t="s">
        <v>29</v>
      </c>
      <c r="E127" s="201"/>
      <c r="F127" s="202" t="s">
        <v>45</v>
      </c>
      <c r="G127" s="202" t="s">
        <v>31</v>
      </c>
      <c r="H127" s="202" t="s">
        <v>30</v>
      </c>
      <c r="I127" s="286">
        <v>250</v>
      </c>
      <c r="J127" s="12" t="s">
        <v>25</v>
      </c>
      <c r="K127" s="14"/>
      <c r="L127" s="13"/>
      <c r="M127" s="13"/>
      <c r="N127" s="13"/>
      <c r="O127" s="13"/>
      <c r="P127" s="13"/>
      <c r="Q127" s="13"/>
      <c r="R127" s="13"/>
    </row>
    <row r="128" spans="1:18" ht="14.25" customHeight="1">
      <c r="A128" s="201"/>
      <c r="B128" s="201"/>
      <c r="C128" s="202"/>
      <c r="D128" s="201"/>
      <c r="E128" s="201"/>
      <c r="F128" s="202"/>
      <c r="G128" s="202"/>
      <c r="H128" s="202"/>
      <c r="I128" s="286"/>
      <c r="J128" s="12" t="s">
        <v>26</v>
      </c>
      <c r="K128" s="14"/>
      <c r="L128" s="15"/>
      <c r="M128" s="211" t="s">
        <v>281</v>
      </c>
      <c r="N128" s="212"/>
      <c r="O128" s="213"/>
      <c r="P128" s="14"/>
      <c r="Q128" s="14"/>
      <c r="R128" s="14"/>
    </row>
    <row r="129" spans="1:19" ht="14.25" customHeight="1">
      <c r="A129" s="201"/>
      <c r="B129" s="201"/>
      <c r="C129" s="202"/>
      <c r="D129" s="201"/>
      <c r="E129" s="201"/>
      <c r="F129" s="202"/>
      <c r="G129" s="202"/>
      <c r="H129" s="202"/>
      <c r="I129" s="286"/>
      <c r="J129" s="12" t="s">
        <v>27</v>
      </c>
      <c r="K129" s="14"/>
      <c r="L129" s="16"/>
      <c r="M129" s="16"/>
      <c r="N129" s="16"/>
      <c r="O129" s="16"/>
      <c r="P129" s="16"/>
      <c r="Q129" s="16"/>
      <c r="R129" s="16"/>
    </row>
    <row r="130" spans="1:19" ht="14.25" customHeight="1">
      <c r="A130" s="201"/>
      <c r="B130" s="157"/>
      <c r="C130" s="158"/>
      <c r="D130" s="157"/>
      <c r="E130" s="157"/>
      <c r="F130" s="158"/>
      <c r="G130" s="158"/>
      <c r="H130" s="158"/>
      <c r="I130" s="170">
        <v>250</v>
      </c>
      <c r="J130" s="12"/>
      <c r="K130" s="14"/>
      <c r="L130" s="16"/>
      <c r="M130" s="16"/>
      <c r="N130" s="16"/>
      <c r="O130" s="16"/>
      <c r="P130" s="16"/>
      <c r="Q130" s="16"/>
      <c r="R130" s="16"/>
    </row>
    <row r="131" spans="1:19" ht="14.25" customHeight="1">
      <c r="A131" s="201"/>
      <c r="B131" s="218" t="s">
        <v>24</v>
      </c>
      <c r="C131" s="218"/>
      <c r="D131" s="12"/>
      <c r="E131" s="161"/>
      <c r="F131" s="12"/>
      <c r="G131" s="12"/>
      <c r="H131" s="12"/>
      <c r="I131" s="39">
        <f>I15+I19+I23+I28+I32+I36+I40+I44+I48+I55+I59+I69+I73+I77+I82+I86+I91+I95+I99+I103+I107+I111+I115+I119+I126+I130</f>
        <v>172977</v>
      </c>
      <c r="J131" s="12"/>
      <c r="K131" s="16"/>
      <c r="L131" s="16"/>
      <c r="M131" s="16"/>
      <c r="N131" s="16"/>
      <c r="O131" s="16"/>
      <c r="P131" s="16"/>
      <c r="Q131" s="16"/>
      <c r="R131" s="16"/>
    </row>
    <row r="132" spans="1:19" s="9" customFormat="1">
      <c r="A132" s="41"/>
      <c r="B132" s="41"/>
      <c r="C132" s="41"/>
      <c r="D132" s="42"/>
      <c r="E132" s="46"/>
      <c r="F132" s="42"/>
      <c r="G132" s="42"/>
      <c r="H132" s="42"/>
      <c r="I132" s="43"/>
      <c r="J132" s="42"/>
      <c r="K132" s="44"/>
      <c r="L132" s="44"/>
      <c r="M132" s="44"/>
      <c r="N132" s="44"/>
      <c r="O132" s="44"/>
      <c r="P132" s="44"/>
      <c r="Q132" s="44"/>
      <c r="R132" s="44"/>
      <c r="S132" s="57"/>
    </row>
    <row r="133" spans="1:19" s="9" customFormat="1">
      <c r="A133" s="41"/>
      <c r="B133" s="41"/>
      <c r="C133" s="41"/>
      <c r="D133" s="42"/>
      <c r="E133" s="46"/>
      <c r="F133" s="42"/>
      <c r="G133" s="42"/>
      <c r="H133" s="42"/>
      <c r="I133" s="43"/>
      <c r="J133" s="42"/>
      <c r="K133" s="44"/>
      <c r="L133" s="44"/>
      <c r="M133" s="44"/>
      <c r="N133" s="44"/>
      <c r="O133" s="44"/>
      <c r="P133" s="44"/>
      <c r="Q133" s="44"/>
      <c r="R133" s="44"/>
      <c r="S133" s="57"/>
    </row>
  </sheetData>
  <mergeCells count="330">
    <mergeCell ref="G112:G114"/>
    <mergeCell ref="H112:H114"/>
    <mergeCell ref="I112:I114"/>
    <mergeCell ref="I120:I122"/>
    <mergeCell ref="B126:C126"/>
    <mergeCell ref="G116:G118"/>
    <mergeCell ref="H116:H118"/>
    <mergeCell ref="G120:G122"/>
    <mergeCell ref="H120:H122"/>
    <mergeCell ref="D120:D122"/>
    <mergeCell ref="E120:E122"/>
    <mergeCell ref="F120:F122"/>
    <mergeCell ref="A112:A115"/>
    <mergeCell ref="B112:B114"/>
    <mergeCell ref="C112:C114"/>
    <mergeCell ref="D112:D114"/>
    <mergeCell ref="E112:E114"/>
    <mergeCell ref="F112:F114"/>
    <mergeCell ref="A120:A122"/>
    <mergeCell ref="A123:A125"/>
    <mergeCell ref="I127:I129"/>
    <mergeCell ref="B123:B125"/>
    <mergeCell ref="C123:C125"/>
    <mergeCell ref="D123:D125"/>
    <mergeCell ref="E123:E125"/>
    <mergeCell ref="F123:F125"/>
    <mergeCell ref="G123:G125"/>
    <mergeCell ref="H123:H125"/>
    <mergeCell ref="I123:I125"/>
    <mergeCell ref="D127:D129"/>
    <mergeCell ref="E127:E129"/>
    <mergeCell ref="F127:F129"/>
    <mergeCell ref="G127:G129"/>
    <mergeCell ref="H127:H129"/>
    <mergeCell ref="I116:I118"/>
    <mergeCell ref="B119:C119"/>
    <mergeCell ref="B131:C131"/>
    <mergeCell ref="A116:A119"/>
    <mergeCell ref="B116:B118"/>
    <mergeCell ref="C116:C118"/>
    <mergeCell ref="D116:D118"/>
    <mergeCell ref="E116:E118"/>
    <mergeCell ref="F116:F118"/>
    <mergeCell ref="B120:B122"/>
    <mergeCell ref="C120:C122"/>
    <mergeCell ref="A127:A131"/>
    <mergeCell ref="B127:B129"/>
    <mergeCell ref="C127:C129"/>
    <mergeCell ref="I108:I110"/>
    <mergeCell ref="B111:C111"/>
    <mergeCell ref="A104:A107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B107:C107"/>
    <mergeCell ref="A108:A111"/>
    <mergeCell ref="B108:B110"/>
    <mergeCell ref="C108:C110"/>
    <mergeCell ref="D108:D110"/>
    <mergeCell ref="E108:E110"/>
    <mergeCell ref="F108:F110"/>
    <mergeCell ref="G108:G110"/>
    <mergeCell ref="H108:H110"/>
    <mergeCell ref="A100:A103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B103:C103"/>
    <mergeCell ref="A96:A99"/>
    <mergeCell ref="B96:B98"/>
    <mergeCell ref="C96:C98"/>
    <mergeCell ref="D96:D98"/>
    <mergeCell ref="E96:E98"/>
    <mergeCell ref="F96:F98"/>
    <mergeCell ref="G96:G98"/>
    <mergeCell ref="H96:H98"/>
    <mergeCell ref="I96:I98"/>
    <mergeCell ref="B99:C99"/>
    <mergeCell ref="I25:I27"/>
    <mergeCell ref="B28:C28"/>
    <mergeCell ref="B25:B27"/>
    <mergeCell ref="C25:C27"/>
    <mergeCell ref="B86:C86"/>
    <mergeCell ref="E60:E62"/>
    <mergeCell ref="F60:F62"/>
    <mergeCell ref="G60:G62"/>
    <mergeCell ref="H60:H62"/>
    <mergeCell ref="B45:B47"/>
    <mergeCell ref="C45:C47"/>
    <mergeCell ref="D45:D47"/>
    <mergeCell ref="E45:E47"/>
    <mergeCell ref="F45:F47"/>
    <mergeCell ref="G45:G47"/>
    <mergeCell ref="H45:H47"/>
    <mergeCell ref="B59:C59"/>
    <mergeCell ref="B40:C40"/>
    <mergeCell ref="B37:B39"/>
    <mergeCell ref="C37:C39"/>
    <mergeCell ref="D37:D39"/>
    <mergeCell ref="E37:E39"/>
    <mergeCell ref="B56:B58"/>
    <mergeCell ref="E56:E58"/>
    <mergeCell ref="A2:R2"/>
    <mergeCell ref="A3:R3"/>
    <mergeCell ref="A9:R9"/>
    <mergeCell ref="A12:A15"/>
    <mergeCell ref="B12:B14"/>
    <mergeCell ref="C12:C14"/>
    <mergeCell ref="D12:D14"/>
    <mergeCell ref="E12:E14"/>
    <mergeCell ref="F12:F14"/>
    <mergeCell ref="G12:G14"/>
    <mergeCell ref="H12:H14"/>
    <mergeCell ref="I12:I14"/>
    <mergeCell ref="H4:J4"/>
    <mergeCell ref="E7:H7"/>
    <mergeCell ref="E6:H6"/>
    <mergeCell ref="E5:I5"/>
    <mergeCell ref="M13:O13"/>
    <mergeCell ref="I37:I39"/>
    <mergeCell ref="M30:O30"/>
    <mergeCell ref="M34:O34"/>
    <mergeCell ref="B15:C15"/>
    <mergeCell ref="A16:A19"/>
    <mergeCell ref="B16:B18"/>
    <mergeCell ref="C16:C18"/>
    <mergeCell ref="D16:D18"/>
    <mergeCell ref="B19:C19"/>
    <mergeCell ref="A25:A28"/>
    <mergeCell ref="E16:E18"/>
    <mergeCell ref="F16:F18"/>
    <mergeCell ref="D25:D27"/>
    <mergeCell ref="E25:E27"/>
    <mergeCell ref="F25:F27"/>
    <mergeCell ref="G16:G18"/>
    <mergeCell ref="H16:H18"/>
    <mergeCell ref="B32:C32"/>
    <mergeCell ref="B23:C23"/>
    <mergeCell ref="D20:D22"/>
    <mergeCell ref="E20:E22"/>
    <mergeCell ref="F20:F22"/>
    <mergeCell ref="G25:G27"/>
    <mergeCell ref="H25:H27"/>
    <mergeCell ref="A29:A32"/>
    <mergeCell ref="B29:B31"/>
    <mergeCell ref="C29:C31"/>
    <mergeCell ref="D29:D31"/>
    <mergeCell ref="E29:E31"/>
    <mergeCell ref="F29:F31"/>
    <mergeCell ref="G29:G31"/>
    <mergeCell ref="H29:H31"/>
    <mergeCell ref="A37:A40"/>
    <mergeCell ref="F37:F39"/>
    <mergeCell ref="G37:G39"/>
    <mergeCell ref="H37:H39"/>
    <mergeCell ref="I16:I18"/>
    <mergeCell ref="A20:A23"/>
    <mergeCell ref="B20:B22"/>
    <mergeCell ref="C20:C22"/>
    <mergeCell ref="A24:R24"/>
    <mergeCell ref="G33:G35"/>
    <mergeCell ref="H33:H35"/>
    <mergeCell ref="G49:G51"/>
    <mergeCell ref="H49:H51"/>
    <mergeCell ref="I33:I35"/>
    <mergeCell ref="B36:C36"/>
    <mergeCell ref="A33:A36"/>
    <mergeCell ref="B33:B35"/>
    <mergeCell ref="C33:C35"/>
    <mergeCell ref="D33:D35"/>
    <mergeCell ref="E33:E35"/>
    <mergeCell ref="B49:B51"/>
    <mergeCell ref="C49:C51"/>
    <mergeCell ref="M17:O17"/>
    <mergeCell ref="M21:O21"/>
    <mergeCell ref="M26:O26"/>
    <mergeCell ref="F33:F35"/>
    <mergeCell ref="M42:O42"/>
    <mergeCell ref="I29:I31"/>
    <mergeCell ref="I20:I22"/>
    <mergeCell ref="G20:G22"/>
    <mergeCell ref="H20:H22"/>
    <mergeCell ref="G52:G54"/>
    <mergeCell ref="H52:H54"/>
    <mergeCell ref="I52:I54"/>
    <mergeCell ref="A88:A95"/>
    <mergeCell ref="D88:D90"/>
    <mergeCell ref="E88:E90"/>
    <mergeCell ref="I88:I90"/>
    <mergeCell ref="B91:C91"/>
    <mergeCell ref="C92:C94"/>
    <mergeCell ref="I92:I94"/>
    <mergeCell ref="D92:D94"/>
    <mergeCell ref="B92:B94"/>
    <mergeCell ref="F88:F90"/>
    <mergeCell ref="G88:G90"/>
    <mergeCell ref="H88:H90"/>
    <mergeCell ref="B88:B90"/>
    <mergeCell ref="C88:C90"/>
    <mergeCell ref="E92:E94"/>
    <mergeCell ref="F92:F94"/>
    <mergeCell ref="G92:G94"/>
    <mergeCell ref="A41:A43"/>
    <mergeCell ref="B52:B54"/>
    <mergeCell ref="C52:C54"/>
    <mergeCell ref="D52:D54"/>
    <mergeCell ref="E52:E54"/>
    <mergeCell ref="F52:F54"/>
    <mergeCell ref="I74:I76"/>
    <mergeCell ref="I56:I58"/>
    <mergeCell ref="F56:F58"/>
    <mergeCell ref="G56:G58"/>
    <mergeCell ref="H56:H58"/>
    <mergeCell ref="D70:D72"/>
    <mergeCell ref="E70:E72"/>
    <mergeCell ref="F70:F72"/>
    <mergeCell ref="G70:G72"/>
    <mergeCell ref="H70:H72"/>
    <mergeCell ref="I70:I72"/>
    <mergeCell ref="B73:C73"/>
    <mergeCell ref="B63:B65"/>
    <mergeCell ref="C63:C65"/>
    <mergeCell ref="D63:D65"/>
    <mergeCell ref="E63:E65"/>
    <mergeCell ref="F63:F65"/>
    <mergeCell ref="G63:G65"/>
    <mergeCell ref="H63:H65"/>
    <mergeCell ref="B55:C55"/>
    <mergeCell ref="D60:D62"/>
    <mergeCell ref="A74:A77"/>
    <mergeCell ref="B74:B76"/>
    <mergeCell ref="C74:C76"/>
    <mergeCell ref="D74:D76"/>
    <mergeCell ref="I60:I62"/>
    <mergeCell ref="B69:C69"/>
    <mergeCell ref="A70:A73"/>
    <mergeCell ref="B70:B72"/>
    <mergeCell ref="C70:C72"/>
    <mergeCell ref="I63:I65"/>
    <mergeCell ref="B44:C44"/>
    <mergeCell ref="B41:B43"/>
    <mergeCell ref="C41:C43"/>
    <mergeCell ref="D41:D43"/>
    <mergeCell ref="E41:E43"/>
    <mergeCell ref="F41:F43"/>
    <mergeCell ref="G41:G43"/>
    <mergeCell ref="H41:H43"/>
    <mergeCell ref="I41:I43"/>
    <mergeCell ref="A45:A48"/>
    <mergeCell ref="B66:B68"/>
    <mergeCell ref="C66:C68"/>
    <mergeCell ref="D66:D68"/>
    <mergeCell ref="E66:E68"/>
    <mergeCell ref="F66:F68"/>
    <mergeCell ref="G66:G68"/>
    <mergeCell ref="H66:H68"/>
    <mergeCell ref="I66:I68"/>
    <mergeCell ref="D56:D58"/>
    <mergeCell ref="C56:C58"/>
    <mergeCell ref="I45:I47"/>
    <mergeCell ref="B48:C48"/>
    <mergeCell ref="D49:D51"/>
    <mergeCell ref="E49:E51"/>
    <mergeCell ref="F49:F51"/>
    <mergeCell ref="B60:B62"/>
    <mergeCell ref="C60:C62"/>
    <mergeCell ref="A49:A51"/>
    <mergeCell ref="A52:A54"/>
    <mergeCell ref="A60:A65"/>
    <mergeCell ref="A66:A68"/>
    <mergeCell ref="I49:I51"/>
    <mergeCell ref="A56:A59"/>
    <mergeCell ref="G83:G85"/>
    <mergeCell ref="H83:H85"/>
    <mergeCell ref="I83:I85"/>
    <mergeCell ref="E74:E76"/>
    <mergeCell ref="F74:F76"/>
    <mergeCell ref="G74:G76"/>
    <mergeCell ref="H74:H76"/>
    <mergeCell ref="B82:C82"/>
    <mergeCell ref="B77:C77"/>
    <mergeCell ref="H79:H81"/>
    <mergeCell ref="A78:R78"/>
    <mergeCell ref="A79:A82"/>
    <mergeCell ref="B79:B81"/>
    <mergeCell ref="F83:F85"/>
    <mergeCell ref="I79:I81"/>
    <mergeCell ref="F79:F81"/>
    <mergeCell ref="G79:G81"/>
    <mergeCell ref="A83:A86"/>
    <mergeCell ref="C79:C81"/>
    <mergeCell ref="D79:D81"/>
    <mergeCell ref="E79:E81"/>
    <mergeCell ref="E83:E85"/>
    <mergeCell ref="B83:B85"/>
    <mergeCell ref="C83:C85"/>
    <mergeCell ref="L67:Q67"/>
    <mergeCell ref="K74:P74"/>
    <mergeCell ref="M50:O50"/>
    <mergeCell ref="M53:O53"/>
    <mergeCell ref="M46:O46"/>
    <mergeCell ref="M97:O97"/>
    <mergeCell ref="M128:O128"/>
    <mergeCell ref="M124:O124"/>
    <mergeCell ref="M121:O121"/>
    <mergeCell ref="M117:O117"/>
    <mergeCell ref="M113:O113"/>
    <mergeCell ref="M109:O109"/>
    <mergeCell ref="M105:O105"/>
    <mergeCell ref="M101:O101"/>
    <mergeCell ref="M71:O71"/>
    <mergeCell ref="M61:O61"/>
    <mergeCell ref="M64:O64"/>
    <mergeCell ref="M89:O89"/>
    <mergeCell ref="M93:O93"/>
    <mergeCell ref="M84:O84"/>
    <mergeCell ref="M80:O80"/>
    <mergeCell ref="A87:R87"/>
    <mergeCell ref="H92:H94"/>
    <mergeCell ref="D83:D85"/>
  </mergeCells>
  <pageMargins left="0.5" right="0.25" top="0.75" bottom="0.75" header="0.3" footer="0.3"/>
  <pageSetup paperSize="9" scale="80" orientation="landscape" r:id="rId1"/>
  <headerFooter differentOddEven="1">
    <oddFooter xml:space="preserve">&amp;C&amp;Z&amp;F&amp;RPage-20 </oddFooter>
    <evenFooter xml:space="preserve">&amp;C&amp;Z&amp;F&amp;RPage-19 </even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29"/>
  <sheetViews>
    <sheetView view="pageBreakPreview" topLeftCell="A130" zoomScaleSheetLayoutView="100" zoomScalePageLayoutView="130" workbookViewId="0">
      <selection activeCell="I130" sqref="I130"/>
    </sheetView>
  </sheetViews>
  <sheetFormatPr defaultRowHeight="15"/>
  <cols>
    <col min="1" max="1" width="11.140625" customWidth="1"/>
    <col min="2" max="2" width="13.140625" customWidth="1"/>
    <col min="3" max="3" width="20.28515625" customWidth="1"/>
    <col min="4" max="4" width="10" customWidth="1"/>
    <col min="5" max="5" width="7.28515625" style="27" customWidth="1"/>
    <col min="6" max="6" width="8.42578125" customWidth="1"/>
    <col min="7" max="7" width="7.7109375" customWidth="1"/>
    <col min="8" max="8" width="7.85546875" customWidth="1"/>
    <col min="9" max="9" width="8.7109375" customWidth="1"/>
    <col min="10" max="10" width="10" customWidth="1"/>
    <col min="11" max="17" width="8.7109375" customWidth="1"/>
    <col min="18" max="18" width="8.28515625" customWidth="1"/>
  </cols>
  <sheetData>
    <row r="1" spans="1:18" ht="17.25" customHeight="1">
      <c r="A1" s="308" t="s">
        <v>599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</row>
    <row r="2" spans="1:18" ht="15.75">
      <c r="A2" s="308" t="s">
        <v>28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</row>
    <row r="3" spans="1:18" ht="9.75" customHeight="1">
      <c r="A3" s="2"/>
      <c r="B3" s="2"/>
      <c r="C3" s="2"/>
      <c r="D3" s="2"/>
      <c r="E3" s="67"/>
      <c r="F3" s="2"/>
      <c r="G3" s="2"/>
      <c r="H3" s="310"/>
      <c r="I3" s="310"/>
      <c r="J3" s="310"/>
      <c r="K3" s="2"/>
      <c r="L3" s="2"/>
      <c r="M3" s="2"/>
      <c r="N3" s="2"/>
      <c r="O3" s="2"/>
      <c r="P3" s="2"/>
      <c r="Q3" s="2"/>
      <c r="R3" s="2"/>
    </row>
    <row r="4" spans="1:18">
      <c r="A4" s="4" t="s">
        <v>1</v>
      </c>
      <c r="B4" s="4"/>
      <c r="C4" s="4"/>
      <c r="D4" s="4" t="s">
        <v>2</v>
      </c>
      <c r="E4" s="311" t="s">
        <v>4</v>
      </c>
      <c r="F4" s="311"/>
      <c r="G4" s="311"/>
      <c r="H4" s="311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4" t="s">
        <v>3</v>
      </c>
      <c r="B5" s="4"/>
      <c r="C5" s="4"/>
      <c r="D5" s="4" t="s">
        <v>2</v>
      </c>
      <c r="E5" s="311" t="s">
        <v>5</v>
      </c>
      <c r="F5" s="311"/>
      <c r="G5" s="311"/>
      <c r="H5" s="311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4" t="s">
        <v>6</v>
      </c>
      <c r="B6" s="4"/>
      <c r="C6" s="4"/>
      <c r="D6" s="4" t="s">
        <v>2</v>
      </c>
      <c r="E6" s="311" t="s">
        <v>207</v>
      </c>
      <c r="F6" s="311"/>
      <c r="G6" s="311"/>
      <c r="H6" s="311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3.5" customHeight="1">
      <c r="A7" s="4"/>
      <c r="B7" s="4"/>
      <c r="C7" s="4"/>
      <c r="D7" s="4"/>
      <c r="E7" s="25"/>
      <c r="F7" s="4"/>
      <c r="G7" s="4"/>
      <c r="H7" s="4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18" customFormat="1" ht="15.75">
      <c r="A8" s="70" t="s">
        <v>125</v>
      </c>
      <c r="B8" s="70"/>
      <c r="C8" s="70"/>
      <c r="D8" s="56"/>
      <c r="E8" s="71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18" ht="36" customHeight="1">
      <c r="A9" s="10" t="s">
        <v>10</v>
      </c>
      <c r="B9" s="104" t="s">
        <v>7</v>
      </c>
      <c r="C9" s="10" t="s">
        <v>72</v>
      </c>
      <c r="D9" s="104" t="s">
        <v>8</v>
      </c>
      <c r="E9" s="104" t="s">
        <v>9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10" t="s">
        <v>17</v>
      </c>
      <c r="M9" s="10" t="s">
        <v>18</v>
      </c>
      <c r="N9" s="10" t="s">
        <v>19</v>
      </c>
      <c r="O9" s="10" t="s">
        <v>20</v>
      </c>
      <c r="P9" s="10" t="s">
        <v>22</v>
      </c>
      <c r="Q9" s="10" t="s">
        <v>21</v>
      </c>
      <c r="R9" s="11" t="s">
        <v>23</v>
      </c>
    </row>
    <row r="10" spans="1:18" ht="11.25" customHeight="1">
      <c r="A10" s="10">
        <v>1</v>
      </c>
      <c r="B10" s="104">
        <v>2</v>
      </c>
      <c r="C10" s="10">
        <v>3</v>
      </c>
      <c r="D10" s="104">
        <v>4</v>
      </c>
      <c r="E10" s="104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1">
        <v>18</v>
      </c>
    </row>
    <row r="11" spans="1:18" s="9" customFormat="1" ht="14.25" customHeight="1">
      <c r="A11" s="201" t="s">
        <v>565</v>
      </c>
      <c r="B11" s="201" t="s">
        <v>525</v>
      </c>
      <c r="C11" s="202" t="s">
        <v>126</v>
      </c>
      <c r="D11" s="201" t="s">
        <v>29</v>
      </c>
      <c r="E11" s="201"/>
      <c r="F11" s="202" t="s">
        <v>45</v>
      </c>
      <c r="G11" s="202" t="s">
        <v>31</v>
      </c>
      <c r="H11" s="202" t="s">
        <v>30</v>
      </c>
      <c r="I11" s="286">
        <v>300</v>
      </c>
      <c r="J11" s="12" t="s">
        <v>25</v>
      </c>
      <c r="K11" s="13"/>
      <c r="L11" s="16"/>
      <c r="M11" s="10"/>
      <c r="N11" s="10"/>
      <c r="O11" s="10"/>
      <c r="P11" s="10"/>
      <c r="Q11" s="10"/>
      <c r="R11" s="11"/>
    </row>
    <row r="12" spans="1:18" s="9" customFormat="1" ht="14.25" customHeight="1">
      <c r="A12" s="201"/>
      <c r="B12" s="201"/>
      <c r="C12" s="202"/>
      <c r="D12" s="201"/>
      <c r="E12" s="201"/>
      <c r="F12" s="202"/>
      <c r="G12" s="202"/>
      <c r="H12" s="202"/>
      <c r="I12" s="286"/>
      <c r="J12" s="12" t="s">
        <v>26</v>
      </c>
      <c r="K12" s="16"/>
      <c r="L12" s="16"/>
      <c r="M12" s="316" t="s">
        <v>289</v>
      </c>
      <c r="N12" s="317"/>
      <c r="O12" s="317"/>
      <c r="P12" s="317"/>
      <c r="Q12" s="318"/>
      <c r="R12" s="11"/>
    </row>
    <row r="13" spans="1:18" s="9" customFormat="1" ht="14.25" customHeight="1">
      <c r="A13" s="201"/>
      <c r="B13" s="201"/>
      <c r="C13" s="202"/>
      <c r="D13" s="201"/>
      <c r="E13" s="201"/>
      <c r="F13" s="202"/>
      <c r="G13" s="202"/>
      <c r="H13" s="202"/>
      <c r="I13" s="286"/>
      <c r="J13" s="12" t="s">
        <v>27</v>
      </c>
      <c r="K13" s="16"/>
      <c r="L13" s="16"/>
      <c r="M13" s="10"/>
      <c r="N13" s="10"/>
      <c r="O13" s="10"/>
      <c r="P13" s="10"/>
      <c r="Q13" s="10"/>
      <c r="R13" s="11"/>
    </row>
    <row r="14" spans="1:18" s="9" customFormat="1" ht="14.25" customHeight="1">
      <c r="A14" s="201"/>
      <c r="B14" s="218" t="s">
        <v>24</v>
      </c>
      <c r="C14" s="218"/>
      <c r="D14" s="12"/>
      <c r="E14" s="140"/>
      <c r="F14" s="12"/>
      <c r="G14" s="12"/>
      <c r="H14" s="12"/>
      <c r="I14" s="39">
        <f>SUM(I11:I13)</f>
        <v>300</v>
      </c>
      <c r="J14" s="12"/>
      <c r="K14" s="16"/>
      <c r="L14" s="16"/>
      <c r="M14" s="10"/>
      <c r="N14" s="10"/>
      <c r="O14" s="10"/>
      <c r="P14" s="10"/>
      <c r="Q14" s="10"/>
      <c r="R14" s="11"/>
    </row>
    <row r="15" spans="1:18" s="9" customFormat="1" ht="14.25" customHeight="1">
      <c r="A15" s="201" t="s">
        <v>526</v>
      </c>
      <c r="B15" s="201" t="s">
        <v>527</v>
      </c>
      <c r="C15" s="202" t="s">
        <v>204</v>
      </c>
      <c r="D15" s="201" t="s">
        <v>29</v>
      </c>
      <c r="E15" s="201"/>
      <c r="F15" s="202" t="s">
        <v>36</v>
      </c>
      <c r="G15" s="202" t="s">
        <v>31</v>
      </c>
      <c r="H15" s="202" t="s">
        <v>30</v>
      </c>
      <c r="I15" s="286">
        <v>200</v>
      </c>
      <c r="J15" s="12" t="s">
        <v>25</v>
      </c>
      <c r="K15" s="13"/>
      <c r="L15" s="13"/>
      <c r="M15" s="13"/>
      <c r="N15" s="13"/>
      <c r="O15" s="13"/>
      <c r="P15" s="13"/>
      <c r="Q15" s="13"/>
      <c r="R15" s="13"/>
    </row>
    <row r="16" spans="1:18" s="9" customFormat="1" ht="14.25" customHeight="1">
      <c r="A16" s="201"/>
      <c r="B16" s="201"/>
      <c r="C16" s="202"/>
      <c r="D16" s="201"/>
      <c r="E16" s="201"/>
      <c r="F16" s="202"/>
      <c r="G16" s="202"/>
      <c r="H16" s="202"/>
      <c r="I16" s="286"/>
      <c r="J16" s="12" t="s">
        <v>26</v>
      </c>
      <c r="K16" s="14"/>
      <c r="L16" s="15"/>
      <c r="M16" s="211" t="s">
        <v>281</v>
      </c>
      <c r="N16" s="212"/>
      <c r="O16" s="213"/>
      <c r="P16" s="14"/>
      <c r="Q16" s="14"/>
      <c r="R16" s="14"/>
    </row>
    <row r="17" spans="1:18" s="9" customFormat="1" ht="14.25" customHeight="1">
      <c r="A17" s="201"/>
      <c r="B17" s="201"/>
      <c r="C17" s="202"/>
      <c r="D17" s="201"/>
      <c r="E17" s="201"/>
      <c r="F17" s="202"/>
      <c r="G17" s="202"/>
      <c r="H17" s="202"/>
      <c r="I17" s="286"/>
      <c r="J17" s="12" t="s">
        <v>27</v>
      </c>
      <c r="K17" s="16"/>
      <c r="L17" s="16"/>
      <c r="M17" s="16"/>
      <c r="N17" s="16"/>
      <c r="O17" s="16"/>
      <c r="P17" s="16"/>
      <c r="Q17" s="16"/>
      <c r="R17" s="16"/>
    </row>
    <row r="18" spans="1:18" s="9" customFormat="1" ht="19.5" customHeight="1">
      <c r="A18" s="201"/>
      <c r="B18" s="218" t="s">
        <v>24</v>
      </c>
      <c r="C18" s="218"/>
      <c r="D18" s="12"/>
      <c r="E18" s="140"/>
      <c r="F18" s="12"/>
      <c r="G18" s="12"/>
      <c r="H18" s="12"/>
      <c r="I18" s="39">
        <f>SUM(I15:I17)</f>
        <v>200</v>
      </c>
      <c r="J18" s="12"/>
      <c r="K18" s="16"/>
      <c r="L18" s="16"/>
      <c r="M18" s="16"/>
      <c r="N18" s="16"/>
      <c r="O18" s="16"/>
      <c r="P18" s="16"/>
      <c r="Q18" s="16"/>
      <c r="R18" s="16"/>
    </row>
    <row r="19" spans="1:18" s="9" customFormat="1" ht="14.25" customHeight="1">
      <c r="A19" s="201" t="s">
        <v>566</v>
      </c>
      <c r="B19" s="201" t="s">
        <v>529</v>
      </c>
      <c r="C19" s="202" t="s">
        <v>140</v>
      </c>
      <c r="D19" s="201" t="s">
        <v>29</v>
      </c>
      <c r="E19" s="201"/>
      <c r="F19" s="202" t="s">
        <v>36</v>
      </c>
      <c r="G19" s="202" t="s">
        <v>31</v>
      </c>
      <c r="H19" s="202" t="s">
        <v>30</v>
      </c>
      <c r="I19" s="286">
        <v>300</v>
      </c>
      <c r="J19" s="12" t="s">
        <v>25</v>
      </c>
      <c r="K19" s="13"/>
      <c r="L19" s="13"/>
      <c r="M19" s="13"/>
      <c r="N19" s="13"/>
      <c r="O19" s="13"/>
      <c r="P19" s="13"/>
      <c r="Q19" s="13"/>
      <c r="R19" s="13"/>
    </row>
    <row r="20" spans="1:18" s="9" customFormat="1" ht="14.25" customHeight="1">
      <c r="A20" s="201"/>
      <c r="B20" s="201"/>
      <c r="C20" s="202"/>
      <c r="D20" s="201"/>
      <c r="E20" s="201"/>
      <c r="F20" s="202"/>
      <c r="G20" s="202"/>
      <c r="H20" s="202"/>
      <c r="I20" s="286"/>
      <c r="J20" s="12" t="s">
        <v>26</v>
      </c>
      <c r="K20" s="14"/>
      <c r="L20" s="15"/>
      <c r="M20" s="211" t="s">
        <v>281</v>
      </c>
      <c r="N20" s="212"/>
      <c r="O20" s="213"/>
      <c r="P20" s="14"/>
      <c r="Q20" s="14"/>
      <c r="R20" s="14"/>
    </row>
    <row r="21" spans="1:18" s="9" customFormat="1" ht="14.25" customHeight="1">
      <c r="A21" s="201"/>
      <c r="B21" s="201"/>
      <c r="C21" s="202"/>
      <c r="D21" s="201"/>
      <c r="E21" s="201"/>
      <c r="F21" s="202"/>
      <c r="G21" s="202"/>
      <c r="H21" s="202"/>
      <c r="I21" s="286"/>
      <c r="J21" s="12" t="s">
        <v>27</v>
      </c>
      <c r="K21" s="16"/>
      <c r="L21" s="16"/>
      <c r="M21" s="16"/>
      <c r="N21" s="16"/>
      <c r="O21" s="16"/>
      <c r="P21" s="16"/>
      <c r="Q21" s="16"/>
      <c r="R21" s="16"/>
    </row>
    <row r="22" spans="1:18" s="9" customFormat="1" ht="14.25" customHeight="1">
      <c r="A22" s="201"/>
      <c r="B22" s="201" t="s">
        <v>567</v>
      </c>
      <c r="C22" s="202" t="s">
        <v>140</v>
      </c>
      <c r="D22" s="201" t="s">
        <v>29</v>
      </c>
      <c r="E22" s="201"/>
      <c r="F22" s="202" t="s">
        <v>36</v>
      </c>
      <c r="G22" s="202" t="s">
        <v>31</v>
      </c>
      <c r="H22" s="202" t="s">
        <v>30</v>
      </c>
      <c r="I22" s="286">
        <v>200</v>
      </c>
      <c r="J22" s="12" t="s">
        <v>25</v>
      </c>
      <c r="K22" s="13"/>
      <c r="L22" s="13"/>
      <c r="M22" s="13"/>
      <c r="N22" s="13"/>
      <c r="O22" s="13"/>
      <c r="P22" s="13"/>
      <c r="Q22" s="13"/>
      <c r="R22" s="13"/>
    </row>
    <row r="23" spans="1:18" s="9" customFormat="1" ht="14.25" customHeight="1">
      <c r="A23" s="201"/>
      <c r="B23" s="201"/>
      <c r="C23" s="202"/>
      <c r="D23" s="201"/>
      <c r="E23" s="201"/>
      <c r="F23" s="202"/>
      <c r="G23" s="202"/>
      <c r="H23" s="202"/>
      <c r="I23" s="286"/>
      <c r="J23" s="12" t="s">
        <v>26</v>
      </c>
      <c r="K23" s="14"/>
      <c r="L23" s="15"/>
      <c r="M23" s="211" t="s">
        <v>281</v>
      </c>
      <c r="N23" s="212"/>
      <c r="O23" s="213"/>
      <c r="P23" s="14"/>
      <c r="Q23" s="14"/>
      <c r="R23" s="14"/>
    </row>
    <row r="24" spans="1:18" s="9" customFormat="1" ht="14.25" customHeight="1">
      <c r="A24" s="201"/>
      <c r="B24" s="201"/>
      <c r="C24" s="202"/>
      <c r="D24" s="201"/>
      <c r="E24" s="201"/>
      <c r="F24" s="202"/>
      <c r="G24" s="202"/>
      <c r="H24" s="202"/>
      <c r="I24" s="286"/>
      <c r="J24" s="12" t="s">
        <v>27</v>
      </c>
      <c r="K24" s="16"/>
      <c r="L24" s="16"/>
      <c r="M24" s="16"/>
      <c r="N24" s="16"/>
      <c r="O24" s="16"/>
      <c r="P24" s="16"/>
      <c r="Q24" s="16"/>
      <c r="R24" s="16"/>
    </row>
    <row r="25" spans="1:18" s="9" customFormat="1" ht="11.25" customHeight="1">
      <c r="A25" s="201"/>
      <c r="B25" s="218" t="s">
        <v>24</v>
      </c>
      <c r="C25" s="218"/>
      <c r="D25" s="140"/>
      <c r="E25" s="140"/>
      <c r="F25" s="12"/>
      <c r="G25" s="12"/>
      <c r="H25" s="12"/>
      <c r="I25" s="39">
        <f>I19+I22</f>
        <v>500</v>
      </c>
      <c r="J25" s="12"/>
      <c r="K25" s="16"/>
      <c r="L25" s="16"/>
      <c r="M25" s="16"/>
      <c r="N25" s="16"/>
      <c r="O25" s="16"/>
      <c r="P25" s="16"/>
      <c r="Q25" s="16"/>
      <c r="R25" s="16"/>
    </row>
    <row r="26" spans="1:18" ht="14.25" customHeight="1">
      <c r="A26" s="201" t="s">
        <v>568</v>
      </c>
      <c r="B26" s="201" t="s">
        <v>531</v>
      </c>
      <c r="C26" s="202" t="s">
        <v>140</v>
      </c>
      <c r="D26" s="201" t="s">
        <v>29</v>
      </c>
      <c r="E26" s="201"/>
      <c r="F26" s="202" t="s">
        <v>45</v>
      </c>
      <c r="G26" s="202" t="s">
        <v>31</v>
      </c>
      <c r="H26" s="202" t="s">
        <v>30</v>
      </c>
      <c r="I26" s="286">
        <v>100</v>
      </c>
      <c r="J26" s="12" t="s">
        <v>25</v>
      </c>
      <c r="K26" s="13"/>
      <c r="L26" s="13"/>
      <c r="M26" s="13"/>
      <c r="N26" s="13"/>
      <c r="O26" s="13"/>
      <c r="P26" s="13"/>
      <c r="Q26" s="13"/>
      <c r="R26" s="13"/>
    </row>
    <row r="27" spans="1:18" ht="14.25" customHeight="1">
      <c r="A27" s="201"/>
      <c r="B27" s="201"/>
      <c r="C27" s="202"/>
      <c r="D27" s="201"/>
      <c r="E27" s="201"/>
      <c r="F27" s="202"/>
      <c r="G27" s="202"/>
      <c r="H27" s="202"/>
      <c r="I27" s="286"/>
      <c r="J27" s="12" t="s">
        <v>26</v>
      </c>
      <c r="K27" s="14"/>
      <c r="L27" s="15"/>
      <c r="M27" s="185" t="s">
        <v>289</v>
      </c>
      <c r="N27" s="186"/>
      <c r="O27" s="187"/>
      <c r="P27" s="14"/>
      <c r="Q27" s="14"/>
      <c r="R27" s="14"/>
    </row>
    <row r="28" spans="1:18" ht="14.25" customHeight="1">
      <c r="A28" s="201"/>
      <c r="B28" s="201"/>
      <c r="C28" s="202"/>
      <c r="D28" s="201"/>
      <c r="E28" s="201"/>
      <c r="F28" s="202"/>
      <c r="G28" s="202"/>
      <c r="H28" s="202"/>
      <c r="I28" s="286"/>
      <c r="J28" s="12" t="s">
        <v>27</v>
      </c>
      <c r="K28" s="16"/>
      <c r="L28" s="16"/>
      <c r="M28" s="16"/>
      <c r="N28" s="16"/>
      <c r="O28" s="16"/>
      <c r="P28" s="16"/>
      <c r="Q28" s="16"/>
      <c r="R28" s="16"/>
    </row>
    <row r="29" spans="1:18" ht="14.25" customHeight="1">
      <c r="A29" s="201"/>
      <c r="B29" s="218" t="s">
        <v>24</v>
      </c>
      <c r="C29" s="218"/>
      <c r="D29" s="101"/>
      <c r="E29" s="101"/>
      <c r="F29" s="12"/>
      <c r="G29" s="12"/>
      <c r="H29" s="12"/>
      <c r="I29" s="39">
        <v>100</v>
      </c>
      <c r="J29" s="12"/>
      <c r="K29" s="16"/>
      <c r="L29" s="16"/>
      <c r="M29" s="16"/>
      <c r="N29" s="16"/>
      <c r="O29" s="16"/>
      <c r="P29" s="16"/>
      <c r="Q29" s="16"/>
      <c r="R29" s="16"/>
    </row>
    <row r="30" spans="1:18" ht="14.25" customHeight="1">
      <c r="A30" s="207" t="s">
        <v>532</v>
      </c>
      <c r="B30" s="205" t="s">
        <v>569</v>
      </c>
      <c r="C30" s="247" t="s">
        <v>141</v>
      </c>
      <c r="D30" s="205" t="s">
        <v>29</v>
      </c>
      <c r="E30" s="205"/>
      <c r="F30" s="247" t="s">
        <v>36</v>
      </c>
      <c r="G30" s="247" t="s">
        <v>31</v>
      </c>
      <c r="H30" s="247" t="s">
        <v>30</v>
      </c>
      <c r="I30" s="319">
        <v>600</v>
      </c>
      <c r="J30" s="12" t="s">
        <v>25</v>
      </c>
      <c r="K30" s="13"/>
      <c r="L30" s="24"/>
      <c r="M30" s="16"/>
      <c r="N30" s="16"/>
      <c r="O30" s="16"/>
      <c r="P30" s="16"/>
      <c r="Q30" s="16"/>
      <c r="R30" s="16"/>
    </row>
    <row r="31" spans="1:18" ht="14.25" customHeight="1">
      <c r="A31" s="208"/>
      <c r="B31" s="205"/>
      <c r="C31" s="205"/>
      <c r="D31" s="205"/>
      <c r="E31" s="205"/>
      <c r="F31" s="247"/>
      <c r="G31" s="247"/>
      <c r="H31" s="247"/>
      <c r="I31" s="319"/>
      <c r="J31" s="12" t="s">
        <v>26</v>
      </c>
      <c r="K31" s="14"/>
      <c r="L31" s="24"/>
      <c r="M31" s="182" t="s">
        <v>289</v>
      </c>
      <c r="N31" s="183"/>
      <c r="O31" s="184"/>
      <c r="P31" s="16"/>
      <c r="Q31" s="16"/>
      <c r="R31" s="16"/>
    </row>
    <row r="32" spans="1:18" ht="7.5" customHeight="1">
      <c r="A32" s="208"/>
      <c r="B32" s="205"/>
      <c r="C32" s="205"/>
      <c r="D32" s="205"/>
      <c r="E32" s="205"/>
      <c r="F32" s="247"/>
      <c r="G32" s="247"/>
      <c r="H32" s="247"/>
      <c r="I32" s="319"/>
      <c r="J32" s="12" t="s">
        <v>27</v>
      </c>
      <c r="K32" s="16"/>
      <c r="L32" s="24"/>
      <c r="M32" s="16"/>
      <c r="N32" s="16"/>
      <c r="O32" s="16"/>
      <c r="P32" s="16"/>
      <c r="Q32" s="16"/>
      <c r="R32" s="16"/>
    </row>
    <row r="33" spans="1:18" ht="14.25" customHeight="1">
      <c r="A33" s="208" t="s">
        <v>534</v>
      </c>
      <c r="B33" s="205" t="s">
        <v>535</v>
      </c>
      <c r="C33" s="247" t="s">
        <v>141</v>
      </c>
      <c r="D33" s="205" t="s">
        <v>29</v>
      </c>
      <c r="E33" s="205"/>
      <c r="F33" s="247" t="s">
        <v>45</v>
      </c>
      <c r="G33" s="247" t="s">
        <v>31</v>
      </c>
      <c r="H33" s="247" t="s">
        <v>30</v>
      </c>
      <c r="I33" s="319">
        <v>100</v>
      </c>
      <c r="J33" s="12" t="s">
        <v>25</v>
      </c>
      <c r="K33" s="13"/>
      <c r="L33" s="24"/>
      <c r="M33" s="16"/>
      <c r="N33" s="16"/>
      <c r="O33" s="16"/>
      <c r="P33" s="16"/>
      <c r="Q33" s="16"/>
      <c r="R33" s="16"/>
    </row>
    <row r="34" spans="1:18" ht="14.25" customHeight="1">
      <c r="A34" s="208"/>
      <c r="B34" s="205"/>
      <c r="C34" s="205"/>
      <c r="D34" s="205"/>
      <c r="E34" s="205"/>
      <c r="F34" s="247"/>
      <c r="G34" s="247"/>
      <c r="H34" s="247"/>
      <c r="I34" s="319"/>
      <c r="J34" s="12" t="s">
        <v>26</v>
      </c>
      <c r="K34" s="14"/>
      <c r="L34" s="24"/>
      <c r="M34" s="232" t="s">
        <v>281</v>
      </c>
      <c r="N34" s="233"/>
      <c r="O34" s="234"/>
      <c r="P34" s="16"/>
      <c r="Q34" s="16"/>
      <c r="R34" s="16"/>
    </row>
    <row r="35" spans="1:18" ht="14.25" customHeight="1">
      <c r="A35" s="208"/>
      <c r="B35" s="205"/>
      <c r="C35" s="205"/>
      <c r="D35" s="205"/>
      <c r="E35" s="205"/>
      <c r="F35" s="247"/>
      <c r="G35" s="247"/>
      <c r="H35" s="247"/>
      <c r="I35" s="319"/>
      <c r="J35" s="12" t="s">
        <v>27</v>
      </c>
      <c r="K35" s="16"/>
      <c r="L35" s="24"/>
      <c r="M35" s="16"/>
      <c r="N35" s="16"/>
      <c r="O35" s="16"/>
      <c r="P35" s="16"/>
      <c r="Q35" s="16"/>
      <c r="R35" s="16"/>
    </row>
    <row r="36" spans="1:18" ht="11.25" customHeight="1">
      <c r="A36" s="199"/>
      <c r="B36" s="248" t="s">
        <v>24</v>
      </c>
      <c r="C36" s="248"/>
      <c r="D36" s="141"/>
      <c r="E36" s="141"/>
      <c r="F36" s="20"/>
      <c r="G36" s="20"/>
      <c r="H36" s="20"/>
      <c r="I36" s="82">
        <v>700</v>
      </c>
      <c r="J36" s="12"/>
      <c r="K36" s="16"/>
      <c r="L36" s="24"/>
      <c r="M36" s="16"/>
      <c r="N36" s="16"/>
      <c r="O36" s="16"/>
      <c r="P36" s="16"/>
      <c r="Q36" s="16"/>
      <c r="R36" s="16"/>
    </row>
    <row r="37" spans="1:18" ht="14.25" customHeight="1">
      <c r="A37" s="203" t="s">
        <v>570</v>
      </c>
      <c r="B37" s="201" t="s">
        <v>610</v>
      </c>
      <c r="C37" s="201" t="s">
        <v>304</v>
      </c>
      <c r="D37" s="201" t="s">
        <v>29</v>
      </c>
      <c r="E37" s="201"/>
      <c r="F37" s="202" t="s">
        <v>36</v>
      </c>
      <c r="G37" s="202" t="s">
        <v>31</v>
      </c>
      <c r="H37" s="202" t="s">
        <v>30</v>
      </c>
      <c r="I37" s="286">
        <v>200</v>
      </c>
      <c r="J37" s="12" t="s">
        <v>25</v>
      </c>
      <c r="K37" s="13"/>
      <c r="L37" s="13"/>
      <c r="M37" s="13"/>
      <c r="N37" s="13"/>
      <c r="O37" s="13"/>
      <c r="P37" s="13"/>
      <c r="Q37" s="13"/>
      <c r="R37" s="13"/>
    </row>
    <row r="38" spans="1:18" ht="14.25" customHeight="1">
      <c r="A38" s="204"/>
      <c r="B38" s="201"/>
      <c r="C38" s="201"/>
      <c r="D38" s="201"/>
      <c r="E38" s="201"/>
      <c r="F38" s="202"/>
      <c r="G38" s="202"/>
      <c r="H38" s="202"/>
      <c r="I38" s="286"/>
      <c r="J38" s="12" t="s">
        <v>26</v>
      </c>
      <c r="K38" s="14"/>
      <c r="L38" s="15"/>
      <c r="M38" s="211" t="s">
        <v>281</v>
      </c>
      <c r="N38" s="212"/>
      <c r="O38" s="213"/>
      <c r="P38" s="14"/>
      <c r="Q38" s="14"/>
      <c r="R38" s="14"/>
    </row>
    <row r="39" spans="1:18" ht="5.25" customHeight="1">
      <c r="A39" s="204"/>
      <c r="B39" s="201"/>
      <c r="C39" s="201"/>
      <c r="D39" s="201"/>
      <c r="E39" s="201"/>
      <c r="F39" s="202"/>
      <c r="G39" s="202"/>
      <c r="H39" s="202"/>
      <c r="I39" s="286"/>
      <c r="J39" s="12" t="s">
        <v>27</v>
      </c>
      <c r="K39" s="16"/>
      <c r="L39" s="16"/>
      <c r="M39" s="16"/>
      <c r="N39" s="16"/>
      <c r="O39" s="16"/>
      <c r="P39" s="16"/>
      <c r="Q39" s="16"/>
      <c r="R39" s="16"/>
    </row>
    <row r="40" spans="1:18" ht="12.75" customHeight="1">
      <c r="A40" s="204" t="s">
        <v>536</v>
      </c>
      <c r="B40" s="201" t="s">
        <v>537</v>
      </c>
      <c r="C40" s="201" t="s">
        <v>304</v>
      </c>
      <c r="D40" s="201" t="s">
        <v>29</v>
      </c>
      <c r="E40" s="201"/>
      <c r="F40" s="202" t="s">
        <v>45</v>
      </c>
      <c r="G40" s="202" t="s">
        <v>31</v>
      </c>
      <c r="H40" s="202" t="s">
        <v>30</v>
      </c>
      <c r="I40" s="286">
        <v>200</v>
      </c>
      <c r="J40" s="12" t="s">
        <v>25</v>
      </c>
      <c r="K40" s="13"/>
      <c r="L40" s="13"/>
      <c r="M40" s="13"/>
      <c r="N40" s="13"/>
      <c r="O40" s="13"/>
      <c r="P40" s="13"/>
      <c r="Q40" s="13"/>
      <c r="R40" s="13"/>
    </row>
    <row r="41" spans="1:18" ht="21.75" customHeight="1">
      <c r="A41" s="204"/>
      <c r="B41" s="201"/>
      <c r="C41" s="201"/>
      <c r="D41" s="201"/>
      <c r="E41" s="201"/>
      <c r="F41" s="202"/>
      <c r="G41" s="202"/>
      <c r="H41" s="202"/>
      <c r="I41" s="286"/>
      <c r="J41" s="12" t="s">
        <v>26</v>
      </c>
      <c r="K41" s="14"/>
      <c r="L41" s="15"/>
      <c r="M41" s="211" t="s">
        <v>281</v>
      </c>
      <c r="N41" s="212"/>
      <c r="O41" s="213"/>
      <c r="P41" s="14"/>
      <c r="Q41" s="14"/>
      <c r="R41" s="14"/>
    </row>
    <row r="42" spans="1:18" ht="14.25" customHeight="1">
      <c r="A42" s="204"/>
      <c r="B42" s="201"/>
      <c r="C42" s="201"/>
      <c r="D42" s="201"/>
      <c r="E42" s="201"/>
      <c r="F42" s="202"/>
      <c r="G42" s="202"/>
      <c r="H42" s="202"/>
      <c r="I42" s="286"/>
      <c r="J42" s="12" t="s">
        <v>27</v>
      </c>
      <c r="K42" s="16"/>
      <c r="L42" s="16"/>
      <c r="M42" s="16"/>
      <c r="N42" s="16"/>
      <c r="O42" s="16"/>
      <c r="P42" s="16"/>
      <c r="Q42" s="16"/>
      <c r="R42" s="16"/>
    </row>
    <row r="43" spans="1:18" ht="22.5" customHeight="1">
      <c r="A43" s="197"/>
      <c r="B43" s="218" t="s">
        <v>24</v>
      </c>
      <c r="C43" s="218"/>
      <c r="D43" s="101"/>
      <c r="E43" s="101"/>
      <c r="F43" s="12"/>
      <c r="G43" s="12"/>
      <c r="H43" s="12"/>
      <c r="I43" s="39">
        <v>400</v>
      </c>
      <c r="J43" s="12"/>
      <c r="K43" s="16"/>
      <c r="L43" s="16"/>
      <c r="M43" s="16"/>
      <c r="N43" s="16"/>
      <c r="O43" s="16"/>
      <c r="P43" s="16"/>
      <c r="Q43" s="16"/>
      <c r="R43" s="16"/>
    </row>
    <row r="44" spans="1:18" ht="14.25" customHeight="1">
      <c r="A44" s="201" t="s">
        <v>538</v>
      </c>
      <c r="B44" s="201" t="s">
        <v>571</v>
      </c>
      <c r="C44" s="201" t="s">
        <v>68</v>
      </c>
      <c r="D44" s="201" t="s">
        <v>29</v>
      </c>
      <c r="E44" s="201"/>
      <c r="F44" s="202" t="s">
        <v>45</v>
      </c>
      <c r="G44" s="202" t="s">
        <v>31</v>
      </c>
      <c r="H44" s="202" t="s">
        <v>30</v>
      </c>
      <c r="I44" s="286">
        <v>300</v>
      </c>
      <c r="J44" s="12" t="s">
        <v>25</v>
      </c>
      <c r="K44" s="13"/>
      <c r="L44" s="13"/>
      <c r="M44" s="13"/>
      <c r="N44" s="13"/>
      <c r="O44" s="13"/>
      <c r="P44" s="13"/>
      <c r="Q44" s="13"/>
      <c r="R44" s="13"/>
    </row>
    <row r="45" spans="1:18" ht="14.25" customHeight="1">
      <c r="A45" s="201"/>
      <c r="B45" s="201"/>
      <c r="C45" s="201"/>
      <c r="D45" s="201"/>
      <c r="E45" s="201"/>
      <c r="F45" s="202"/>
      <c r="G45" s="202"/>
      <c r="H45" s="202"/>
      <c r="I45" s="286"/>
      <c r="J45" s="12" t="s">
        <v>26</v>
      </c>
      <c r="K45" s="14"/>
      <c r="L45" s="15"/>
      <c r="M45" s="211" t="s">
        <v>281</v>
      </c>
      <c r="N45" s="212"/>
      <c r="O45" s="213"/>
      <c r="P45" s="14"/>
      <c r="Q45" s="14"/>
      <c r="R45" s="14"/>
    </row>
    <row r="46" spans="1:18" ht="19.5" customHeight="1">
      <c r="A46" s="201"/>
      <c r="B46" s="201"/>
      <c r="C46" s="201"/>
      <c r="D46" s="201"/>
      <c r="E46" s="201"/>
      <c r="F46" s="202"/>
      <c r="G46" s="202"/>
      <c r="H46" s="202"/>
      <c r="I46" s="286"/>
      <c r="J46" s="12" t="s">
        <v>27</v>
      </c>
      <c r="K46" s="16"/>
      <c r="L46" s="16"/>
      <c r="M46" s="16"/>
      <c r="N46" s="16"/>
      <c r="O46" s="16"/>
      <c r="P46" s="16"/>
      <c r="Q46" s="16"/>
      <c r="R46" s="16"/>
    </row>
    <row r="47" spans="1:18" ht="27.75" customHeight="1">
      <c r="A47" s="201"/>
      <c r="B47" s="218" t="s">
        <v>24</v>
      </c>
      <c r="C47" s="218"/>
      <c r="D47" s="101"/>
      <c r="E47" s="101"/>
      <c r="F47" s="12"/>
      <c r="G47" s="12"/>
      <c r="H47" s="12"/>
      <c r="I47" s="39">
        <f>SUM(I44:I46)</f>
        <v>300</v>
      </c>
      <c r="J47" s="12"/>
      <c r="K47" s="16"/>
      <c r="L47" s="16"/>
      <c r="M47" s="16"/>
      <c r="N47" s="16"/>
      <c r="O47" s="16"/>
      <c r="P47" s="16"/>
      <c r="Q47" s="16"/>
      <c r="R47" s="16"/>
    </row>
    <row r="48" spans="1:18" ht="14.25" customHeight="1">
      <c r="A48" s="201" t="s">
        <v>540</v>
      </c>
      <c r="B48" s="201" t="s">
        <v>572</v>
      </c>
      <c r="C48" s="201" t="s">
        <v>69</v>
      </c>
      <c r="D48" s="201" t="s">
        <v>29</v>
      </c>
      <c r="E48" s="201"/>
      <c r="F48" s="202" t="s">
        <v>36</v>
      </c>
      <c r="G48" s="202" t="s">
        <v>31</v>
      </c>
      <c r="H48" s="202" t="s">
        <v>30</v>
      </c>
      <c r="I48" s="286">
        <v>150</v>
      </c>
      <c r="J48" s="12" t="s">
        <v>25</v>
      </c>
      <c r="K48" s="13"/>
      <c r="L48" s="13"/>
      <c r="M48" s="13"/>
      <c r="N48" s="13"/>
      <c r="O48" s="13"/>
      <c r="P48" s="13"/>
      <c r="Q48" s="13"/>
      <c r="R48" s="13"/>
    </row>
    <row r="49" spans="1:18" ht="14.25" customHeight="1">
      <c r="A49" s="201"/>
      <c r="B49" s="201"/>
      <c r="C49" s="201"/>
      <c r="D49" s="201"/>
      <c r="E49" s="201"/>
      <c r="F49" s="202"/>
      <c r="G49" s="202"/>
      <c r="H49" s="202"/>
      <c r="I49" s="286"/>
      <c r="J49" s="12" t="s">
        <v>26</v>
      </c>
      <c r="K49" s="14"/>
      <c r="L49" s="15"/>
      <c r="M49" s="14"/>
      <c r="N49" s="14"/>
      <c r="O49" s="14"/>
      <c r="P49" s="14"/>
      <c r="Q49" s="14"/>
      <c r="R49" s="14"/>
    </row>
    <row r="50" spans="1:18" ht="14.25" customHeight="1">
      <c r="A50" s="201"/>
      <c r="B50" s="201"/>
      <c r="C50" s="201"/>
      <c r="D50" s="201"/>
      <c r="E50" s="201"/>
      <c r="F50" s="202"/>
      <c r="G50" s="202"/>
      <c r="H50" s="202"/>
      <c r="I50" s="286"/>
      <c r="J50" s="12" t="s">
        <v>27</v>
      </c>
      <c r="K50" s="16"/>
      <c r="L50" s="16"/>
      <c r="M50" s="232" t="s">
        <v>281</v>
      </c>
      <c r="N50" s="233"/>
      <c r="O50" s="234"/>
      <c r="P50" s="16"/>
      <c r="Q50" s="16"/>
      <c r="R50" s="16"/>
    </row>
    <row r="51" spans="1:18" ht="14.25" customHeight="1">
      <c r="A51" s="201"/>
      <c r="B51" s="218" t="s">
        <v>24</v>
      </c>
      <c r="C51" s="218"/>
      <c r="D51" s="101"/>
      <c r="E51" s="101"/>
      <c r="F51" s="12"/>
      <c r="G51" s="12"/>
      <c r="H51" s="12"/>
      <c r="I51" s="39">
        <f>SUM(I48:I50)</f>
        <v>150</v>
      </c>
      <c r="J51" s="12"/>
      <c r="K51" s="16"/>
      <c r="L51" s="16"/>
      <c r="M51" s="16"/>
      <c r="N51" s="16"/>
      <c r="O51" s="16"/>
      <c r="P51" s="16"/>
      <c r="Q51" s="16"/>
      <c r="R51" s="16"/>
    </row>
    <row r="52" spans="1:18" ht="14.25" customHeight="1">
      <c r="A52" s="203" t="s">
        <v>611</v>
      </c>
      <c r="B52" s="201" t="s">
        <v>612</v>
      </c>
      <c r="C52" s="201" t="s">
        <v>70</v>
      </c>
      <c r="D52" s="201" t="s">
        <v>29</v>
      </c>
      <c r="E52" s="201"/>
      <c r="F52" s="202" t="s">
        <v>36</v>
      </c>
      <c r="G52" s="202" t="s">
        <v>31</v>
      </c>
      <c r="H52" s="202" t="s">
        <v>30</v>
      </c>
      <c r="I52" s="286">
        <v>75</v>
      </c>
      <c r="J52" s="12" t="s">
        <v>25</v>
      </c>
      <c r="K52" s="13"/>
      <c r="L52" s="13"/>
      <c r="M52" s="13"/>
      <c r="N52" s="13"/>
      <c r="O52" s="13"/>
      <c r="P52" s="13"/>
      <c r="Q52" s="13"/>
      <c r="R52" s="13"/>
    </row>
    <row r="53" spans="1:18" ht="14.25" customHeight="1">
      <c r="A53" s="204"/>
      <c r="B53" s="201"/>
      <c r="C53" s="201"/>
      <c r="D53" s="201"/>
      <c r="E53" s="201"/>
      <c r="F53" s="202"/>
      <c r="G53" s="202"/>
      <c r="H53" s="202"/>
      <c r="I53" s="286"/>
      <c r="J53" s="12" t="s">
        <v>26</v>
      </c>
      <c r="K53" s="13"/>
      <c r="L53" s="15"/>
      <c r="M53" s="211" t="s">
        <v>289</v>
      </c>
      <c r="N53" s="212"/>
      <c r="O53" s="212"/>
      <c r="P53" s="212"/>
      <c r="Q53" s="213"/>
      <c r="R53" s="14"/>
    </row>
    <row r="54" spans="1:18" ht="14.25" customHeight="1">
      <c r="A54" s="204"/>
      <c r="B54" s="201"/>
      <c r="C54" s="201"/>
      <c r="D54" s="201"/>
      <c r="E54" s="201"/>
      <c r="F54" s="202"/>
      <c r="G54" s="202"/>
      <c r="H54" s="202"/>
      <c r="I54" s="286"/>
      <c r="J54" s="12" t="s">
        <v>27</v>
      </c>
      <c r="K54" s="13"/>
      <c r="L54" s="16"/>
      <c r="M54" s="16"/>
      <c r="N54" s="16"/>
      <c r="O54" s="16"/>
      <c r="P54" s="16"/>
      <c r="Q54" s="16"/>
      <c r="R54" s="16"/>
    </row>
    <row r="55" spans="1:18" ht="21" customHeight="1">
      <c r="A55" s="204" t="s">
        <v>613</v>
      </c>
      <c r="B55" s="201" t="s">
        <v>544</v>
      </c>
      <c r="C55" s="201" t="s">
        <v>70</v>
      </c>
      <c r="D55" s="201" t="s">
        <v>29</v>
      </c>
      <c r="E55" s="201"/>
      <c r="F55" s="202" t="s">
        <v>45</v>
      </c>
      <c r="G55" s="202" t="s">
        <v>31</v>
      </c>
      <c r="H55" s="202" t="s">
        <v>30</v>
      </c>
      <c r="I55" s="286">
        <v>25</v>
      </c>
      <c r="J55" s="12" t="s">
        <v>25</v>
      </c>
      <c r="K55" s="13"/>
      <c r="L55" s="13"/>
      <c r="M55" s="13"/>
      <c r="N55" s="13"/>
      <c r="O55" s="13"/>
      <c r="P55" s="13"/>
      <c r="Q55" s="13"/>
      <c r="R55" s="13"/>
    </row>
    <row r="56" spans="1:18" ht="14.25" customHeight="1">
      <c r="A56" s="204"/>
      <c r="B56" s="201"/>
      <c r="C56" s="201"/>
      <c r="D56" s="201"/>
      <c r="E56" s="201"/>
      <c r="F56" s="202"/>
      <c r="G56" s="202"/>
      <c r="H56" s="202"/>
      <c r="I56" s="286"/>
      <c r="J56" s="12" t="s">
        <v>26</v>
      </c>
      <c r="K56" s="13"/>
      <c r="L56" s="15"/>
      <c r="M56" s="211" t="s">
        <v>281</v>
      </c>
      <c r="N56" s="212"/>
      <c r="O56" s="213"/>
      <c r="P56" s="14"/>
      <c r="Q56" s="14"/>
      <c r="R56" s="14"/>
    </row>
    <row r="57" spans="1:18" ht="14.25" customHeight="1">
      <c r="A57" s="204"/>
      <c r="B57" s="201"/>
      <c r="C57" s="201"/>
      <c r="D57" s="201"/>
      <c r="E57" s="201"/>
      <c r="F57" s="202"/>
      <c r="G57" s="202"/>
      <c r="H57" s="202"/>
      <c r="I57" s="286"/>
      <c r="J57" s="12" t="s">
        <v>27</v>
      </c>
      <c r="K57" s="13"/>
      <c r="L57" s="16"/>
      <c r="M57" s="16"/>
      <c r="N57" s="16"/>
      <c r="O57" s="16"/>
      <c r="P57" s="16"/>
      <c r="Q57" s="16"/>
      <c r="R57" s="16"/>
    </row>
    <row r="58" spans="1:18" ht="28.5" customHeight="1">
      <c r="A58" s="197"/>
      <c r="B58" s="218" t="s">
        <v>24</v>
      </c>
      <c r="C58" s="218"/>
      <c r="D58" s="101"/>
      <c r="E58" s="101"/>
      <c r="F58" s="12"/>
      <c r="G58" s="12"/>
      <c r="H58" s="12"/>
      <c r="I58" s="39">
        <v>100</v>
      </c>
      <c r="J58" s="12"/>
      <c r="K58" s="13"/>
      <c r="L58" s="16"/>
      <c r="M58" s="16"/>
      <c r="N58" s="16"/>
      <c r="O58" s="16"/>
      <c r="P58" s="16"/>
      <c r="Q58" s="16"/>
      <c r="R58" s="16"/>
    </row>
    <row r="59" spans="1:18" ht="14.25" customHeight="1">
      <c r="A59" s="201" t="s">
        <v>545</v>
      </c>
      <c r="B59" s="201" t="s">
        <v>546</v>
      </c>
      <c r="C59" s="201" t="s">
        <v>71</v>
      </c>
      <c r="D59" s="201" t="s">
        <v>29</v>
      </c>
      <c r="E59" s="201" t="s">
        <v>209</v>
      </c>
      <c r="F59" s="202" t="s">
        <v>45</v>
      </c>
      <c r="G59" s="202" t="s">
        <v>31</v>
      </c>
      <c r="H59" s="202" t="s">
        <v>30</v>
      </c>
      <c r="I59" s="286">
        <v>8000</v>
      </c>
      <c r="J59" s="12" t="s">
        <v>25</v>
      </c>
      <c r="K59" s="13"/>
      <c r="L59" s="13"/>
      <c r="M59" s="13"/>
      <c r="N59" s="13"/>
      <c r="O59" s="13"/>
      <c r="P59" s="13"/>
      <c r="Q59" s="13"/>
      <c r="R59" s="13"/>
    </row>
    <row r="60" spans="1:18" ht="14.25" customHeight="1">
      <c r="A60" s="201"/>
      <c r="B60" s="201"/>
      <c r="C60" s="201"/>
      <c r="D60" s="201"/>
      <c r="E60" s="201"/>
      <c r="F60" s="202"/>
      <c r="G60" s="202"/>
      <c r="H60" s="202"/>
      <c r="I60" s="286"/>
      <c r="J60" s="12" t="s">
        <v>26</v>
      </c>
      <c r="K60" s="13"/>
      <c r="L60" s="15"/>
      <c r="M60" s="211" t="s">
        <v>281</v>
      </c>
      <c r="N60" s="212"/>
      <c r="O60" s="213"/>
      <c r="P60" s="14"/>
      <c r="Q60" s="14"/>
      <c r="R60" s="14"/>
    </row>
    <row r="61" spans="1:18" ht="14.25" customHeight="1">
      <c r="A61" s="201"/>
      <c r="B61" s="201"/>
      <c r="C61" s="201"/>
      <c r="D61" s="201"/>
      <c r="E61" s="201"/>
      <c r="F61" s="202"/>
      <c r="G61" s="202"/>
      <c r="H61" s="202"/>
      <c r="I61" s="286"/>
      <c r="J61" s="12" t="s">
        <v>27</v>
      </c>
      <c r="K61" s="13"/>
      <c r="L61" s="16"/>
      <c r="M61" s="16"/>
      <c r="N61" s="16"/>
      <c r="O61" s="16"/>
      <c r="P61" s="16"/>
      <c r="Q61" s="16"/>
      <c r="R61" s="16"/>
    </row>
    <row r="62" spans="1:18" ht="14.25" customHeight="1">
      <c r="A62" s="201"/>
      <c r="B62" s="218" t="s">
        <v>24</v>
      </c>
      <c r="C62" s="218"/>
      <c r="D62" s="12"/>
      <c r="E62" s="101"/>
      <c r="F62" s="12"/>
      <c r="G62" s="12"/>
      <c r="H62" s="12"/>
      <c r="I62" s="39">
        <f>SUM(I59:I61)</f>
        <v>8000</v>
      </c>
      <c r="J62" s="12"/>
      <c r="K62" s="13"/>
      <c r="L62" s="16"/>
      <c r="M62" s="16"/>
      <c r="N62" s="16"/>
      <c r="O62" s="16"/>
      <c r="P62" s="16"/>
      <c r="Q62" s="16"/>
      <c r="R62" s="16"/>
    </row>
    <row r="63" spans="1:18" ht="14.25" customHeight="1">
      <c r="A63" s="201" t="s">
        <v>547</v>
      </c>
      <c r="B63" s="201" t="s">
        <v>548</v>
      </c>
      <c r="C63" s="202" t="s">
        <v>155</v>
      </c>
      <c r="D63" s="201" t="s">
        <v>29</v>
      </c>
      <c r="E63" s="201" t="s">
        <v>209</v>
      </c>
      <c r="F63" s="202" t="s">
        <v>45</v>
      </c>
      <c r="G63" s="202" t="s">
        <v>31</v>
      </c>
      <c r="H63" s="202" t="s">
        <v>30</v>
      </c>
      <c r="I63" s="286">
        <v>2000</v>
      </c>
      <c r="J63" s="12" t="s">
        <v>25</v>
      </c>
      <c r="K63" s="13"/>
      <c r="L63" s="13"/>
      <c r="M63" s="13"/>
      <c r="N63" s="13"/>
      <c r="O63" s="13"/>
      <c r="P63" s="13"/>
      <c r="Q63" s="13"/>
      <c r="R63" s="13"/>
    </row>
    <row r="64" spans="1:18" ht="14.25" customHeight="1">
      <c r="A64" s="201"/>
      <c r="B64" s="201"/>
      <c r="C64" s="202"/>
      <c r="D64" s="201"/>
      <c r="E64" s="201"/>
      <c r="F64" s="202"/>
      <c r="G64" s="202"/>
      <c r="H64" s="202"/>
      <c r="I64" s="286"/>
      <c r="J64" s="12" t="s">
        <v>26</v>
      </c>
      <c r="K64" s="13"/>
      <c r="L64" s="15"/>
      <c r="M64" s="211" t="s">
        <v>281</v>
      </c>
      <c r="N64" s="212"/>
      <c r="O64" s="213"/>
      <c r="P64" s="14"/>
      <c r="Q64" s="14"/>
      <c r="R64" s="14"/>
    </row>
    <row r="65" spans="1:18" ht="14.25" customHeight="1">
      <c r="A65" s="201"/>
      <c r="B65" s="201"/>
      <c r="C65" s="202"/>
      <c r="D65" s="201"/>
      <c r="E65" s="201"/>
      <c r="F65" s="202"/>
      <c r="G65" s="202"/>
      <c r="H65" s="202"/>
      <c r="I65" s="286"/>
      <c r="J65" s="12" t="s">
        <v>27</v>
      </c>
      <c r="K65" s="13"/>
      <c r="L65" s="16"/>
      <c r="M65" s="16"/>
      <c r="N65" s="16"/>
      <c r="O65" s="16"/>
      <c r="P65" s="16"/>
      <c r="Q65" s="16"/>
      <c r="R65" s="16"/>
    </row>
    <row r="66" spans="1:18" ht="14.25" customHeight="1">
      <c r="A66" s="201"/>
      <c r="B66" s="218" t="s">
        <v>24</v>
      </c>
      <c r="C66" s="218"/>
      <c r="D66" s="12"/>
      <c r="E66" s="101"/>
      <c r="F66" s="12"/>
      <c r="G66" s="12"/>
      <c r="H66" s="12"/>
      <c r="I66" s="39">
        <f>SUM(I63:I65)</f>
        <v>2000</v>
      </c>
      <c r="J66" s="12"/>
      <c r="K66" s="13"/>
      <c r="L66" s="16"/>
      <c r="M66" s="16"/>
      <c r="N66" s="16"/>
      <c r="O66" s="16"/>
      <c r="P66" s="16"/>
      <c r="Q66" s="16"/>
      <c r="R66" s="16"/>
    </row>
    <row r="67" spans="1:18" ht="14.25" customHeight="1">
      <c r="A67" s="201" t="s">
        <v>549</v>
      </c>
      <c r="B67" s="201" t="s">
        <v>550</v>
      </c>
      <c r="C67" s="202" t="s">
        <v>154</v>
      </c>
      <c r="D67" s="201" t="s">
        <v>29</v>
      </c>
      <c r="E67" s="201"/>
      <c r="F67" s="202" t="s">
        <v>45</v>
      </c>
      <c r="G67" s="202" t="s">
        <v>31</v>
      </c>
      <c r="H67" s="202" t="s">
        <v>30</v>
      </c>
      <c r="I67" s="286">
        <v>2000</v>
      </c>
      <c r="J67" s="12" t="s">
        <v>25</v>
      </c>
      <c r="K67" s="13"/>
      <c r="L67" s="13"/>
      <c r="M67" s="13"/>
      <c r="N67" s="13"/>
      <c r="O67" s="13"/>
      <c r="P67" s="13"/>
      <c r="Q67" s="13"/>
      <c r="R67" s="13"/>
    </row>
    <row r="68" spans="1:18" ht="14.25" customHeight="1">
      <c r="A68" s="201"/>
      <c r="B68" s="201"/>
      <c r="C68" s="201"/>
      <c r="D68" s="201"/>
      <c r="E68" s="201"/>
      <c r="F68" s="202"/>
      <c r="G68" s="202"/>
      <c r="H68" s="202"/>
      <c r="I68" s="286"/>
      <c r="J68" s="12" t="s">
        <v>26</v>
      </c>
      <c r="K68" s="13"/>
      <c r="L68" s="15"/>
      <c r="M68" s="211" t="s">
        <v>281</v>
      </c>
      <c r="N68" s="212"/>
      <c r="O68" s="213"/>
      <c r="P68" s="14"/>
      <c r="Q68" s="14"/>
      <c r="R68" s="14"/>
    </row>
    <row r="69" spans="1:18" ht="14.25" customHeight="1">
      <c r="A69" s="201"/>
      <c r="B69" s="201"/>
      <c r="C69" s="201"/>
      <c r="D69" s="201"/>
      <c r="E69" s="201"/>
      <c r="F69" s="202"/>
      <c r="G69" s="202"/>
      <c r="H69" s="202"/>
      <c r="I69" s="286"/>
      <c r="J69" s="12" t="s">
        <v>27</v>
      </c>
      <c r="K69" s="13"/>
      <c r="L69" s="16"/>
      <c r="M69" s="16"/>
      <c r="N69" s="16"/>
      <c r="O69" s="16"/>
      <c r="P69" s="16"/>
      <c r="Q69" s="16"/>
      <c r="R69" s="16"/>
    </row>
    <row r="70" spans="1:18" ht="14.25" customHeight="1">
      <c r="A70" s="201"/>
      <c r="B70" s="218" t="s">
        <v>24</v>
      </c>
      <c r="C70" s="218"/>
      <c r="D70" s="12"/>
      <c r="E70" s="101"/>
      <c r="F70" s="12"/>
      <c r="G70" s="12"/>
      <c r="H70" s="12"/>
      <c r="I70" s="39">
        <f>SUM(I67:I69)</f>
        <v>2000</v>
      </c>
      <c r="J70" s="12"/>
      <c r="K70" s="13"/>
      <c r="L70" s="16"/>
      <c r="M70" s="16"/>
      <c r="N70" s="16"/>
      <c r="O70" s="16"/>
      <c r="P70" s="16"/>
      <c r="Q70" s="16"/>
      <c r="R70" s="16"/>
    </row>
    <row r="71" spans="1:18" ht="14.25" customHeight="1">
      <c r="A71" s="201" t="s">
        <v>551</v>
      </c>
      <c r="B71" s="201" t="s">
        <v>552</v>
      </c>
      <c r="C71" s="202" t="s">
        <v>198</v>
      </c>
      <c r="D71" s="201" t="s">
        <v>29</v>
      </c>
      <c r="E71" s="201"/>
      <c r="F71" s="202" t="s">
        <v>45</v>
      </c>
      <c r="G71" s="202" t="s">
        <v>31</v>
      </c>
      <c r="H71" s="202" t="s">
        <v>30</v>
      </c>
      <c r="I71" s="286">
        <v>6000</v>
      </c>
      <c r="J71" s="12" t="s">
        <v>25</v>
      </c>
      <c r="K71" s="13"/>
      <c r="L71" s="16"/>
      <c r="M71" s="16"/>
      <c r="N71" s="16"/>
      <c r="O71" s="16"/>
      <c r="P71" s="16"/>
      <c r="Q71" s="16"/>
      <c r="R71" s="16"/>
    </row>
    <row r="72" spans="1:18" ht="14.25" customHeight="1">
      <c r="A72" s="201"/>
      <c r="B72" s="201"/>
      <c r="C72" s="202"/>
      <c r="D72" s="201"/>
      <c r="E72" s="201"/>
      <c r="F72" s="202"/>
      <c r="G72" s="202"/>
      <c r="H72" s="202"/>
      <c r="I72" s="286"/>
      <c r="J72" s="12" t="s">
        <v>26</v>
      </c>
      <c r="K72" s="13"/>
      <c r="L72" s="16"/>
      <c r="M72" s="232" t="s">
        <v>281</v>
      </c>
      <c r="N72" s="233"/>
      <c r="O72" s="234"/>
      <c r="P72" s="16"/>
      <c r="Q72" s="16"/>
      <c r="R72" s="16"/>
    </row>
    <row r="73" spans="1:18" ht="14.25" customHeight="1">
      <c r="A73" s="201"/>
      <c r="B73" s="201"/>
      <c r="C73" s="202"/>
      <c r="D73" s="201"/>
      <c r="E73" s="201"/>
      <c r="F73" s="202"/>
      <c r="G73" s="202"/>
      <c r="H73" s="202"/>
      <c r="I73" s="286"/>
      <c r="J73" s="12" t="s">
        <v>27</v>
      </c>
      <c r="K73" s="13"/>
      <c r="L73" s="16"/>
      <c r="M73" s="16"/>
      <c r="N73" s="16"/>
      <c r="O73" s="16"/>
      <c r="P73" s="16"/>
      <c r="Q73" s="16"/>
      <c r="R73" s="16"/>
    </row>
    <row r="74" spans="1:18" ht="14.25" customHeight="1">
      <c r="A74" s="201"/>
      <c r="B74" s="218" t="s">
        <v>24</v>
      </c>
      <c r="C74" s="218"/>
      <c r="D74" s="12"/>
      <c r="E74" s="101"/>
      <c r="F74" s="12"/>
      <c r="G74" s="12"/>
      <c r="H74" s="12"/>
      <c r="I74" s="39">
        <f>SUM(I71:I73)</f>
        <v>6000</v>
      </c>
      <c r="J74" s="12"/>
      <c r="K74" s="13"/>
      <c r="L74" s="16"/>
      <c r="M74" s="16"/>
      <c r="N74" s="16"/>
      <c r="O74" s="16"/>
      <c r="P74" s="16"/>
      <c r="Q74" s="16"/>
      <c r="R74" s="16"/>
    </row>
    <row r="75" spans="1:18" ht="14.25" customHeight="1">
      <c r="A75" s="201" t="s">
        <v>614</v>
      </c>
      <c r="B75" s="201" t="s">
        <v>573</v>
      </c>
      <c r="C75" s="202" t="s">
        <v>200</v>
      </c>
      <c r="D75" s="201" t="s">
        <v>29</v>
      </c>
      <c r="E75" s="201"/>
      <c r="F75" s="202" t="s">
        <v>45</v>
      </c>
      <c r="G75" s="202" t="s">
        <v>31</v>
      </c>
      <c r="H75" s="202" t="s">
        <v>30</v>
      </c>
      <c r="I75" s="286">
        <v>150</v>
      </c>
      <c r="J75" s="12" t="s">
        <v>25</v>
      </c>
      <c r="K75" s="13"/>
      <c r="L75" s="16"/>
      <c r="M75" s="16"/>
      <c r="N75" s="16"/>
      <c r="O75" s="16"/>
      <c r="P75" s="16"/>
      <c r="Q75" s="16"/>
      <c r="R75" s="16"/>
    </row>
    <row r="76" spans="1:18" ht="14.25" customHeight="1">
      <c r="A76" s="201"/>
      <c r="B76" s="201"/>
      <c r="C76" s="202"/>
      <c r="D76" s="201"/>
      <c r="E76" s="201"/>
      <c r="F76" s="202"/>
      <c r="G76" s="202"/>
      <c r="H76" s="202"/>
      <c r="I76" s="286"/>
      <c r="J76" s="12" t="s">
        <v>26</v>
      </c>
      <c r="K76" s="13"/>
      <c r="L76" s="16"/>
      <c r="M76" s="232" t="s">
        <v>281</v>
      </c>
      <c r="N76" s="233"/>
      <c r="O76" s="234"/>
      <c r="P76" s="16"/>
      <c r="Q76" s="16"/>
      <c r="R76" s="16"/>
    </row>
    <row r="77" spans="1:18" ht="32.25" customHeight="1">
      <c r="A77" s="201"/>
      <c r="B77" s="201"/>
      <c r="C77" s="202"/>
      <c r="D77" s="201"/>
      <c r="E77" s="201"/>
      <c r="F77" s="202"/>
      <c r="G77" s="202"/>
      <c r="H77" s="202"/>
      <c r="I77" s="286"/>
      <c r="J77" s="12" t="s">
        <v>27</v>
      </c>
      <c r="K77" s="13"/>
      <c r="L77" s="16"/>
      <c r="M77" s="16"/>
      <c r="N77" s="16"/>
      <c r="O77" s="16"/>
      <c r="P77" s="16"/>
      <c r="Q77" s="16"/>
      <c r="R77" s="16"/>
    </row>
    <row r="78" spans="1:18" ht="48.75" customHeight="1">
      <c r="A78" s="201"/>
      <c r="B78" s="218" t="s">
        <v>24</v>
      </c>
      <c r="C78" s="218"/>
      <c r="D78" s="12"/>
      <c r="E78" s="101"/>
      <c r="F78" s="12"/>
      <c r="G78" s="12"/>
      <c r="H78" s="12"/>
      <c r="I78" s="39">
        <f>SUM(I75:I77)</f>
        <v>150</v>
      </c>
      <c r="J78" s="12"/>
      <c r="K78" s="13"/>
      <c r="L78" s="16"/>
      <c r="M78" s="16"/>
      <c r="N78" s="16"/>
      <c r="O78" s="16"/>
      <c r="P78" s="16"/>
      <c r="Q78" s="16"/>
      <c r="R78" s="16"/>
    </row>
    <row r="79" spans="1:18" ht="14.25" customHeight="1">
      <c r="A79" s="201" t="s">
        <v>574</v>
      </c>
      <c r="B79" s="201" t="s">
        <v>575</v>
      </c>
      <c r="C79" s="202" t="s">
        <v>199</v>
      </c>
      <c r="D79" s="201" t="s">
        <v>29</v>
      </c>
      <c r="E79" s="201"/>
      <c r="F79" s="202" t="s">
        <v>45</v>
      </c>
      <c r="G79" s="202" t="s">
        <v>31</v>
      </c>
      <c r="H79" s="202" t="s">
        <v>30</v>
      </c>
      <c r="I79" s="286">
        <v>300</v>
      </c>
      <c r="J79" s="12" t="s">
        <v>25</v>
      </c>
      <c r="K79" s="13"/>
      <c r="L79" s="16"/>
      <c r="M79" s="16"/>
      <c r="N79" s="16"/>
      <c r="O79" s="16"/>
      <c r="P79" s="16"/>
      <c r="Q79" s="16"/>
      <c r="R79" s="16"/>
    </row>
    <row r="80" spans="1:18" ht="14.25" customHeight="1">
      <c r="A80" s="201"/>
      <c r="B80" s="201"/>
      <c r="C80" s="202"/>
      <c r="D80" s="201"/>
      <c r="E80" s="201"/>
      <c r="F80" s="202"/>
      <c r="G80" s="202"/>
      <c r="H80" s="202"/>
      <c r="I80" s="286"/>
      <c r="J80" s="12" t="s">
        <v>26</v>
      </c>
      <c r="K80" s="13"/>
      <c r="L80" s="16"/>
      <c r="M80" s="232" t="s">
        <v>281</v>
      </c>
      <c r="N80" s="233"/>
      <c r="O80" s="234"/>
      <c r="P80" s="16"/>
      <c r="Q80" s="16"/>
      <c r="R80" s="16"/>
    </row>
    <row r="81" spans="1:19" ht="14.25" customHeight="1">
      <c r="A81" s="201"/>
      <c r="B81" s="201"/>
      <c r="C81" s="202"/>
      <c r="D81" s="201"/>
      <c r="E81" s="201"/>
      <c r="F81" s="202"/>
      <c r="G81" s="202"/>
      <c r="H81" s="202"/>
      <c r="I81" s="286"/>
      <c r="J81" s="12" t="s">
        <v>27</v>
      </c>
      <c r="K81" s="13"/>
      <c r="L81" s="16"/>
      <c r="M81" s="16"/>
      <c r="N81" s="16"/>
      <c r="O81" s="16"/>
      <c r="P81" s="16"/>
      <c r="Q81" s="16"/>
      <c r="R81" s="16"/>
    </row>
    <row r="82" spans="1:19" ht="14.25" customHeight="1">
      <c r="A82" s="201"/>
      <c r="B82" s="218" t="s">
        <v>24</v>
      </c>
      <c r="C82" s="218"/>
      <c r="D82" s="12"/>
      <c r="E82" s="101"/>
      <c r="F82" s="12"/>
      <c r="G82" s="12"/>
      <c r="H82" s="12"/>
      <c r="I82" s="39">
        <f>SUM(I79:I81)</f>
        <v>300</v>
      </c>
      <c r="J82" s="12"/>
      <c r="K82" s="13"/>
      <c r="L82" s="16"/>
      <c r="M82" s="16"/>
      <c r="N82" s="16"/>
      <c r="O82" s="16"/>
      <c r="P82" s="16"/>
      <c r="Q82" s="16"/>
      <c r="R82" s="16"/>
    </row>
    <row r="83" spans="1:19" ht="14.25" customHeight="1">
      <c r="A83" s="201" t="s">
        <v>553</v>
      </c>
      <c r="B83" s="201" t="s">
        <v>554</v>
      </c>
      <c r="C83" s="202" t="s">
        <v>201</v>
      </c>
      <c r="D83" s="201" t="s">
        <v>29</v>
      </c>
      <c r="E83" s="201"/>
      <c r="F83" s="202" t="s">
        <v>45</v>
      </c>
      <c r="G83" s="202" t="s">
        <v>31</v>
      </c>
      <c r="H83" s="202" t="s">
        <v>30</v>
      </c>
      <c r="I83" s="286">
        <v>150</v>
      </c>
      <c r="J83" s="12" t="s">
        <v>25</v>
      </c>
      <c r="K83" s="13"/>
      <c r="L83" s="16"/>
      <c r="M83" s="16"/>
      <c r="N83" s="16"/>
      <c r="O83" s="16"/>
      <c r="P83" s="16"/>
      <c r="Q83" s="16"/>
      <c r="R83" s="16"/>
    </row>
    <row r="84" spans="1:19" ht="14.25" customHeight="1">
      <c r="A84" s="201"/>
      <c r="B84" s="201"/>
      <c r="C84" s="202"/>
      <c r="D84" s="201"/>
      <c r="E84" s="201"/>
      <c r="F84" s="202"/>
      <c r="G84" s="202"/>
      <c r="H84" s="202"/>
      <c r="I84" s="286"/>
      <c r="J84" s="12" t="s">
        <v>26</v>
      </c>
      <c r="K84" s="13"/>
      <c r="L84" s="16"/>
      <c r="M84" s="232" t="s">
        <v>281</v>
      </c>
      <c r="N84" s="233"/>
      <c r="O84" s="234"/>
      <c r="P84" s="16"/>
      <c r="Q84" s="16"/>
      <c r="R84" s="16"/>
    </row>
    <row r="85" spans="1:19" ht="14.25" customHeight="1">
      <c r="A85" s="201"/>
      <c r="B85" s="201"/>
      <c r="C85" s="202"/>
      <c r="D85" s="201"/>
      <c r="E85" s="201"/>
      <c r="F85" s="202"/>
      <c r="G85" s="202"/>
      <c r="H85" s="202"/>
      <c r="I85" s="286"/>
      <c r="J85" s="12" t="s">
        <v>27</v>
      </c>
      <c r="K85" s="13"/>
      <c r="L85" s="16"/>
      <c r="M85" s="16"/>
      <c r="N85" s="16"/>
      <c r="O85" s="16"/>
      <c r="P85" s="16"/>
      <c r="Q85" s="16"/>
      <c r="R85" s="16"/>
    </row>
    <row r="86" spans="1:19" ht="14.25" customHeight="1">
      <c r="A86" s="201"/>
      <c r="B86" s="218" t="s">
        <v>24</v>
      </c>
      <c r="C86" s="218"/>
      <c r="D86" s="12"/>
      <c r="E86" s="101"/>
      <c r="F86" s="12"/>
      <c r="G86" s="12"/>
      <c r="H86" s="12"/>
      <c r="I86" s="39">
        <f>SUM(I83:I85)</f>
        <v>150</v>
      </c>
      <c r="J86" s="12"/>
      <c r="K86" s="13"/>
      <c r="L86" s="16"/>
      <c r="M86" s="16"/>
      <c r="N86" s="16"/>
      <c r="O86" s="16"/>
      <c r="P86" s="16"/>
      <c r="Q86" s="16"/>
      <c r="R86" s="16"/>
    </row>
    <row r="87" spans="1:19" ht="14.25" customHeight="1">
      <c r="A87" s="201" t="s">
        <v>615</v>
      </c>
      <c r="B87" s="201" t="s">
        <v>555</v>
      </c>
      <c r="C87" s="202" t="s">
        <v>202</v>
      </c>
      <c r="D87" s="201" t="s">
        <v>29</v>
      </c>
      <c r="E87" s="201"/>
      <c r="F87" s="202" t="s">
        <v>45</v>
      </c>
      <c r="G87" s="202" t="s">
        <v>31</v>
      </c>
      <c r="H87" s="202" t="s">
        <v>30</v>
      </c>
      <c r="I87" s="286">
        <v>9000</v>
      </c>
      <c r="J87" s="12" t="s">
        <v>25</v>
      </c>
      <c r="K87" s="13"/>
      <c r="L87" s="16"/>
      <c r="M87" s="16"/>
      <c r="N87" s="16"/>
      <c r="O87" s="16"/>
      <c r="P87" s="16"/>
      <c r="Q87" s="16"/>
      <c r="R87" s="16"/>
    </row>
    <row r="88" spans="1:19" ht="14.25" customHeight="1">
      <c r="A88" s="201"/>
      <c r="B88" s="201"/>
      <c r="C88" s="202"/>
      <c r="D88" s="201"/>
      <c r="E88" s="201"/>
      <c r="F88" s="202"/>
      <c r="G88" s="202"/>
      <c r="H88" s="202"/>
      <c r="I88" s="286"/>
      <c r="J88" s="12" t="s">
        <v>26</v>
      </c>
      <c r="K88" s="13"/>
      <c r="L88" s="16"/>
      <c r="M88" s="232" t="s">
        <v>281</v>
      </c>
      <c r="N88" s="233"/>
      <c r="O88" s="234"/>
      <c r="P88" s="16"/>
      <c r="Q88" s="16"/>
      <c r="R88" s="16"/>
    </row>
    <row r="89" spans="1:19" ht="14.25" customHeight="1">
      <c r="A89" s="201"/>
      <c r="B89" s="201"/>
      <c r="C89" s="202"/>
      <c r="D89" s="201"/>
      <c r="E89" s="201"/>
      <c r="F89" s="202"/>
      <c r="G89" s="202"/>
      <c r="H89" s="202"/>
      <c r="I89" s="286"/>
      <c r="J89" s="12" t="s">
        <v>27</v>
      </c>
      <c r="K89" s="13"/>
      <c r="L89" s="16"/>
      <c r="M89" s="16"/>
      <c r="N89" s="16"/>
      <c r="O89" s="16"/>
      <c r="P89" s="16"/>
      <c r="Q89" s="16"/>
      <c r="R89" s="16"/>
    </row>
    <row r="90" spans="1:19" ht="14.25" customHeight="1">
      <c r="A90" s="201"/>
      <c r="B90" s="218" t="s">
        <v>24</v>
      </c>
      <c r="C90" s="218"/>
      <c r="D90" s="12"/>
      <c r="E90" s="126"/>
      <c r="F90" s="12"/>
      <c r="G90" s="12"/>
      <c r="H90" s="12"/>
      <c r="I90" s="39">
        <v>9000</v>
      </c>
      <c r="J90" s="12"/>
      <c r="K90" s="13"/>
      <c r="L90" s="16"/>
      <c r="M90" s="16"/>
      <c r="N90" s="16"/>
      <c r="O90" s="16"/>
      <c r="P90" s="16"/>
      <c r="Q90" s="16"/>
      <c r="R90" s="16"/>
    </row>
    <row r="91" spans="1:19" ht="14.25" customHeight="1">
      <c r="A91" s="201" t="s">
        <v>556</v>
      </c>
      <c r="B91" s="201" t="s">
        <v>557</v>
      </c>
      <c r="C91" s="201" t="s">
        <v>73</v>
      </c>
      <c r="D91" s="201" t="s">
        <v>29</v>
      </c>
      <c r="E91" s="201"/>
      <c r="F91" s="202" t="s">
        <v>45</v>
      </c>
      <c r="G91" s="202" t="s">
        <v>31</v>
      </c>
      <c r="H91" s="202" t="s">
        <v>30</v>
      </c>
      <c r="I91" s="286">
        <v>50</v>
      </c>
      <c r="J91" s="12" t="s">
        <v>25</v>
      </c>
      <c r="K91" s="13" t="s">
        <v>130</v>
      </c>
      <c r="L91" s="13"/>
      <c r="M91" s="13"/>
      <c r="N91" s="13"/>
      <c r="O91" s="13"/>
      <c r="P91" s="13"/>
      <c r="Q91" s="13"/>
      <c r="R91" s="13"/>
    </row>
    <row r="92" spans="1:19" ht="14.25" customHeight="1">
      <c r="A92" s="201"/>
      <c r="B92" s="201"/>
      <c r="C92" s="201"/>
      <c r="D92" s="201"/>
      <c r="E92" s="201"/>
      <c r="F92" s="202"/>
      <c r="G92" s="202"/>
      <c r="H92" s="202"/>
      <c r="I92" s="286"/>
      <c r="J92" s="12" t="s">
        <v>26</v>
      </c>
      <c r="K92" s="14"/>
      <c r="L92" s="15"/>
      <c r="M92" s="14"/>
      <c r="N92" s="14"/>
      <c r="O92" s="14"/>
      <c r="P92" s="14"/>
      <c r="Q92" s="14"/>
      <c r="R92" s="14"/>
    </row>
    <row r="93" spans="1:19" ht="14.25" customHeight="1">
      <c r="A93" s="201"/>
      <c r="B93" s="201"/>
      <c r="C93" s="201"/>
      <c r="D93" s="201"/>
      <c r="E93" s="201"/>
      <c r="F93" s="202"/>
      <c r="G93" s="202"/>
      <c r="H93" s="202"/>
      <c r="I93" s="286"/>
      <c r="J93" s="12" t="s">
        <v>27</v>
      </c>
      <c r="K93" s="14"/>
      <c r="L93" s="16"/>
      <c r="M93" s="16"/>
      <c r="N93" s="16"/>
      <c r="O93" s="16"/>
      <c r="P93" s="16"/>
      <c r="Q93" s="16"/>
      <c r="R93" s="16"/>
    </row>
    <row r="94" spans="1:19" ht="14.25" customHeight="1">
      <c r="A94" s="201"/>
      <c r="B94" s="218" t="s">
        <v>24</v>
      </c>
      <c r="C94" s="218"/>
      <c r="D94" s="12"/>
      <c r="E94" s="101"/>
      <c r="F94" s="12"/>
      <c r="G94" s="12"/>
      <c r="H94" s="12"/>
      <c r="I94" s="39">
        <f>SUM(I91:I93)</f>
        <v>50</v>
      </c>
      <c r="J94" s="12"/>
      <c r="K94" s="14"/>
      <c r="L94" s="16"/>
      <c r="M94" s="232" t="s">
        <v>281</v>
      </c>
      <c r="N94" s="233"/>
      <c r="O94" s="234"/>
      <c r="P94" s="16"/>
      <c r="Q94" s="16"/>
      <c r="R94" s="16"/>
    </row>
    <row r="95" spans="1:19" s="9" customFormat="1" ht="14.25" customHeight="1">
      <c r="A95" s="201" t="s">
        <v>558</v>
      </c>
      <c r="B95" s="201" t="s">
        <v>577</v>
      </c>
      <c r="C95" s="201" t="s">
        <v>74</v>
      </c>
      <c r="D95" s="201" t="s">
        <v>29</v>
      </c>
      <c r="E95" s="201"/>
      <c r="F95" s="202" t="s">
        <v>45</v>
      </c>
      <c r="G95" s="202" t="s">
        <v>31</v>
      </c>
      <c r="H95" s="202" t="s">
        <v>30</v>
      </c>
      <c r="I95" s="286">
        <v>600</v>
      </c>
      <c r="J95" s="12" t="s">
        <v>25</v>
      </c>
      <c r="K95" s="14"/>
      <c r="L95" s="13"/>
      <c r="M95" s="13"/>
      <c r="N95" s="13"/>
      <c r="O95" s="13"/>
      <c r="P95" s="13"/>
      <c r="Q95" s="13"/>
      <c r="R95" s="13"/>
      <c r="S95"/>
    </row>
    <row r="96" spans="1:19" s="9" customFormat="1" ht="14.25" customHeight="1">
      <c r="A96" s="201"/>
      <c r="B96" s="201"/>
      <c r="C96" s="201"/>
      <c r="D96" s="201"/>
      <c r="E96" s="201"/>
      <c r="F96" s="202"/>
      <c r="G96" s="202"/>
      <c r="H96" s="202"/>
      <c r="I96" s="286"/>
      <c r="J96" s="12" t="s">
        <v>26</v>
      </c>
      <c r="K96" s="14"/>
      <c r="L96" s="15"/>
      <c r="M96" s="211"/>
      <c r="N96" s="212"/>
      <c r="O96" s="213"/>
      <c r="P96" s="14"/>
      <c r="Q96" s="14"/>
      <c r="R96" s="14"/>
      <c r="S96"/>
    </row>
    <row r="97" spans="1:19" s="9" customFormat="1" ht="14.25" customHeight="1">
      <c r="A97" s="201"/>
      <c r="B97" s="201"/>
      <c r="C97" s="201"/>
      <c r="D97" s="201"/>
      <c r="E97" s="201"/>
      <c r="F97" s="202"/>
      <c r="G97" s="202"/>
      <c r="H97" s="202"/>
      <c r="I97" s="286"/>
      <c r="J97" s="12" t="s">
        <v>27</v>
      </c>
      <c r="K97" s="14"/>
      <c r="L97" s="16"/>
      <c r="M97" s="16"/>
      <c r="N97" s="16"/>
      <c r="O97" s="16"/>
      <c r="P97" s="16"/>
      <c r="Q97" s="16"/>
      <c r="R97" s="16"/>
      <c r="S97"/>
    </row>
    <row r="98" spans="1:19" s="9" customFormat="1" ht="14.25" customHeight="1">
      <c r="A98" s="201"/>
      <c r="B98" s="218" t="s">
        <v>24</v>
      </c>
      <c r="C98" s="218"/>
      <c r="D98" s="12"/>
      <c r="E98" s="101"/>
      <c r="F98" s="12"/>
      <c r="G98" s="12"/>
      <c r="H98" s="12"/>
      <c r="I98" s="39">
        <f>SUM(I95:I97)</f>
        <v>600</v>
      </c>
      <c r="J98" s="12"/>
      <c r="K98" s="14"/>
      <c r="L98" s="16"/>
      <c r="M98" s="16"/>
      <c r="N98" s="16"/>
      <c r="O98" s="16"/>
      <c r="P98" s="16"/>
      <c r="Q98" s="16"/>
      <c r="R98" s="16"/>
      <c r="S98"/>
    </row>
    <row r="99" spans="1:19" s="9" customFormat="1" ht="14.25" customHeight="1">
      <c r="A99" s="201" t="s">
        <v>559</v>
      </c>
      <c r="B99" s="201" t="s">
        <v>560</v>
      </c>
      <c r="C99" s="202" t="s">
        <v>79</v>
      </c>
      <c r="D99" s="201" t="s">
        <v>29</v>
      </c>
      <c r="E99" s="201"/>
      <c r="F99" s="202" t="s">
        <v>45</v>
      </c>
      <c r="G99" s="202" t="s">
        <v>31</v>
      </c>
      <c r="H99" s="202" t="s">
        <v>30</v>
      </c>
      <c r="I99" s="286">
        <v>100</v>
      </c>
      <c r="J99" s="12" t="s">
        <v>25</v>
      </c>
      <c r="K99" s="14"/>
      <c r="L99" s="13"/>
      <c r="M99" s="13"/>
      <c r="N99" s="13"/>
      <c r="O99" s="13"/>
      <c r="P99" s="13"/>
      <c r="Q99" s="13"/>
      <c r="R99" s="13"/>
      <c r="S99"/>
    </row>
    <row r="100" spans="1:19" s="9" customFormat="1" ht="14.25" customHeight="1">
      <c r="A100" s="201"/>
      <c r="B100" s="201"/>
      <c r="C100" s="202"/>
      <c r="D100" s="201"/>
      <c r="E100" s="201"/>
      <c r="F100" s="202"/>
      <c r="G100" s="202"/>
      <c r="H100" s="202"/>
      <c r="I100" s="286"/>
      <c r="J100" s="12" t="s">
        <v>26</v>
      </c>
      <c r="K100" s="14"/>
      <c r="L100" s="15"/>
      <c r="M100" s="211" t="s">
        <v>281</v>
      </c>
      <c r="N100" s="212"/>
      <c r="O100" s="213"/>
      <c r="P100" s="14"/>
      <c r="Q100" s="14"/>
      <c r="R100" s="14"/>
      <c r="S100"/>
    </row>
    <row r="101" spans="1:19" s="9" customFormat="1" ht="14.25" customHeight="1">
      <c r="A101" s="201"/>
      <c r="B101" s="201"/>
      <c r="C101" s="202"/>
      <c r="D101" s="201"/>
      <c r="E101" s="201"/>
      <c r="F101" s="202"/>
      <c r="G101" s="202"/>
      <c r="H101" s="202"/>
      <c r="I101" s="286"/>
      <c r="J101" s="12" t="s">
        <v>27</v>
      </c>
      <c r="K101" s="14"/>
      <c r="L101" s="16"/>
      <c r="M101" s="16"/>
      <c r="N101" s="16"/>
      <c r="O101" s="16"/>
      <c r="P101" s="16"/>
      <c r="Q101" s="16"/>
      <c r="R101" s="16"/>
      <c r="S101"/>
    </row>
    <row r="102" spans="1:19" s="9" customFormat="1" ht="27.75" customHeight="1">
      <c r="A102" s="201"/>
      <c r="B102" s="218" t="s">
        <v>24</v>
      </c>
      <c r="C102" s="218"/>
      <c r="D102" s="12"/>
      <c r="E102" s="101"/>
      <c r="F102" s="12"/>
      <c r="G102" s="12"/>
      <c r="H102" s="12"/>
      <c r="I102" s="39">
        <f>SUM(I99:I101)</f>
        <v>100</v>
      </c>
      <c r="J102" s="12"/>
      <c r="K102" s="14"/>
      <c r="L102" s="16"/>
      <c r="M102" s="16"/>
      <c r="N102" s="16"/>
      <c r="O102" s="16"/>
      <c r="P102" s="16"/>
      <c r="Q102" s="16"/>
      <c r="R102" s="16"/>
      <c r="S102"/>
    </row>
    <row r="103" spans="1:19" s="9" customFormat="1" ht="14.25" customHeight="1">
      <c r="A103" s="201" t="s">
        <v>561</v>
      </c>
      <c r="B103" s="201" t="s">
        <v>562</v>
      </c>
      <c r="C103" s="202" t="s">
        <v>128</v>
      </c>
      <c r="D103" s="201" t="s">
        <v>29</v>
      </c>
      <c r="E103" s="201"/>
      <c r="F103" s="202" t="s">
        <v>45</v>
      </c>
      <c r="G103" s="202" t="s">
        <v>31</v>
      </c>
      <c r="H103" s="202" t="s">
        <v>30</v>
      </c>
      <c r="I103" s="286">
        <v>10</v>
      </c>
      <c r="J103" s="12" t="s">
        <v>25</v>
      </c>
      <c r="K103" s="14"/>
      <c r="L103" s="13"/>
      <c r="M103" s="13"/>
      <c r="N103" s="13"/>
      <c r="O103" s="13"/>
      <c r="P103" s="13"/>
      <c r="Q103" s="13"/>
      <c r="R103" s="13"/>
      <c r="S103"/>
    </row>
    <row r="104" spans="1:19" s="9" customFormat="1" ht="14.25" customHeight="1">
      <c r="A104" s="201"/>
      <c r="B104" s="201"/>
      <c r="C104" s="202"/>
      <c r="D104" s="201"/>
      <c r="E104" s="201"/>
      <c r="F104" s="202"/>
      <c r="G104" s="202"/>
      <c r="H104" s="202"/>
      <c r="I104" s="286"/>
      <c r="J104" s="12" t="s">
        <v>26</v>
      </c>
      <c r="K104" s="14"/>
      <c r="L104" s="15"/>
      <c r="M104" s="211" t="s">
        <v>281</v>
      </c>
      <c r="N104" s="212"/>
      <c r="O104" s="213"/>
      <c r="P104" s="14"/>
      <c r="Q104" s="14"/>
      <c r="R104" s="14"/>
      <c r="S104"/>
    </row>
    <row r="105" spans="1:19" s="9" customFormat="1" ht="14.25" customHeight="1">
      <c r="A105" s="201"/>
      <c r="B105" s="201"/>
      <c r="C105" s="202"/>
      <c r="D105" s="201"/>
      <c r="E105" s="201"/>
      <c r="F105" s="202"/>
      <c r="G105" s="202"/>
      <c r="H105" s="202"/>
      <c r="I105" s="286"/>
      <c r="J105" s="12" t="s">
        <v>27</v>
      </c>
      <c r="K105" s="14"/>
      <c r="L105" s="16"/>
      <c r="M105" s="16"/>
      <c r="N105" s="16"/>
      <c r="O105" s="16"/>
      <c r="P105" s="16"/>
      <c r="Q105" s="16"/>
      <c r="R105" s="16"/>
      <c r="S105"/>
    </row>
    <row r="106" spans="1:19" s="9" customFormat="1" ht="32.25" customHeight="1">
      <c r="A106" s="201"/>
      <c r="B106" s="218" t="s">
        <v>24</v>
      </c>
      <c r="C106" s="218"/>
      <c r="D106" s="12"/>
      <c r="E106" s="101"/>
      <c r="F106" s="12"/>
      <c r="G106" s="12"/>
      <c r="H106" s="12"/>
      <c r="I106" s="39">
        <f>SUM(I103:I105)</f>
        <v>10</v>
      </c>
      <c r="J106" s="12"/>
      <c r="K106" s="14"/>
      <c r="L106" s="16"/>
      <c r="M106" s="16"/>
      <c r="N106" s="16"/>
      <c r="O106" s="16"/>
      <c r="P106" s="16"/>
      <c r="Q106" s="16"/>
      <c r="R106" s="16"/>
      <c r="S106"/>
    </row>
    <row r="107" spans="1:19" ht="14.25" customHeight="1">
      <c r="A107" s="201" t="s">
        <v>561</v>
      </c>
      <c r="B107" s="201" t="s">
        <v>562</v>
      </c>
      <c r="C107" s="201" t="s">
        <v>75</v>
      </c>
      <c r="D107" s="201" t="s">
        <v>29</v>
      </c>
      <c r="E107" s="201"/>
      <c r="F107" s="202" t="s">
        <v>45</v>
      </c>
      <c r="G107" s="202" t="s">
        <v>31</v>
      </c>
      <c r="H107" s="202" t="s">
        <v>30</v>
      </c>
      <c r="I107" s="286">
        <v>400</v>
      </c>
      <c r="J107" s="12" t="s">
        <v>25</v>
      </c>
      <c r="K107" s="14"/>
      <c r="L107" s="13"/>
      <c r="M107" s="13"/>
      <c r="N107" s="13"/>
      <c r="O107" s="13"/>
      <c r="P107" s="13"/>
      <c r="Q107" s="13"/>
      <c r="R107" s="13"/>
    </row>
    <row r="108" spans="1:19" ht="14.25" customHeight="1">
      <c r="A108" s="201"/>
      <c r="B108" s="201"/>
      <c r="C108" s="201"/>
      <c r="D108" s="201"/>
      <c r="E108" s="201"/>
      <c r="F108" s="202"/>
      <c r="G108" s="202"/>
      <c r="H108" s="202"/>
      <c r="I108" s="286"/>
      <c r="J108" s="12" t="s">
        <v>26</v>
      </c>
      <c r="K108" s="14"/>
      <c r="L108" s="15"/>
      <c r="M108" s="211" t="s">
        <v>281</v>
      </c>
      <c r="N108" s="212"/>
      <c r="O108" s="213"/>
      <c r="P108" s="14"/>
      <c r="Q108" s="14"/>
      <c r="R108" s="14"/>
    </row>
    <row r="109" spans="1:19" ht="14.25" customHeight="1">
      <c r="A109" s="201"/>
      <c r="B109" s="201"/>
      <c r="C109" s="201"/>
      <c r="D109" s="201"/>
      <c r="E109" s="201"/>
      <c r="F109" s="202"/>
      <c r="G109" s="202"/>
      <c r="H109" s="202"/>
      <c r="I109" s="286"/>
      <c r="J109" s="12" t="s">
        <v>27</v>
      </c>
      <c r="K109" s="14"/>
      <c r="L109" s="16"/>
      <c r="M109" s="16"/>
      <c r="N109" s="16"/>
      <c r="O109" s="16"/>
      <c r="P109" s="16"/>
      <c r="Q109" s="16"/>
      <c r="R109" s="16"/>
    </row>
    <row r="110" spans="1:19" s="9" customFormat="1" ht="48.75" customHeight="1">
      <c r="A110" s="201"/>
      <c r="B110" s="218" t="s">
        <v>24</v>
      </c>
      <c r="C110" s="218"/>
      <c r="D110" s="12"/>
      <c r="E110" s="101"/>
      <c r="F110" s="12"/>
      <c r="G110" s="12"/>
      <c r="H110" s="12"/>
      <c r="I110" s="39">
        <f>SUM(I107:I109)</f>
        <v>400</v>
      </c>
      <c r="J110" s="12"/>
      <c r="K110" s="14"/>
      <c r="L110" s="16"/>
      <c r="M110" s="16"/>
      <c r="N110" s="16"/>
      <c r="O110" s="16"/>
      <c r="P110" s="16"/>
      <c r="Q110" s="16"/>
      <c r="R110" s="16"/>
    </row>
    <row r="111" spans="1:19" s="9" customFormat="1" ht="14.25" customHeight="1">
      <c r="A111" s="201" t="s">
        <v>616</v>
      </c>
      <c r="B111" s="201" t="s">
        <v>617</v>
      </c>
      <c r="C111" s="202" t="s">
        <v>278</v>
      </c>
      <c r="D111" s="201" t="s">
        <v>29</v>
      </c>
      <c r="E111" s="201"/>
      <c r="F111" s="202" t="s">
        <v>45</v>
      </c>
      <c r="G111" s="202" t="s">
        <v>31</v>
      </c>
      <c r="H111" s="202" t="s">
        <v>30</v>
      </c>
      <c r="I111" s="286">
        <v>4000</v>
      </c>
      <c r="J111" s="12" t="s">
        <v>25</v>
      </c>
      <c r="K111" s="14"/>
      <c r="L111" s="13"/>
      <c r="M111" s="13"/>
      <c r="N111" s="13"/>
      <c r="O111" s="13"/>
      <c r="P111" s="13"/>
      <c r="Q111" s="13"/>
      <c r="R111" s="13"/>
    </row>
    <row r="112" spans="1:19" s="9" customFormat="1" ht="14.25" customHeight="1">
      <c r="A112" s="201"/>
      <c r="B112" s="201"/>
      <c r="C112" s="202"/>
      <c r="D112" s="201"/>
      <c r="E112" s="201"/>
      <c r="F112" s="202"/>
      <c r="G112" s="202"/>
      <c r="H112" s="202"/>
      <c r="I112" s="286"/>
      <c r="J112" s="12" t="s">
        <v>26</v>
      </c>
      <c r="K112" s="14"/>
      <c r="L112" s="15"/>
      <c r="M112" s="211" t="s">
        <v>281</v>
      </c>
      <c r="N112" s="212"/>
      <c r="O112" s="213"/>
      <c r="P112" s="14"/>
      <c r="Q112" s="14"/>
      <c r="R112" s="14"/>
    </row>
    <row r="113" spans="1:18" s="9" customFormat="1" ht="14.25" customHeight="1">
      <c r="A113" s="201"/>
      <c r="B113" s="201"/>
      <c r="C113" s="202"/>
      <c r="D113" s="201"/>
      <c r="E113" s="201"/>
      <c r="F113" s="202"/>
      <c r="G113" s="202"/>
      <c r="H113" s="202"/>
      <c r="I113" s="286"/>
      <c r="J113" s="12" t="s">
        <v>27</v>
      </c>
      <c r="K113" s="14"/>
      <c r="L113" s="16"/>
      <c r="M113" s="16"/>
      <c r="N113" s="16"/>
      <c r="O113" s="16"/>
      <c r="P113" s="16"/>
      <c r="Q113" s="16"/>
      <c r="R113" s="16"/>
    </row>
    <row r="114" spans="1:18" s="9" customFormat="1" ht="38.25" customHeight="1">
      <c r="A114" s="201"/>
      <c r="B114" s="218" t="s">
        <v>24</v>
      </c>
      <c r="C114" s="218"/>
      <c r="D114" s="12"/>
      <c r="E114" s="101"/>
      <c r="F114" s="12"/>
      <c r="G114" s="12"/>
      <c r="H114" s="12"/>
      <c r="I114" s="39">
        <f>SUM(I111:I113)</f>
        <v>4000</v>
      </c>
      <c r="J114" s="12"/>
      <c r="K114" s="14"/>
      <c r="L114" s="16"/>
      <c r="M114" s="16"/>
      <c r="N114" s="16"/>
      <c r="O114" s="16"/>
      <c r="P114" s="16"/>
      <c r="Q114" s="16"/>
      <c r="R114" s="16"/>
    </row>
    <row r="115" spans="1:18" s="9" customFormat="1" ht="14.25" customHeight="1">
      <c r="A115" s="201" t="s">
        <v>578</v>
      </c>
      <c r="B115" s="201" t="s">
        <v>564</v>
      </c>
      <c r="C115" s="202" t="s">
        <v>231</v>
      </c>
      <c r="D115" s="201" t="s">
        <v>29</v>
      </c>
      <c r="E115" s="201"/>
      <c r="F115" s="202" t="s">
        <v>45</v>
      </c>
      <c r="G115" s="202" t="s">
        <v>31</v>
      </c>
      <c r="H115" s="202" t="s">
        <v>30</v>
      </c>
      <c r="I115" s="286">
        <v>300</v>
      </c>
      <c r="J115" s="12" t="s">
        <v>25</v>
      </c>
      <c r="K115" s="14"/>
      <c r="L115" s="13"/>
      <c r="M115" s="13"/>
      <c r="N115" s="13"/>
      <c r="O115" s="13"/>
      <c r="P115" s="13"/>
      <c r="Q115" s="13"/>
      <c r="R115" s="13"/>
    </row>
    <row r="116" spans="1:18" s="9" customFormat="1" ht="14.25" customHeight="1">
      <c r="A116" s="201"/>
      <c r="B116" s="201"/>
      <c r="C116" s="202"/>
      <c r="D116" s="201"/>
      <c r="E116" s="201"/>
      <c r="F116" s="202"/>
      <c r="G116" s="202"/>
      <c r="H116" s="202"/>
      <c r="I116" s="286"/>
      <c r="J116" s="12" t="s">
        <v>26</v>
      </c>
      <c r="K116" s="14"/>
      <c r="L116" s="15"/>
      <c r="M116" s="211" t="s">
        <v>281</v>
      </c>
      <c r="N116" s="212"/>
      <c r="O116" s="213"/>
      <c r="P116" s="14"/>
      <c r="Q116" s="14"/>
      <c r="R116" s="14"/>
    </row>
    <row r="117" spans="1:18" s="9" customFormat="1" ht="14.25" customHeight="1">
      <c r="A117" s="201"/>
      <c r="B117" s="201"/>
      <c r="C117" s="202"/>
      <c r="D117" s="201"/>
      <c r="E117" s="201"/>
      <c r="F117" s="202"/>
      <c r="G117" s="202"/>
      <c r="H117" s="202"/>
      <c r="I117" s="286"/>
      <c r="J117" s="12" t="s">
        <v>27</v>
      </c>
      <c r="K117" s="14"/>
      <c r="L117" s="16"/>
      <c r="M117" s="16"/>
      <c r="N117" s="16"/>
      <c r="O117" s="16"/>
      <c r="P117" s="16"/>
      <c r="Q117" s="16"/>
      <c r="R117" s="16"/>
    </row>
    <row r="118" spans="1:18" s="9" customFormat="1" ht="14.25" customHeight="1">
      <c r="A118" s="201"/>
      <c r="B118" s="201" t="s">
        <v>618</v>
      </c>
      <c r="C118" s="202" t="s">
        <v>232</v>
      </c>
      <c r="D118" s="201" t="s">
        <v>29</v>
      </c>
      <c r="E118" s="201"/>
      <c r="F118" s="202" t="s">
        <v>45</v>
      </c>
      <c r="G118" s="202" t="s">
        <v>31</v>
      </c>
      <c r="H118" s="202" t="s">
        <v>30</v>
      </c>
      <c r="I118" s="286">
        <v>1500</v>
      </c>
      <c r="J118" s="12" t="s">
        <v>25</v>
      </c>
      <c r="K118" s="14"/>
      <c r="L118" s="13"/>
      <c r="M118" s="13"/>
      <c r="N118" s="13"/>
      <c r="O118" s="13"/>
      <c r="P118" s="13"/>
      <c r="Q118" s="13"/>
      <c r="R118" s="13"/>
    </row>
    <row r="119" spans="1:18" s="9" customFormat="1" ht="24" customHeight="1">
      <c r="A119" s="201"/>
      <c r="B119" s="201"/>
      <c r="C119" s="202"/>
      <c r="D119" s="201"/>
      <c r="E119" s="201"/>
      <c r="F119" s="202"/>
      <c r="G119" s="202"/>
      <c r="H119" s="202"/>
      <c r="I119" s="286"/>
      <c r="J119" s="12" t="s">
        <v>26</v>
      </c>
      <c r="K119" s="14"/>
      <c r="L119" s="15"/>
      <c r="M119" s="211" t="s">
        <v>281</v>
      </c>
      <c r="N119" s="212"/>
      <c r="O119" s="213"/>
      <c r="P119" s="14"/>
      <c r="Q119" s="14"/>
      <c r="R119" s="14"/>
    </row>
    <row r="120" spans="1:18" s="9" customFormat="1" ht="14.25" customHeight="1">
      <c r="A120" s="201"/>
      <c r="B120" s="201"/>
      <c r="C120" s="202"/>
      <c r="D120" s="201"/>
      <c r="E120" s="201"/>
      <c r="F120" s="202"/>
      <c r="G120" s="202"/>
      <c r="H120" s="202"/>
      <c r="I120" s="286"/>
      <c r="J120" s="12" t="s">
        <v>27</v>
      </c>
      <c r="K120" s="14"/>
      <c r="L120" s="16"/>
      <c r="M120" s="16"/>
      <c r="N120" s="16"/>
      <c r="O120" s="16"/>
      <c r="P120" s="16"/>
      <c r="Q120" s="16"/>
      <c r="R120" s="16"/>
    </row>
    <row r="121" spans="1:18" s="9" customFormat="1" ht="21" customHeight="1">
      <c r="A121" s="201"/>
      <c r="B121" s="201" t="s">
        <v>619</v>
      </c>
      <c r="C121" s="202" t="s">
        <v>260</v>
      </c>
      <c r="D121" s="201" t="s">
        <v>29</v>
      </c>
      <c r="E121" s="201"/>
      <c r="F121" s="202" t="s">
        <v>45</v>
      </c>
      <c r="G121" s="202" t="s">
        <v>31</v>
      </c>
      <c r="H121" s="202" t="s">
        <v>30</v>
      </c>
      <c r="I121" s="286">
        <v>120</v>
      </c>
      <c r="J121" s="12" t="s">
        <v>25</v>
      </c>
      <c r="K121" s="14"/>
      <c r="L121" s="13"/>
      <c r="M121" s="13"/>
      <c r="N121" s="13"/>
      <c r="O121" s="13"/>
      <c r="P121" s="13"/>
      <c r="Q121" s="13"/>
      <c r="R121" s="13"/>
    </row>
    <row r="122" spans="1:18" s="9" customFormat="1" ht="14.25" customHeight="1">
      <c r="A122" s="201"/>
      <c r="B122" s="201"/>
      <c r="C122" s="202"/>
      <c r="D122" s="201"/>
      <c r="E122" s="201"/>
      <c r="F122" s="202"/>
      <c r="G122" s="202"/>
      <c r="H122" s="202"/>
      <c r="I122" s="286"/>
      <c r="J122" s="12" t="s">
        <v>26</v>
      </c>
      <c r="K122" s="14"/>
      <c r="L122" s="15"/>
      <c r="M122" s="211" t="s">
        <v>281</v>
      </c>
      <c r="N122" s="212"/>
      <c r="O122" s="213"/>
      <c r="P122" s="14"/>
      <c r="Q122" s="14"/>
      <c r="R122" s="14"/>
    </row>
    <row r="123" spans="1:18" s="9" customFormat="1" ht="14.25" customHeight="1">
      <c r="A123" s="201"/>
      <c r="B123" s="201"/>
      <c r="C123" s="202"/>
      <c r="D123" s="201"/>
      <c r="E123" s="201"/>
      <c r="F123" s="202"/>
      <c r="G123" s="202"/>
      <c r="H123" s="202"/>
      <c r="I123" s="286"/>
      <c r="J123" s="12" t="s">
        <v>27</v>
      </c>
      <c r="K123" s="14"/>
      <c r="L123" s="16"/>
      <c r="M123" s="16"/>
      <c r="N123" s="16"/>
      <c r="O123" s="16"/>
      <c r="P123" s="16"/>
      <c r="Q123" s="16"/>
      <c r="R123" s="16"/>
    </row>
    <row r="124" spans="1:18" s="9" customFormat="1" ht="14.25" customHeight="1">
      <c r="A124" s="201"/>
      <c r="B124" s="218" t="s">
        <v>24</v>
      </c>
      <c r="C124" s="218"/>
      <c r="D124" s="12"/>
      <c r="E124" s="101"/>
      <c r="F124" s="12"/>
      <c r="G124" s="12"/>
      <c r="H124" s="12"/>
      <c r="I124" s="39">
        <f>SUM(I115:I123)</f>
        <v>1920</v>
      </c>
      <c r="J124" s="12"/>
      <c r="K124" s="14"/>
      <c r="L124" s="16"/>
      <c r="M124" s="16"/>
      <c r="N124" s="16"/>
      <c r="O124" s="16"/>
      <c r="P124" s="16"/>
      <c r="Q124" s="16"/>
      <c r="R124" s="16"/>
    </row>
    <row r="125" spans="1:18" ht="14.25" customHeight="1">
      <c r="A125" s="201" t="s">
        <v>620</v>
      </c>
      <c r="B125" s="201" t="s">
        <v>621</v>
      </c>
      <c r="C125" s="202" t="s">
        <v>105</v>
      </c>
      <c r="D125" s="201" t="s">
        <v>29</v>
      </c>
      <c r="E125" s="201"/>
      <c r="F125" s="202" t="s">
        <v>45</v>
      </c>
      <c r="G125" s="202" t="s">
        <v>31</v>
      </c>
      <c r="H125" s="202" t="s">
        <v>30</v>
      </c>
      <c r="I125" s="286">
        <v>100</v>
      </c>
      <c r="J125" s="12" t="s">
        <v>25</v>
      </c>
      <c r="K125" s="14"/>
      <c r="L125" s="13"/>
      <c r="M125" s="13"/>
      <c r="N125" s="13"/>
      <c r="O125" s="13"/>
      <c r="P125" s="13"/>
      <c r="Q125" s="13"/>
      <c r="R125" s="13"/>
    </row>
    <row r="126" spans="1:18" ht="14.25" customHeight="1">
      <c r="A126" s="201"/>
      <c r="B126" s="201"/>
      <c r="C126" s="202"/>
      <c r="D126" s="201"/>
      <c r="E126" s="201"/>
      <c r="F126" s="202"/>
      <c r="G126" s="202"/>
      <c r="H126" s="202"/>
      <c r="I126" s="286"/>
      <c r="J126" s="12" t="s">
        <v>26</v>
      </c>
      <c r="K126" s="14"/>
      <c r="L126" s="15"/>
      <c r="M126" s="211" t="s">
        <v>289</v>
      </c>
      <c r="N126" s="212"/>
      <c r="O126" s="212"/>
      <c r="P126" s="212"/>
      <c r="Q126" s="213"/>
      <c r="R126" s="14"/>
    </row>
    <row r="127" spans="1:18" ht="14.25" customHeight="1">
      <c r="A127" s="201"/>
      <c r="B127" s="201"/>
      <c r="C127" s="202"/>
      <c r="D127" s="201"/>
      <c r="E127" s="201"/>
      <c r="F127" s="202"/>
      <c r="G127" s="202"/>
      <c r="H127" s="202"/>
      <c r="I127" s="286"/>
      <c r="J127" s="12" t="s">
        <v>27</v>
      </c>
      <c r="K127" s="14"/>
      <c r="L127" s="16"/>
      <c r="M127" s="16"/>
      <c r="N127" s="16"/>
      <c r="O127" s="16"/>
      <c r="P127" s="16"/>
      <c r="Q127" s="16"/>
      <c r="R127" s="16"/>
    </row>
    <row r="128" spans="1:18" ht="21.75" customHeight="1">
      <c r="A128" s="201"/>
      <c r="B128" s="218" t="s">
        <v>24</v>
      </c>
      <c r="C128" s="218"/>
      <c r="D128" s="12"/>
      <c r="E128" s="101"/>
      <c r="F128" s="12"/>
      <c r="G128" s="12"/>
      <c r="H128" s="12"/>
      <c r="I128" s="39">
        <v>100</v>
      </c>
      <c r="J128" s="12"/>
      <c r="K128" s="16"/>
      <c r="L128" s="16"/>
      <c r="M128" s="16"/>
      <c r="N128" s="16"/>
      <c r="O128" s="16"/>
      <c r="P128" s="16"/>
      <c r="Q128" s="16"/>
      <c r="R128" s="16"/>
    </row>
    <row r="129" spans="1:19">
      <c r="A129" s="320" t="s">
        <v>601</v>
      </c>
      <c r="B129" s="321"/>
      <c r="C129" s="322"/>
      <c r="D129" s="20"/>
      <c r="E129" s="81"/>
      <c r="F129" s="20"/>
      <c r="G129" s="20"/>
      <c r="H129" s="20"/>
      <c r="I129" s="82">
        <f>I14+I18+I25+I29+I36+I43+I47+I51+I58+I62+I66+I70+I74+I78+I82+I86+I90+I94+I98+I102+I106+I110+I114+I124+I128</f>
        <v>37530</v>
      </c>
      <c r="J129" s="20"/>
      <c r="K129" s="24"/>
      <c r="L129" s="24"/>
      <c r="M129" s="24"/>
      <c r="N129" s="24"/>
      <c r="O129" s="24"/>
      <c r="P129" s="24"/>
      <c r="Q129" s="24"/>
      <c r="R129" s="24"/>
      <c r="S129" s="83"/>
    </row>
  </sheetData>
  <mergeCells count="337">
    <mergeCell ref="B124:C124"/>
    <mergeCell ref="B118:B120"/>
    <mergeCell ref="C118:C120"/>
    <mergeCell ref="B106:C106"/>
    <mergeCell ref="C55:C57"/>
    <mergeCell ref="B107:B109"/>
    <mergeCell ref="A99:A102"/>
    <mergeCell ref="B99:B101"/>
    <mergeCell ref="C99:C101"/>
    <mergeCell ref="A91:A94"/>
    <mergeCell ref="B91:B93"/>
    <mergeCell ref="C91:C93"/>
    <mergeCell ref="A63:A66"/>
    <mergeCell ref="B63:B65"/>
    <mergeCell ref="C63:C65"/>
    <mergeCell ref="A115:A124"/>
    <mergeCell ref="B115:B117"/>
    <mergeCell ref="A103:A106"/>
    <mergeCell ref="B103:B105"/>
    <mergeCell ref="C103:C105"/>
    <mergeCell ref="C115:C117"/>
    <mergeCell ref="G118:G120"/>
    <mergeCell ref="H118:H120"/>
    <mergeCell ref="I118:I120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25:A128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B128:C128"/>
    <mergeCell ref="A19:A25"/>
    <mergeCell ref="B19:B21"/>
    <mergeCell ref="C19:C21"/>
    <mergeCell ref="D19:D21"/>
    <mergeCell ref="E19:E21"/>
    <mergeCell ref="F19:F21"/>
    <mergeCell ref="G19:G21"/>
    <mergeCell ref="H19:H21"/>
    <mergeCell ref="I19:I21"/>
    <mergeCell ref="B25:C25"/>
    <mergeCell ref="A15:A18"/>
    <mergeCell ref="B15:B17"/>
    <mergeCell ref="C15:C17"/>
    <mergeCell ref="D15:D17"/>
    <mergeCell ref="E15:E17"/>
    <mergeCell ref="F15:F17"/>
    <mergeCell ref="G15:G17"/>
    <mergeCell ref="H15:H17"/>
    <mergeCell ref="I15:I17"/>
    <mergeCell ref="B18:C18"/>
    <mergeCell ref="A129:C129"/>
    <mergeCell ref="A1:R1"/>
    <mergeCell ref="G52:G54"/>
    <mergeCell ref="H52:H54"/>
    <mergeCell ref="I52:I54"/>
    <mergeCell ref="B58:C58"/>
    <mergeCell ref="G48:G50"/>
    <mergeCell ref="H48:H50"/>
    <mergeCell ref="I48:I50"/>
    <mergeCell ref="B51:C51"/>
    <mergeCell ref="B52:B54"/>
    <mergeCell ref="C52:C54"/>
    <mergeCell ref="D52:D54"/>
    <mergeCell ref="H44:H46"/>
    <mergeCell ref="I44:I46"/>
    <mergeCell ref="B47:C47"/>
    <mergeCell ref="A48:A51"/>
    <mergeCell ref="B48:B50"/>
    <mergeCell ref="C48:C50"/>
    <mergeCell ref="D48:D50"/>
    <mergeCell ref="E48:E50"/>
    <mergeCell ref="F48:F50"/>
    <mergeCell ref="A44:A47"/>
    <mergeCell ref="H55:H57"/>
    <mergeCell ref="H103:H105"/>
    <mergeCell ref="I103:I105"/>
    <mergeCell ref="H40:H42"/>
    <mergeCell ref="B30:B32"/>
    <mergeCell ref="C30:C32"/>
    <mergeCell ref="D30:D32"/>
    <mergeCell ref="E30:E32"/>
    <mergeCell ref="F30:F32"/>
    <mergeCell ref="G30:G32"/>
    <mergeCell ref="H30:H32"/>
    <mergeCell ref="I30:I32"/>
    <mergeCell ref="B36:C36"/>
    <mergeCell ref="B33:B35"/>
    <mergeCell ref="C33:C35"/>
    <mergeCell ref="D33:D35"/>
    <mergeCell ref="E33:E35"/>
    <mergeCell ref="F33:F35"/>
    <mergeCell ref="G33:G35"/>
    <mergeCell ref="H33:H35"/>
    <mergeCell ref="I33:I35"/>
    <mergeCell ref="E52:E54"/>
    <mergeCell ref="F52:F54"/>
    <mergeCell ref="G44:G46"/>
    <mergeCell ref="B43:C43"/>
    <mergeCell ref="G55:G57"/>
    <mergeCell ref="G26:G28"/>
    <mergeCell ref="H26:H28"/>
    <mergeCell ref="I26:I28"/>
    <mergeCell ref="B29:C29"/>
    <mergeCell ref="B44:B46"/>
    <mergeCell ref="C44:C46"/>
    <mergeCell ref="D44:D46"/>
    <mergeCell ref="E44:E46"/>
    <mergeCell ref="F44:F46"/>
    <mergeCell ref="B37:B39"/>
    <mergeCell ref="C37:C39"/>
    <mergeCell ref="D37:D39"/>
    <mergeCell ref="E37:E39"/>
    <mergeCell ref="F37:F39"/>
    <mergeCell ref="G37:G39"/>
    <mergeCell ref="B40:B42"/>
    <mergeCell ref="C40:C42"/>
    <mergeCell ref="D40:D42"/>
    <mergeCell ref="E40:E42"/>
    <mergeCell ref="F40:F42"/>
    <mergeCell ref="I55:I57"/>
    <mergeCell ref="D115:D117"/>
    <mergeCell ref="E115:E117"/>
    <mergeCell ref="F115:F117"/>
    <mergeCell ref="G115:G117"/>
    <mergeCell ref="B114:C114"/>
    <mergeCell ref="A107:A110"/>
    <mergeCell ref="D118:D120"/>
    <mergeCell ref="D99:D101"/>
    <mergeCell ref="E99:E101"/>
    <mergeCell ref="F99:F101"/>
    <mergeCell ref="G99:G101"/>
    <mergeCell ref="D103:D105"/>
    <mergeCell ref="E103:E105"/>
    <mergeCell ref="F103:F105"/>
    <mergeCell ref="G103:G105"/>
    <mergeCell ref="A111:A114"/>
    <mergeCell ref="B111:B113"/>
    <mergeCell ref="C111:C113"/>
    <mergeCell ref="D111:D113"/>
    <mergeCell ref="E111:E113"/>
    <mergeCell ref="F111:F113"/>
    <mergeCell ref="G111:G113"/>
    <mergeCell ref="E118:E120"/>
    <mergeCell ref="F118:F120"/>
    <mergeCell ref="H99:H101"/>
    <mergeCell ref="I99:I101"/>
    <mergeCell ref="B102:C102"/>
    <mergeCell ref="A95:A98"/>
    <mergeCell ref="B95:B97"/>
    <mergeCell ref="C95:C97"/>
    <mergeCell ref="D95:D97"/>
    <mergeCell ref="E95:E97"/>
    <mergeCell ref="F95:F97"/>
    <mergeCell ref="G95:G97"/>
    <mergeCell ref="H95:H97"/>
    <mergeCell ref="I95:I97"/>
    <mergeCell ref="B98:C98"/>
    <mergeCell ref="D91:D93"/>
    <mergeCell ref="E91:E93"/>
    <mergeCell ref="F91:F93"/>
    <mergeCell ref="G91:G93"/>
    <mergeCell ref="H91:H93"/>
    <mergeCell ref="I91:I93"/>
    <mergeCell ref="B94:C94"/>
    <mergeCell ref="A67:A70"/>
    <mergeCell ref="B67:B69"/>
    <mergeCell ref="C67:C69"/>
    <mergeCell ref="D67:D69"/>
    <mergeCell ref="E67:E69"/>
    <mergeCell ref="F67:F69"/>
    <mergeCell ref="G67:G69"/>
    <mergeCell ref="H67:H69"/>
    <mergeCell ref="I67:I69"/>
    <mergeCell ref="B70:C70"/>
    <mergeCell ref="G71:G73"/>
    <mergeCell ref="H71:H73"/>
    <mergeCell ref="I71:I73"/>
    <mergeCell ref="A75:A78"/>
    <mergeCell ref="B75:B77"/>
    <mergeCell ref="C75:C77"/>
    <mergeCell ref="D75:D77"/>
    <mergeCell ref="G63:G65"/>
    <mergeCell ref="H63:H65"/>
    <mergeCell ref="I63:I65"/>
    <mergeCell ref="B66:C66"/>
    <mergeCell ref="A2:R2"/>
    <mergeCell ref="H3:J3"/>
    <mergeCell ref="E4:H4"/>
    <mergeCell ref="E5:H5"/>
    <mergeCell ref="E6:H6"/>
    <mergeCell ref="A59:A62"/>
    <mergeCell ref="B59:B61"/>
    <mergeCell ref="C59:C61"/>
    <mergeCell ref="D59:D61"/>
    <mergeCell ref="E59:E61"/>
    <mergeCell ref="F59:F61"/>
    <mergeCell ref="G59:G61"/>
    <mergeCell ref="H59:H61"/>
    <mergeCell ref="I59:I61"/>
    <mergeCell ref="B62:C62"/>
    <mergeCell ref="H37:H39"/>
    <mergeCell ref="I37:I39"/>
    <mergeCell ref="G40:G42"/>
    <mergeCell ref="D55:D57"/>
    <mergeCell ref="E55:E57"/>
    <mergeCell ref="A26:A29"/>
    <mergeCell ref="B26:B28"/>
    <mergeCell ref="C26:C28"/>
    <mergeCell ref="D26:D28"/>
    <mergeCell ref="E26:E28"/>
    <mergeCell ref="F26:F28"/>
    <mergeCell ref="A71:A74"/>
    <mergeCell ref="B71:B73"/>
    <mergeCell ref="C71:C73"/>
    <mergeCell ref="D71:D73"/>
    <mergeCell ref="E71:E73"/>
    <mergeCell ref="F71:F73"/>
    <mergeCell ref="B74:C74"/>
    <mergeCell ref="D63:D65"/>
    <mergeCell ref="E63:E65"/>
    <mergeCell ref="F63:F65"/>
    <mergeCell ref="F55:F57"/>
    <mergeCell ref="A30:A32"/>
    <mergeCell ref="A33:A35"/>
    <mergeCell ref="A37:A39"/>
    <mergeCell ref="A40:A42"/>
    <mergeCell ref="A52:A54"/>
    <mergeCell ref="A55:A57"/>
    <mergeCell ref="E75:E77"/>
    <mergeCell ref="F75:F77"/>
    <mergeCell ref="G75:G77"/>
    <mergeCell ref="H75:H77"/>
    <mergeCell ref="I75:I77"/>
    <mergeCell ref="B78:C78"/>
    <mergeCell ref="A79:A82"/>
    <mergeCell ref="B79:B81"/>
    <mergeCell ref="C79:C81"/>
    <mergeCell ref="D79:D81"/>
    <mergeCell ref="E79:E81"/>
    <mergeCell ref="F79:F81"/>
    <mergeCell ref="G79:G81"/>
    <mergeCell ref="H79:H81"/>
    <mergeCell ref="I79:I81"/>
    <mergeCell ref="B82:C82"/>
    <mergeCell ref="M12:Q12"/>
    <mergeCell ref="A87:A90"/>
    <mergeCell ref="B87:B89"/>
    <mergeCell ref="C87:C89"/>
    <mergeCell ref="D87:D89"/>
    <mergeCell ref="E87:E89"/>
    <mergeCell ref="F87:F89"/>
    <mergeCell ref="G87:G89"/>
    <mergeCell ref="H87:H89"/>
    <mergeCell ref="I87:I89"/>
    <mergeCell ref="B90:C90"/>
    <mergeCell ref="A11:A14"/>
    <mergeCell ref="B11:B13"/>
    <mergeCell ref="C11:C13"/>
    <mergeCell ref="D11:D13"/>
    <mergeCell ref="E11:E13"/>
    <mergeCell ref="F11:F13"/>
    <mergeCell ref="G11:G13"/>
    <mergeCell ref="H11:H13"/>
    <mergeCell ref="I11:I13"/>
    <mergeCell ref="B14:C14"/>
    <mergeCell ref="A83:A86"/>
    <mergeCell ref="B83:B85"/>
    <mergeCell ref="C83:C85"/>
    <mergeCell ref="I111:I113"/>
    <mergeCell ref="C107:C109"/>
    <mergeCell ref="D107:D109"/>
    <mergeCell ref="E107:E109"/>
    <mergeCell ref="B22:B24"/>
    <mergeCell ref="C22:C24"/>
    <mergeCell ref="D22:D24"/>
    <mergeCell ref="E22:E24"/>
    <mergeCell ref="F22:F24"/>
    <mergeCell ref="G22:G24"/>
    <mergeCell ref="H22:H24"/>
    <mergeCell ref="I22:I24"/>
    <mergeCell ref="D83:D85"/>
    <mergeCell ref="E83:E85"/>
    <mergeCell ref="F83:F85"/>
    <mergeCell ref="G83:G85"/>
    <mergeCell ref="H83:H85"/>
    <mergeCell ref="I83:I85"/>
    <mergeCell ref="B86:C86"/>
    <mergeCell ref="F107:F109"/>
    <mergeCell ref="G107:G109"/>
    <mergeCell ref="H107:H109"/>
    <mergeCell ref="B55:B57"/>
    <mergeCell ref="B110:C110"/>
    <mergeCell ref="M16:O16"/>
    <mergeCell ref="M20:O20"/>
    <mergeCell ref="M23:O23"/>
    <mergeCell ref="M34:O34"/>
    <mergeCell ref="M38:O38"/>
    <mergeCell ref="M45:O45"/>
    <mergeCell ref="M50:O50"/>
    <mergeCell ref="M56:O56"/>
    <mergeCell ref="M60:O60"/>
    <mergeCell ref="H115:H117"/>
    <mergeCell ref="I115:I117"/>
    <mergeCell ref="I40:I42"/>
    <mergeCell ref="M41:O41"/>
    <mergeCell ref="M53:Q53"/>
    <mergeCell ref="M126:Q126"/>
    <mergeCell ref="M108:O108"/>
    <mergeCell ref="M112:O112"/>
    <mergeCell ref="M116:O116"/>
    <mergeCell ref="M119:O119"/>
    <mergeCell ref="M122:O122"/>
    <mergeCell ref="M76:O76"/>
    <mergeCell ref="M80:O80"/>
    <mergeCell ref="M84:O84"/>
    <mergeCell ref="M88:O88"/>
    <mergeCell ref="M96:O96"/>
    <mergeCell ref="M100:O100"/>
    <mergeCell ref="M104:O104"/>
    <mergeCell ref="M94:O94"/>
    <mergeCell ref="M64:O64"/>
    <mergeCell ref="M68:O68"/>
    <mergeCell ref="M72:O72"/>
    <mergeCell ref="I107:I109"/>
    <mergeCell ref="H111:H113"/>
  </mergeCells>
  <pageMargins left="0.5" right="0.25" top="0.75" bottom="0.75" header="0.3" footer="0.3"/>
  <pageSetup paperSize="9" scale="78" orientation="landscape" r:id="rId1"/>
  <headerFooter>
    <oddFooter xml:space="preserve">&amp;C&amp;Z&amp;F&amp;RPage-23 </oddFooter>
  </headerFooter>
  <rowBreaks count="2" manualBreakCount="2">
    <brk id="79" max="16383" man="1"/>
    <brk id="1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T75"/>
  <sheetViews>
    <sheetView view="pageBreakPreview" topLeftCell="A7" zoomScale="115" zoomScaleNormal="115" zoomScaleSheetLayoutView="115" zoomScalePageLayoutView="130" workbookViewId="0">
      <selection activeCell="E72" sqref="E72:G72"/>
    </sheetView>
  </sheetViews>
  <sheetFormatPr defaultRowHeight="15"/>
  <cols>
    <col min="1" max="1" width="10.140625" customWidth="1"/>
    <col min="2" max="3" width="13.28515625" customWidth="1"/>
    <col min="4" max="4" width="24.5703125" customWidth="1"/>
    <col min="5" max="5" width="6.42578125" customWidth="1"/>
    <col min="6" max="6" width="6.7109375" style="80" customWidth="1"/>
    <col min="7" max="7" width="9.7109375" style="80" customWidth="1"/>
    <col min="9" max="9" width="7.7109375" customWidth="1"/>
    <col min="10" max="10" width="8" style="64" customWidth="1"/>
    <col min="11" max="11" width="10.7109375" bestFit="1" customWidth="1"/>
    <col min="12" max="12" width="8.85546875" customWidth="1"/>
    <col min="13" max="13" width="8.7109375" customWidth="1"/>
    <col min="14" max="14" width="8.42578125" customWidth="1"/>
    <col min="15" max="15" width="8.28515625" customWidth="1"/>
    <col min="16" max="16" width="8.85546875" customWidth="1"/>
    <col min="17" max="17" width="11.28515625" customWidth="1"/>
    <col min="18" max="18" width="8.85546875" customWidth="1"/>
    <col min="19" max="19" width="8.140625" customWidth="1"/>
    <col min="20" max="20" width="9.140625" hidden="1" customWidth="1"/>
  </cols>
  <sheetData>
    <row r="2" spans="1:19" ht="15.75">
      <c r="A2" s="308" t="s">
        <v>600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</row>
    <row r="3" spans="1:19" ht="15.75">
      <c r="A3" s="308" t="s">
        <v>28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1:19" ht="9" customHeight="1">
      <c r="A4" s="2"/>
      <c r="B4" s="2"/>
      <c r="C4" s="2"/>
      <c r="D4" s="2"/>
      <c r="E4" s="2"/>
      <c r="F4" s="75"/>
      <c r="G4" s="75"/>
      <c r="H4" s="2"/>
      <c r="I4" s="2"/>
      <c r="J4" s="59"/>
      <c r="K4" s="2"/>
      <c r="L4" s="2"/>
      <c r="M4" s="2"/>
      <c r="N4" s="2"/>
      <c r="O4" s="2"/>
      <c r="P4" s="2"/>
      <c r="Q4" s="2"/>
      <c r="R4" s="2"/>
      <c r="S4" s="2"/>
    </row>
    <row r="5" spans="1:19" ht="20.25" customHeight="1">
      <c r="A5" s="4" t="s">
        <v>1</v>
      </c>
      <c r="B5" s="4"/>
      <c r="C5" s="4"/>
      <c r="D5" s="4"/>
      <c r="E5" s="4" t="s">
        <v>2</v>
      </c>
      <c r="F5" s="76" t="s">
        <v>4</v>
      </c>
      <c r="G5" s="76"/>
      <c r="H5" s="4"/>
      <c r="I5" s="4"/>
      <c r="J5" s="60"/>
      <c r="K5" s="3"/>
      <c r="L5" s="3"/>
      <c r="M5" s="3"/>
      <c r="N5" s="3"/>
      <c r="O5" s="3"/>
      <c r="P5" s="3"/>
      <c r="Q5" s="3"/>
      <c r="R5" s="3"/>
      <c r="S5" s="3"/>
    </row>
    <row r="6" spans="1:19" ht="20.25" customHeight="1">
      <c r="A6" s="4" t="s">
        <v>3</v>
      </c>
      <c r="B6" s="4"/>
      <c r="C6" s="4"/>
      <c r="D6" s="4"/>
      <c r="E6" s="4" t="s">
        <v>2</v>
      </c>
      <c r="F6" s="76" t="s">
        <v>5</v>
      </c>
      <c r="G6" s="76"/>
      <c r="H6" s="4"/>
      <c r="I6" s="4"/>
      <c r="J6" s="60"/>
      <c r="K6" s="3"/>
      <c r="L6" s="3"/>
      <c r="M6" s="3"/>
      <c r="N6" s="3"/>
      <c r="O6" s="3"/>
      <c r="P6" s="3"/>
      <c r="Q6" s="3"/>
      <c r="R6" s="3"/>
      <c r="S6" s="3"/>
    </row>
    <row r="7" spans="1:19" ht="20.25" customHeight="1">
      <c r="A7" s="4" t="s">
        <v>6</v>
      </c>
      <c r="B7" s="4"/>
      <c r="C7" s="4"/>
      <c r="D7" s="4"/>
      <c r="E7" s="4" t="s">
        <v>2</v>
      </c>
      <c r="F7" s="76" t="s">
        <v>206</v>
      </c>
      <c r="G7" s="76"/>
      <c r="H7" s="4"/>
      <c r="I7" s="4"/>
      <c r="J7" s="60"/>
      <c r="K7" s="3"/>
      <c r="L7" s="3"/>
      <c r="M7" s="3"/>
      <c r="N7" s="3"/>
      <c r="O7" s="3"/>
      <c r="P7" s="3"/>
      <c r="Q7" s="3"/>
      <c r="R7" s="3"/>
      <c r="S7" s="3"/>
    </row>
    <row r="8" spans="1:19" ht="27.75" customHeight="1">
      <c r="A8" s="58" t="s">
        <v>89</v>
      </c>
      <c r="B8" s="1"/>
      <c r="C8" s="1"/>
      <c r="D8" s="1"/>
      <c r="E8" s="1"/>
      <c r="F8" s="77"/>
      <c r="G8" s="77"/>
      <c r="H8" s="1"/>
      <c r="I8" s="1"/>
      <c r="J8" s="61"/>
      <c r="K8" s="1"/>
      <c r="L8" s="1"/>
      <c r="M8" s="1"/>
      <c r="N8" s="1"/>
      <c r="O8" s="1"/>
      <c r="P8" s="1"/>
      <c r="Q8" s="1"/>
      <c r="R8" s="1"/>
      <c r="S8" s="1"/>
    </row>
    <row r="9" spans="1:19" ht="42">
      <c r="A9" s="5" t="s">
        <v>10</v>
      </c>
      <c r="B9" s="6" t="s">
        <v>7</v>
      </c>
      <c r="C9" s="6"/>
      <c r="D9" s="5" t="s">
        <v>129</v>
      </c>
      <c r="E9" s="6" t="s">
        <v>8</v>
      </c>
      <c r="F9" s="72" t="s">
        <v>9</v>
      </c>
      <c r="G9" s="73" t="s">
        <v>11</v>
      </c>
      <c r="H9" s="5" t="s">
        <v>12</v>
      </c>
      <c r="I9" s="5" t="s">
        <v>13</v>
      </c>
      <c r="J9" s="62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22</v>
      </c>
      <c r="R9" s="5" t="s">
        <v>21</v>
      </c>
      <c r="S9" s="7" t="s">
        <v>23</v>
      </c>
    </row>
    <row r="10" spans="1:19" ht="12.75" customHeight="1">
      <c r="A10" s="5">
        <v>1</v>
      </c>
      <c r="B10" s="6">
        <v>2</v>
      </c>
      <c r="C10" s="6"/>
      <c r="D10" s="5">
        <v>3</v>
      </c>
      <c r="E10" s="6">
        <v>4</v>
      </c>
      <c r="F10" s="72">
        <v>5</v>
      </c>
      <c r="G10" s="74">
        <v>6</v>
      </c>
      <c r="H10" s="5">
        <v>7</v>
      </c>
      <c r="I10" s="5">
        <v>8</v>
      </c>
      <c r="J10" s="62">
        <v>9</v>
      </c>
      <c r="K10" s="5">
        <v>10</v>
      </c>
      <c r="L10" s="5">
        <v>11</v>
      </c>
      <c r="M10" s="5">
        <v>12</v>
      </c>
      <c r="N10" s="5">
        <v>13</v>
      </c>
      <c r="O10" s="5">
        <v>14</v>
      </c>
      <c r="P10" s="5">
        <v>15</v>
      </c>
      <c r="Q10" s="5">
        <v>16</v>
      </c>
      <c r="R10" s="5">
        <v>17</v>
      </c>
      <c r="S10" s="7">
        <v>18</v>
      </c>
    </row>
    <row r="11" spans="1:19" ht="15" customHeight="1">
      <c r="A11" s="331" t="s">
        <v>305</v>
      </c>
      <c r="B11" s="306" t="s">
        <v>310</v>
      </c>
      <c r="C11" s="145"/>
      <c r="D11" s="306" t="s">
        <v>102</v>
      </c>
      <c r="E11" s="348"/>
      <c r="F11" s="349">
        <v>50</v>
      </c>
      <c r="G11" s="293" t="s">
        <v>45</v>
      </c>
      <c r="H11" s="202" t="s">
        <v>31</v>
      </c>
      <c r="I11" s="202" t="s">
        <v>30</v>
      </c>
      <c r="J11" s="328">
        <v>600</v>
      </c>
      <c r="K11" s="8" t="s">
        <v>25</v>
      </c>
      <c r="L11" s="13" t="s">
        <v>130</v>
      </c>
      <c r="M11" s="180"/>
      <c r="N11" s="153"/>
      <c r="O11" s="8"/>
      <c r="P11" s="8"/>
      <c r="Q11" s="8"/>
      <c r="R11" s="8"/>
      <c r="S11" s="8"/>
    </row>
    <row r="12" spans="1:19" ht="15" customHeight="1">
      <c r="A12" s="331"/>
      <c r="B12" s="306"/>
      <c r="C12" s="145"/>
      <c r="D12" s="306"/>
      <c r="E12" s="348"/>
      <c r="F12" s="349"/>
      <c r="G12" s="293"/>
      <c r="H12" s="202"/>
      <c r="I12" s="202"/>
      <c r="J12" s="328"/>
      <c r="K12" s="8" t="s">
        <v>26</v>
      </c>
      <c r="L12" s="8"/>
      <c r="M12" s="8"/>
      <c r="N12" s="8"/>
      <c r="O12" s="8"/>
      <c r="P12" s="8"/>
      <c r="Q12" s="8"/>
      <c r="R12" s="8"/>
      <c r="S12" s="8"/>
    </row>
    <row r="13" spans="1:19" ht="15" customHeight="1">
      <c r="A13" s="331"/>
      <c r="B13" s="306"/>
      <c r="C13" s="145"/>
      <c r="D13" s="306"/>
      <c r="E13" s="348"/>
      <c r="F13" s="349"/>
      <c r="G13" s="293"/>
      <c r="H13" s="202"/>
      <c r="I13" s="202"/>
      <c r="J13" s="328"/>
      <c r="K13" s="8" t="s">
        <v>27</v>
      </c>
      <c r="L13" s="8"/>
      <c r="M13" s="323" t="s">
        <v>281</v>
      </c>
      <c r="N13" s="324"/>
      <c r="O13" s="325"/>
      <c r="P13" s="8"/>
      <c r="Q13" s="8"/>
      <c r="R13" s="8"/>
      <c r="S13" s="8"/>
    </row>
    <row r="14" spans="1:19" ht="15" customHeight="1">
      <c r="A14" s="331"/>
      <c r="B14" s="330" t="s">
        <v>24</v>
      </c>
      <c r="C14" s="330"/>
      <c r="D14" s="330"/>
      <c r="E14" s="123"/>
      <c r="F14" s="78">
        <f>SUM(F11:F13)</f>
        <v>50</v>
      </c>
      <c r="G14" s="124"/>
      <c r="H14" s="33"/>
      <c r="I14" s="33"/>
      <c r="J14" s="110">
        <f>SUM(J11:J13)</f>
        <v>600</v>
      </c>
      <c r="K14" s="8"/>
      <c r="L14" s="8"/>
      <c r="M14" s="8"/>
      <c r="N14" s="8"/>
      <c r="O14" s="8"/>
      <c r="P14" s="8"/>
      <c r="Q14" s="8"/>
      <c r="R14" s="8"/>
      <c r="S14" s="8"/>
    </row>
    <row r="15" spans="1:19" ht="15" customHeight="1">
      <c r="A15" s="331" t="s">
        <v>306</v>
      </c>
      <c r="B15" s="306" t="s">
        <v>311</v>
      </c>
      <c r="C15" s="145"/>
      <c r="D15" s="306" t="s">
        <v>90</v>
      </c>
      <c r="E15" s="348"/>
      <c r="F15" s="349">
        <v>10</v>
      </c>
      <c r="G15" s="293" t="s">
        <v>45</v>
      </c>
      <c r="H15" s="202" t="s">
        <v>31</v>
      </c>
      <c r="I15" s="202" t="s">
        <v>30</v>
      </c>
      <c r="J15" s="328">
        <v>1000</v>
      </c>
      <c r="K15" s="8" t="s">
        <v>25</v>
      </c>
      <c r="L15" s="13"/>
      <c r="M15" s="13"/>
      <c r="N15" s="8"/>
      <c r="O15" s="8"/>
      <c r="P15" s="8"/>
      <c r="Q15" s="8"/>
      <c r="R15" s="8"/>
      <c r="S15" s="8"/>
    </row>
    <row r="16" spans="1:19" ht="15" customHeight="1">
      <c r="A16" s="331"/>
      <c r="B16" s="306"/>
      <c r="C16" s="145"/>
      <c r="D16" s="306"/>
      <c r="E16" s="348"/>
      <c r="F16" s="349"/>
      <c r="G16" s="293"/>
      <c r="H16" s="202"/>
      <c r="I16" s="202"/>
      <c r="J16" s="328"/>
      <c r="K16" s="8" t="s">
        <v>26</v>
      </c>
      <c r="L16" s="8"/>
      <c r="M16" s="323" t="s">
        <v>281</v>
      </c>
      <c r="N16" s="324"/>
      <c r="O16" s="325"/>
      <c r="P16" s="8"/>
      <c r="Q16" s="8"/>
      <c r="R16" s="8"/>
      <c r="S16" s="8"/>
    </row>
    <row r="17" spans="1:20" ht="15" customHeight="1">
      <c r="A17" s="331"/>
      <c r="B17" s="306"/>
      <c r="C17" s="145"/>
      <c r="D17" s="306"/>
      <c r="E17" s="348"/>
      <c r="F17" s="349"/>
      <c r="G17" s="293"/>
      <c r="H17" s="202"/>
      <c r="I17" s="202"/>
      <c r="J17" s="328"/>
      <c r="K17" s="8" t="s">
        <v>27</v>
      </c>
      <c r="L17" s="8"/>
      <c r="M17" s="8"/>
      <c r="N17" s="8"/>
      <c r="O17" s="8"/>
      <c r="P17" s="8"/>
      <c r="Q17" s="8"/>
      <c r="R17" s="8"/>
      <c r="S17" s="8"/>
    </row>
    <row r="18" spans="1:20" ht="18.75" customHeight="1">
      <c r="A18" s="331"/>
      <c r="B18" s="330" t="s">
        <v>24</v>
      </c>
      <c r="C18" s="330"/>
      <c r="D18" s="330"/>
      <c r="E18" s="111"/>
      <c r="F18" s="78">
        <f>SUM(F15:F17)</f>
        <v>10</v>
      </c>
      <c r="G18" s="102"/>
      <c r="H18" s="98"/>
      <c r="I18" s="98"/>
      <c r="J18" s="110">
        <f>SUM(J15:J17)</f>
        <v>1000</v>
      </c>
      <c r="K18" s="8"/>
      <c r="L18" s="8"/>
      <c r="M18" s="8"/>
      <c r="N18" s="8"/>
      <c r="O18" s="8"/>
      <c r="P18" s="8"/>
      <c r="Q18" s="8"/>
      <c r="R18" s="8"/>
      <c r="S18" s="8"/>
    </row>
    <row r="19" spans="1:20" ht="15" customHeight="1">
      <c r="A19" s="331" t="s">
        <v>307</v>
      </c>
      <c r="B19" s="306" t="s">
        <v>579</v>
      </c>
      <c r="C19" s="145"/>
      <c r="D19" s="306" t="s">
        <v>91</v>
      </c>
      <c r="E19" s="348"/>
      <c r="F19" s="349">
        <v>10</v>
      </c>
      <c r="G19" s="293" t="s">
        <v>45</v>
      </c>
      <c r="H19" s="202" t="s">
        <v>31</v>
      </c>
      <c r="I19" s="202" t="s">
        <v>30</v>
      </c>
      <c r="J19" s="328">
        <v>2000</v>
      </c>
      <c r="K19" s="8" t="s">
        <v>25</v>
      </c>
      <c r="L19" s="13"/>
      <c r="M19" s="13"/>
      <c r="N19" s="8"/>
      <c r="O19" s="8"/>
      <c r="P19" s="8"/>
      <c r="Q19" s="8"/>
      <c r="R19" s="8"/>
      <c r="S19" s="8"/>
    </row>
    <row r="20" spans="1:20" ht="15" customHeight="1">
      <c r="A20" s="331"/>
      <c r="B20" s="306"/>
      <c r="C20" s="145"/>
      <c r="D20" s="306"/>
      <c r="E20" s="348"/>
      <c r="F20" s="349"/>
      <c r="G20" s="293"/>
      <c r="H20" s="202"/>
      <c r="I20" s="202"/>
      <c r="J20" s="328"/>
      <c r="K20" s="8" t="s">
        <v>26</v>
      </c>
      <c r="L20" s="8"/>
      <c r="M20" s="323" t="s">
        <v>281</v>
      </c>
      <c r="N20" s="324"/>
      <c r="O20" s="325"/>
      <c r="P20" s="8"/>
      <c r="Q20" s="8"/>
      <c r="R20" s="8"/>
      <c r="S20" s="8"/>
    </row>
    <row r="21" spans="1:20" ht="15" customHeight="1">
      <c r="A21" s="331"/>
      <c r="B21" s="306"/>
      <c r="C21" s="145"/>
      <c r="D21" s="306"/>
      <c r="E21" s="348"/>
      <c r="F21" s="349"/>
      <c r="G21" s="293"/>
      <c r="H21" s="202"/>
      <c r="I21" s="202"/>
      <c r="J21" s="328"/>
      <c r="K21" s="8" t="s">
        <v>27</v>
      </c>
      <c r="L21" s="8"/>
      <c r="M21" s="8"/>
      <c r="N21" s="8"/>
      <c r="O21" s="8"/>
      <c r="P21" s="8"/>
      <c r="Q21" s="8"/>
      <c r="R21" s="8"/>
      <c r="S21" s="8"/>
    </row>
    <row r="22" spans="1:20" ht="17.25" customHeight="1">
      <c r="A22" s="331"/>
      <c r="B22" s="330" t="s">
        <v>24</v>
      </c>
      <c r="C22" s="330"/>
      <c r="D22" s="330"/>
      <c r="E22" s="111"/>
      <c r="F22" s="78">
        <f>SUM(F19:F21)</f>
        <v>10</v>
      </c>
      <c r="G22" s="102"/>
      <c r="H22" s="98"/>
      <c r="I22" s="98"/>
      <c r="J22" s="110">
        <f>SUM(J19:J21)</f>
        <v>2000</v>
      </c>
      <c r="K22" s="8"/>
      <c r="L22" s="8"/>
      <c r="M22" s="8"/>
      <c r="N22" s="8"/>
      <c r="O22" s="8"/>
      <c r="P22" s="8"/>
      <c r="Q22" s="8"/>
      <c r="R22" s="8"/>
      <c r="S22" s="8"/>
    </row>
    <row r="23" spans="1:20" ht="15" customHeight="1">
      <c r="A23" s="331" t="s">
        <v>308</v>
      </c>
      <c r="B23" s="306" t="s">
        <v>580</v>
      </c>
      <c r="C23" s="145"/>
      <c r="D23" s="347" t="s">
        <v>136</v>
      </c>
      <c r="E23" s="348"/>
      <c r="F23" s="349" t="s">
        <v>139</v>
      </c>
      <c r="G23" s="293" t="s">
        <v>45</v>
      </c>
      <c r="H23" s="202" t="s">
        <v>31</v>
      </c>
      <c r="I23" s="202" t="s">
        <v>30</v>
      </c>
      <c r="J23" s="328">
        <v>700</v>
      </c>
      <c r="K23" s="8" t="s">
        <v>25</v>
      </c>
      <c r="L23" s="13"/>
      <c r="M23" s="13"/>
      <c r="N23" s="8"/>
      <c r="O23" s="8"/>
      <c r="P23" s="8"/>
      <c r="Q23" s="8"/>
      <c r="R23" s="8"/>
      <c r="S23" s="8"/>
    </row>
    <row r="24" spans="1:20" ht="30" customHeight="1">
      <c r="A24" s="331"/>
      <c r="B24" s="306"/>
      <c r="C24" s="145"/>
      <c r="D24" s="306"/>
      <c r="E24" s="348"/>
      <c r="F24" s="349"/>
      <c r="G24" s="293"/>
      <c r="H24" s="202"/>
      <c r="I24" s="202"/>
      <c r="J24" s="328"/>
      <c r="K24" s="8" t="s">
        <v>26</v>
      </c>
      <c r="L24" s="8"/>
      <c r="M24" s="323" t="s">
        <v>281</v>
      </c>
      <c r="N24" s="324"/>
      <c r="O24" s="325"/>
      <c r="P24" s="8"/>
      <c r="Q24" s="8"/>
      <c r="R24" s="8"/>
      <c r="S24" s="8"/>
    </row>
    <row r="25" spans="1:20" ht="15" customHeight="1">
      <c r="A25" s="331"/>
      <c r="B25" s="306"/>
      <c r="C25" s="145"/>
      <c r="D25" s="306"/>
      <c r="E25" s="348"/>
      <c r="F25" s="349"/>
      <c r="G25" s="293"/>
      <c r="H25" s="202"/>
      <c r="I25" s="202"/>
      <c r="J25" s="328"/>
      <c r="K25" s="8" t="s">
        <v>27</v>
      </c>
      <c r="L25" s="8"/>
      <c r="M25" s="8"/>
      <c r="N25" s="8"/>
      <c r="O25" s="8"/>
      <c r="P25" s="8"/>
      <c r="Q25" s="8"/>
      <c r="R25" s="8"/>
      <c r="S25" s="8"/>
    </row>
    <row r="26" spans="1:20" ht="18" customHeight="1">
      <c r="A26" s="331"/>
      <c r="B26" s="330" t="s">
        <v>24</v>
      </c>
      <c r="C26" s="330"/>
      <c r="D26" s="330"/>
      <c r="E26" s="111"/>
      <c r="F26" s="112"/>
      <c r="G26" s="102"/>
      <c r="H26" s="98"/>
      <c r="I26" s="98"/>
      <c r="J26" s="110">
        <f>SUM(J23:J25)</f>
        <v>700</v>
      </c>
      <c r="K26" s="8"/>
      <c r="L26" s="8"/>
      <c r="M26" s="8"/>
      <c r="N26" s="8"/>
      <c r="O26" s="8"/>
      <c r="P26" s="8"/>
      <c r="Q26" s="8"/>
      <c r="R26" s="8"/>
      <c r="S26" s="8"/>
    </row>
    <row r="27" spans="1:20" ht="14.25" customHeight="1">
      <c r="A27" s="331" t="s">
        <v>309</v>
      </c>
      <c r="B27" s="201" t="s">
        <v>581</v>
      </c>
      <c r="C27" s="143"/>
      <c r="D27" s="210" t="s">
        <v>88</v>
      </c>
      <c r="E27" s="201" t="s">
        <v>29</v>
      </c>
      <c r="F27" s="201" t="s">
        <v>7</v>
      </c>
      <c r="G27" s="202" t="s">
        <v>45</v>
      </c>
      <c r="H27" s="202" t="s">
        <v>51</v>
      </c>
      <c r="I27" s="202" t="s">
        <v>30</v>
      </c>
      <c r="J27" s="200">
        <v>113</v>
      </c>
      <c r="K27" s="28" t="s">
        <v>25</v>
      </c>
      <c r="L27" s="13"/>
      <c r="M27" s="29"/>
      <c r="N27" s="29"/>
      <c r="O27" s="29"/>
      <c r="P27" s="29"/>
      <c r="Q27" s="29"/>
      <c r="R27" s="29"/>
      <c r="S27" s="29"/>
    </row>
    <row r="28" spans="1:20" ht="14.25" customHeight="1">
      <c r="A28" s="331"/>
      <c r="B28" s="201"/>
      <c r="C28" s="143"/>
      <c r="D28" s="210"/>
      <c r="E28" s="201"/>
      <c r="F28" s="201"/>
      <c r="G28" s="201"/>
      <c r="H28" s="201"/>
      <c r="I28" s="201"/>
      <c r="J28" s="200"/>
      <c r="K28" s="28" t="s">
        <v>26</v>
      </c>
      <c r="L28" s="30"/>
      <c r="M28" s="332" t="s">
        <v>281</v>
      </c>
      <c r="N28" s="333"/>
      <c r="O28" s="334"/>
      <c r="P28" s="30"/>
      <c r="Q28" s="30"/>
      <c r="R28" s="30"/>
      <c r="S28" s="30"/>
    </row>
    <row r="29" spans="1:20" ht="14.25" customHeight="1">
      <c r="A29" s="331"/>
      <c r="B29" s="201"/>
      <c r="C29" s="143"/>
      <c r="D29" s="210"/>
      <c r="E29" s="201"/>
      <c r="F29" s="201"/>
      <c r="G29" s="201"/>
      <c r="H29" s="201"/>
      <c r="I29" s="201"/>
      <c r="J29" s="200"/>
      <c r="K29" s="28" t="s">
        <v>27</v>
      </c>
      <c r="L29" s="32"/>
      <c r="M29" s="32"/>
      <c r="N29" s="32"/>
      <c r="O29" s="32"/>
      <c r="P29" s="32"/>
      <c r="Q29" s="32"/>
      <c r="R29" s="32"/>
      <c r="S29" s="32"/>
    </row>
    <row r="30" spans="1:20" ht="14.25" customHeight="1">
      <c r="A30" s="331"/>
      <c r="B30" s="253" t="s">
        <v>24</v>
      </c>
      <c r="C30" s="253"/>
      <c r="D30" s="253"/>
      <c r="E30" s="28"/>
      <c r="F30" s="97">
        <f>SUM(F27:F29)</f>
        <v>0</v>
      </c>
      <c r="G30" s="28"/>
      <c r="H30" s="28"/>
      <c r="I30" s="28"/>
      <c r="J30" s="103">
        <f>SUM(J27:J29)</f>
        <v>113</v>
      </c>
      <c r="K30" s="28"/>
      <c r="L30" s="32"/>
      <c r="M30" s="32"/>
      <c r="N30" s="32"/>
      <c r="O30" s="32"/>
      <c r="P30" s="32"/>
      <c r="Q30" s="32"/>
      <c r="R30" s="32"/>
      <c r="S30" s="32"/>
    </row>
    <row r="31" spans="1:20" ht="16.5" customHeight="1">
      <c r="A31" s="265" t="s">
        <v>94</v>
      </c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>
        <v>0</v>
      </c>
    </row>
    <row r="32" spans="1:20" ht="14.25" customHeight="1">
      <c r="A32" s="306" t="s">
        <v>585</v>
      </c>
      <c r="B32" s="201" t="s">
        <v>582</v>
      </c>
      <c r="C32" s="143"/>
      <c r="D32" s="210" t="s">
        <v>92</v>
      </c>
      <c r="E32" s="201" t="s">
        <v>29</v>
      </c>
      <c r="F32" s="329"/>
      <c r="G32" s="293" t="s">
        <v>45</v>
      </c>
      <c r="H32" s="202" t="s">
        <v>31</v>
      </c>
      <c r="I32" s="202" t="s">
        <v>30</v>
      </c>
      <c r="J32" s="307">
        <v>2000</v>
      </c>
      <c r="K32" s="12" t="s">
        <v>25</v>
      </c>
      <c r="L32" s="13"/>
      <c r="M32" s="13"/>
      <c r="N32" s="13"/>
      <c r="O32" s="13"/>
      <c r="P32" s="13"/>
      <c r="Q32" s="13"/>
      <c r="R32" s="13"/>
      <c r="S32" s="13"/>
      <c r="T32">
        <v>0</v>
      </c>
    </row>
    <row r="33" spans="1:20" ht="14.25" customHeight="1">
      <c r="A33" s="306"/>
      <c r="B33" s="201"/>
      <c r="C33" s="143"/>
      <c r="D33" s="210"/>
      <c r="E33" s="201"/>
      <c r="F33" s="329"/>
      <c r="G33" s="293"/>
      <c r="H33" s="202"/>
      <c r="I33" s="202"/>
      <c r="J33" s="307"/>
      <c r="K33" s="12" t="s">
        <v>26</v>
      </c>
      <c r="L33" s="14"/>
      <c r="M33" s="223" t="s">
        <v>281</v>
      </c>
      <c r="N33" s="224"/>
      <c r="O33" s="225"/>
      <c r="P33" s="14"/>
      <c r="Q33" s="14"/>
      <c r="R33" s="14"/>
      <c r="S33" s="14"/>
      <c r="T33">
        <v>0</v>
      </c>
    </row>
    <row r="34" spans="1:20" ht="14.25" customHeight="1">
      <c r="A34" s="306"/>
      <c r="B34" s="201"/>
      <c r="C34" s="143"/>
      <c r="D34" s="210"/>
      <c r="E34" s="201"/>
      <c r="F34" s="329"/>
      <c r="G34" s="293"/>
      <c r="H34" s="202"/>
      <c r="I34" s="202"/>
      <c r="J34" s="307"/>
      <c r="K34" s="12" t="s">
        <v>27</v>
      </c>
      <c r="L34" s="16"/>
      <c r="M34" s="16"/>
      <c r="N34" s="16"/>
      <c r="O34" s="16"/>
      <c r="P34" s="16"/>
      <c r="Q34" s="16"/>
      <c r="R34" s="16"/>
      <c r="S34" s="16"/>
      <c r="T34">
        <v>0</v>
      </c>
    </row>
    <row r="35" spans="1:20" ht="14.25" customHeight="1">
      <c r="A35" s="306"/>
      <c r="B35" s="201" t="s">
        <v>583</v>
      </c>
      <c r="C35" s="143"/>
      <c r="D35" s="210" t="s">
        <v>268</v>
      </c>
      <c r="E35" s="201" t="s">
        <v>29</v>
      </c>
      <c r="F35" s="329"/>
      <c r="G35" s="293" t="s">
        <v>45</v>
      </c>
      <c r="H35" s="202" t="s">
        <v>31</v>
      </c>
      <c r="I35" s="202" t="s">
        <v>30</v>
      </c>
      <c r="J35" s="307">
        <v>1200</v>
      </c>
      <c r="K35" s="12" t="s">
        <v>25</v>
      </c>
      <c r="L35" s="13"/>
      <c r="M35" s="13"/>
      <c r="N35" s="13"/>
      <c r="O35" s="13"/>
      <c r="P35" s="13"/>
      <c r="Q35" s="13"/>
      <c r="R35" s="13"/>
      <c r="S35" s="13"/>
      <c r="T35">
        <v>0</v>
      </c>
    </row>
    <row r="36" spans="1:20" ht="14.25" customHeight="1">
      <c r="A36" s="306"/>
      <c r="B36" s="201"/>
      <c r="C36" s="143"/>
      <c r="D36" s="210"/>
      <c r="E36" s="201"/>
      <c r="F36" s="329"/>
      <c r="G36" s="293"/>
      <c r="H36" s="202"/>
      <c r="I36" s="202"/>
      <c r="J36" s="307"/>
      <c r="K36" s="12" t="s">
        <v>26</v>
      </c>
      <c r="L36" s="14"/>
      <c r="M36" s="223" t="s">
        <v>281</v>
      </c>
      <c r="N36" s="224"/>
      <c r="O36" s="225"/>
      <c r="P36" s="14"/>
      <c r="Q36" s="14"/>
      <c r="R36" s="14"/>
      <c r="S36" s="14"/>
      <c r="T36">
        <v>0</v>
      </c>
    </row>
    <row r="37" spans="1:20" ht="14.25" customHeight="1">
      <c r="A37" s="306"/>
      <c r="B37" s="201"/>
      <c r="C37" s="143"/>
      <c r="D37" s="210"/>
      <c r="E37" s="201"/>
      <c r="F37" s="329"/>
      <c r="G37" s="293"/>
      <c r="H37" s="202"/>
      <c r="I37" s="202"/>
      <c r="J37" s="307"/>
      <c r="K37" s="12" t="s">
        <v>27</v>
      </c>
      <c r="L37" s="16"/>
      <c r="M37" s="16"/>
      <c r="N37" s="16"/>
      <c r="O37" s="16"/>
      <c r="P37" s="16"/>
      <c r="Q37" s="16"/>
      <c r="R37" s="16"/>
      <c r="S37" s="16"/>
      <c r="T37">
        <v>0</v>
      </c>
    </row>
    <row r="38" spans="1:20" ht="14.25" customHeight="1">
      <c r="A38" s="306"/>
      <c r="B38" s="201" t="s">
        <v>584</v>
      </c>
      <c r="C38" s="143"/>
      <c r="D38" s="210" t="s">
        <v>233</v>
      </c>
      <c r="E38" s="201" t="s">
        <v>29</v>
      </c>
      <c r="F38" s="329"/>
      <c r="G38" s="293" t="s">
        <v>45</v>
      </c>
      <c r="H38" s="202" t="s">
        <v>31</v>
      </c>
      <c r="I38" s="202" t="s">
        <v>30</v>
      </c>
      <c r="J38" s="307">
        <v>500</v>
      </c>
      <c r="K38" s="12" t="s">
        <v>25</v>
      </c>
      <c r="L38" s="13"/>
      <c r="M38" s="13"/>
      <c r="N38" s="13"/>
      <c r="O38" s="13"/>
      <c r="P38" s="13"/>
      <c r="Q38" s="13"/>
      <c r="R38" s="13"/>
      <c r="S38" s="13"/>
      <c r="T38">
        <v>0</v>
      </c>
    </row>
    <row r="39" spans="1:20" ht="14.25" customHeight="1">
      <c r="A39" s="306"/>
      <c r="B39" s="201"/>
      <c r="C39" s="143"/>
      <c r="D39" s="210"/>
      <c r="E39" s="201"/>
      <c r="F39" s="329"/>
      <c r="G39" s="293"/>
      <c r="H39" s="202"/>
      <c r="I39" s="202"/>
      <c r="J39" s="307"/>
      <c r="K39" s="12" t="s">
        <v>26</v>
      </c>
      <c r="L39" s="14"/>
      <c r="M39" s="223" t="s">
        <v>281</v>
      </c>
      <c r="N39" s="224"/>
      <c r="O39" s="225"/>
      <c r="P39" s="14"/>
      <c r="Q39" s="14"/>
      <c r="R39" s="14"/>
      <c r="S39" s="14"/>
      <c r="T39">
        <v>0</v>
      </c>
    </row>
    <row r="40" spans="1:20" ht="14.25" customHeight="1">
      <c r="A40" s="306"/>
      <c r="B40" s="201"/>
      <c r="C40" s="143"/>
      <c r="D40" s="210"/>
      <c r="E40" s="201"/>
      <c r="F40" s="329"/>
      <c r="G40" s="293"/>
      <c r="H40" s="202"/>
      <c r="I40" s="202"/>
      <c r="J40" s="307"/>
      <c r="K40" s="12" t="s">
        <v>27</v>
      </c>
      <c r="L40" s="16"/>
      <c r="M40" s="16"/>
      <c r="N40" s="16"/>
      <c r="O40" s="16"/>
      <c r="P40" s="16"/>
      <c r="Q40" s="16"/>
      <c r="R40" s="16"/>
      <c r="S40" s="16"/>
      <c r="T40">
        <v>0</v>
      </c>
    </row>
    <row r="41" spans="1:20" ht="14.25" customHeight="1">
      <c r="A41" s="306"/>
      <c r="B41" s="201" t="s">
        <v>586</v>
      </c>
      <c r="C41" s="143"/>
      <c r="D41" s="210" t="s">
        <v>234</v>
      </c>
      <c r="E41" s="201" t="s">
        <v>29</v>
      </c>
      <c r="F41" s="329"/>
      <c r="G41" s="293" t="s">
        <v>45</v>
      </c>
      <c r="H41" s="202" t="s">
        <v>31</v>
      </c>
      <c r="I41" s="202" t="s">
        <v>30</v>
      </c>
      <c r="J41" s="307">
        <v>2500</v>
      </c>
      <c r="K41" s="12" t="s">
        <v>25</v>
      </c>
      <c r="L41" s="13"/>
      <c r="M41" s="13"/>
      <c r="N41" s="13"/>
      <c r="O41" s="13"/>
      <c r="P41" s="13"/>
      <c r="Q41" s="13"/>
      <c r="R41" s="13"/>
      <c r="S41" s="13"/>
      <c r="T41">
        <v>0</v>
      </c>
    </row>
    <row r="42" spans="1:20" ht="14.25" customHeight="1">
      <c r="A42" s="306"/>
      <c r="B42" s="201"/>
      <c r="C42" s="143"/>
      <c r="D42" s="210"/>
      <c r="E42" s="201"/>
      <c r="F42" s="329"/>
      <c r="G42" s="293"/>
      <c r="H42" s="202"/>
      <c r="I42" s="202"/>
      <c r="J42" s="307"/>
      <c r="K42" s="12" t="s">
        <v>26</v>
      </c>
      <c r="L42" s="14"/>
      <c r="M42" s="223" t="s">
        <v>281</v>
      </c>
      <c r="N42" s="224"/>
      <c r="O42" s="225"/>
      <c r="P42" s="14"/>
      <c r="Q42" s="14"/>
      <c r="R42" s="14"/>
      <c r="S42" s="14"/>
      <c r="T42">
        <v>0</v>
      </c>
    </row>
    <row r="43" spans="1:20" ht="14.25" customHeight="1">
      <c r="A43" s="306"/>
      <c r="B43" s="201"/>
      <c r="C43" s="143"/>
      <c r="D43" s="210"/>
      <c r="E43" s="201"/>
      <c r="F43" s="329"/>
      <c r="G43" s="293"/>
      <c r="H43" s="202"/>
      <c r="I43" s="202"/>
      <c r="J43" s="307"/>
      <c r="K43" s="12" t="s">
        <v>27</v>
      </c>
      <c r="L43" s="16"/>
      <c r="M43" s="16"/>
      <c r="N43" s="16"/>
      <c r="O43" s="16"/>
      <c r="P43" s="16"/>
      <c r="Q43" s="16"/>
      <c r="R43" s="16"/>
      <c r="S43" s="16"/>
      <c r="T43">
        <v>0</v>
      </c>
    </row>
    <row r="44" spans="1:20" ht="54" customHeight="1">
      <c r="A44" s="306"/>
      <c r="B44" s="91" t="s">
        <v>24</v>
      </c>
      <c r="C44" s="91"/>
      <c r="D44" s="91"/>
      <c r="E44" s="12"/>
      <c r="F44" s="79">
        <v>0</v>
      </c>
      <c r="G44" s="79"/>
      <c r="H44" s="12"/>
      <c r="I44" s="12"/>
      <c r="J44" s="40">
        <f>SUM(J32:J41)</f>
        <v>6200</v>
      </c>
      <c r="K44" s="12"/>
      <c r="L44" s="16"/>
      <c r="M44" s="16"/>
      <c r="N44" s="16"/>
      <c r="O44" s="16"/>
      <c r="P44" s="16"/>
      <c r="Q44" s="16"/>
      <c r="R44" s="16"/>
      <c r="S44" s="16"/>
      <c r="T44">
        <v>800</v>
      </c>
    </row>
    <row r="45" spans="1:20" ht="52.5" customHeight="1">
      <c r="A45" s="265" t="s">
        <v>95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>
        <v>0</v>
      </c>
    </row>
    <row r="46" spans="1:20" ht="15" customHeight="1">
      <c r="A46" s="306" t="s">
        <v>589</v>
      </c>
      <c r="B46" s="201" t="s">
        <v>587</v>
      </c>
      <c r="C46" s="143"/>
      <c r="D46" s="210" t="s">
        <v>100</v>
      </c>
      <c r="E46" s="201" t="s">
        <v>29</v>
      </c>
      <c r="F46" s="329"/>
      <c r="G46" s="293" t="s">
        <v>45</v>
      </c>
      <c r="H46" s="202" t="s">
        <v>31</v>
      </c>
      <c r="I46" s="202" t="s">
        <v>30</v>
      </c>
      <c r="J46" s="307">
        <v>1200</v>
      </c>
      <c r="K46" s="12" t="s">
        <v>25</v>
      </c>
      <c r="L46" s="13"/>
      <c r="M46" s="13"/>
      <c r="N46" s="10"/>
      <c r="O46" s="10"/>
      <c r="P46" s="10"/>
      <c r="Q46" s="10"/>
      <c r="R46" s="10"/>
      <c r="S46" s="11"/>
    </row>
    <row r="47" spans="1:20" ht="15" customHeight="1">
      <c r="A47" s="306"/>
      <c r="B47" s="201"/>
      <c r="C47" s="143"/>
      <c r="D47" s="210"/>
      <c r="E47" s="201"/>
      <c r="F47" s="329"/>
      <c r="G47" s="293"/>
      <c r="H47" s="202"/>
      <c r="I47" s="202"/>
      <c r="J47" s="307"/>
      <c r="K47" s="12" t="s">
        <v>26</v>
      </c>
      <c r="L47" s="10"/>
      <c r="M47" s="316"/>
      <c r="N47" s="317"/>
      <c r="O47" s="318"/>
      <c r="P47" s="10"/>
      <c r="Q47" s="10"/>
      <c r="R47" s="10"/>
      <c r="S47" s="11"/>
    </row>
    <row r="48" spans="1:20" ht="15" customHeight="1">
      <c r="A48" s="306"/>
      <c r="B48" s="201"/>
      <c r="C48" s="143"/>
      <c r="D48" s="210"/>
      <c r="E48" s="201"/>
      <c r="F48" s="329"/>
      <c r="G48" s="293"/>
      <c r="H48" s="202"/>
      <c r="I48" s="202"/>
      <c r="J48" s="307"/>
      <c r="K48" s="12" t="s">
        <v>27</v>
      </c>
      <c r="L48" s="10"/>
      <c r="M48" s="10"/>
      <c r="N48" s="10"/>
      <c r="O48" s="10"/>
      <c r="P48" s="10"/>
      <c r="Q48" s="10"/>
      <c r="R48" s="10"/>
      <c r="S48" s="11"/>
    </row>
    <row r="49" spans="1:20" ht="16.5" customHeight="1">
      <c r="A49" s="306"/>
      <c r="B49" s="218" t="s">
        <v>24</v>
      </c>
      <c r="C49" s="218"/>
      <c r="D49" s="218"/>
      <c r="E49" s="12"/>
      <c r="F49" s="79">
        <v>0</v>
      </c>
      <c r="G49" s="79"/>
      <c r="H49" s="12"/>
      <c r="I49" s="12"/>
      <c r="J49" s="40">
        <f>SUM(J46:J47)</f>
        <v>1200</v>
      </c>
      <c r="K49" s="12"/>
      <c r="L49" s="10"/>
      <c r="M49" s="10"/>
      <c r="N49" s="10"/>
      <c r="O49" s="10"/>
      <c r="P49" s="10"/>
      <c r="Q49" s="10"/>
      <c r="R49" s="10"/>
      <c r="S49" s="11"/>
    </row>
    <row r="50" spans="1:20" ht="15" customHeight="1">
      <c r="A50" s="306"/>
      <c r="B50" s="201" t="s">
        <v>588</v>
      </c>
      <c r="C50" s="143"/>
      <c r="D50" s="210" t="s">
        <v>93</v>
      </c>
      <c r="E50" s="201" t="s">
        <v>29</v>
      </c>
      <c r="F50" s="329"/>
      <c r="G50" s="293" t="s">
        <v>45</v>
      </c>
      <c r="H50" s="202" t="s">
        <v>31</v>
      </c>
      <c r="I50" s="202" t="s">
        <v>30</v>
      </c>
      <c r="J50" s="307">
        <v>5000</v>
      </c>
      <c r="K50" s="12" t="s">
        <v>25</v>
      </c>
      <c r="L50" s="13"/>
      <c r="M50" s="13"/>
      <c r="N50" s="13"/>
      <c r="O50" s="13"/>
      <c r="P50" s="13"/>
      <c r="Q50" s="13"/>
      <c r="R50" s="13"/>
      <c r="S50" s="13"/>
      <c r="T50">
        <v>0</v>
      </c>
    </row>
    <row r="51" spans="1:20" ht="15" customHeight="1">
      <c r="A51" s="306"/>
      <c r="B51" s="201"/>
      <c r="C51" s="143"/>
      <c r="D51" s="210"/>
      <c r="E51" s="201"/>
      <c r="F51" s="329"/>
      <c r="G51" s="293"/>
      <c r="H51" s="202"/>
      <c r="I51" s="202"/>
      <c r="J51" s="307"/>
      <c r="K51" s="12" t="s">
        <v>26</v>
      </c>
      <c r="L51" s="14"/>
      <c r="M51" s="223" t="s">
        <v>281</v>
      </c>
      <c r="N51" s="224"/>
      <c r="O51" s="225"/>
      <c r="P51" s="14"/>
      <c r="Q51" s="14"/>
      <c r="R51" s="14"/>
      <c r="S51" s="14"/>
      <c r="T51">
        <v>0</v>
      </c>
    </row>
    <row r="52" spans="1:20" ht="15" customHeight="1">
      <c r="A52" s="306"/>
      <c r="B52" s="201"/>
      <c r="C52" s="143"/>
      <c r="D52" s="210"/>
      <c r="E52" s="201"/>
      <c r="F52" s="329"/>
      <c r="G52" s="293"/>
      <c r="H52" s="202"/>
      <c r="I52" s="202"/>
      <c r="J52" s="307"/>
      <c r="K52" s="12" t="s">
        <v>27</v>
      </c>
      <c r="L52" s="16"/>
      <c r="M52" s="16"/>
      <c r="N52" s="16"/>
      <c r="O52" s="16"/>
      <c r="P52" s="16"/>
      <c r="Q52" s="16"/>
      <c r="R52" s="16"/>
      <c r="S52" s="16"/>
      <c r="T52">
        <v>0</v>
      </c>
    </row>
    <row r="53" spans="1:20" ht="15" customHeight="1">
      <c r="A53" s="306"/>
      <c r="B53" s="218" t="s">
        <v>24</v>
      </c>
      <c r="C53" s="218"/>
      <c r="D53" s="218"/>
      <c r="E53" s="12"/>
      <c r="F53" s="79">
        <v>0</v>
      </c>
      <c r="G53" s="79"/>
      <c r="H53" s="12"/>
      <c r="I53" s="12"/>
      <c r="J53" s="40">
        <f>SUM(J50:J50)</f>
        <v>5000</v>
      </c>
      <c r="K53" s="12"/>
      <c r="L53" s="16"/>
      <c r="M53" s="16"/>
      <c r="N53" s="16"/>
      <c r="O53" s="16"/>
      <c r="P53" s="16"/>
      <c r="Q53" s="16"/>
      <c r="R53" s="16"/>
      <c r="S53" s="16"/>
      <c r="T53">
        <v>325</v>
      </c>
    </row>
    <row r="54" spans="1:20" ht="18.75" customHeight="1">
      <c r="A54" s="265" t="s">
        <v>156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>
        <v>0</v>
      </c>
    </row>
    <row r="55" spans="1:20" ht="15" customHeight="1">
      <c r="A55" s="306" t="s">
        <v>591</v>
      </c>
      <c r="B55" s="201" t="s">
        <v>590</v>
      </c>
      <c r="C55" s="143"/>
      <c r="D55" s="210" t="s">
        <v>96</v>
      </c>
      <c r="E55" s="201" t="s">
        <v>29</v>
      </c>
      <c r="F55" s="329"/>
      <c r="G55" s="293" t="s">
        <v>45</v>
      </c>
      <c r="H55" s="202" t="s">
        <v>31</v>
      </c>
      <c r="I55" s="202" t="s">
        <v>30</v>
      </c>
      <c r="J55" s="307">
        <v>300</v>
      </c>
      <c r="K55" s="12" t="s">
        <v>25</v>
      </c>
      <c r="L55" s="13"/>
      <c r="M55" s="13"/>
      <c r="N55" s="10"/>
      <c r="O55" s="10"/>
      <c r="P55" s="10"/>
      <c r="Q55" s="10"/>
      <c r="R55" s="10"/>
      <c r="S55" s="11"/>
    </row>
    <row r="56" spans="1:20" ht="15" customHeight="1">
      <c r="A56" s="306"/>
      <c r="B56" s="201"/>
      <c r="C56" s="143"/>
      <c r="D56" s="210"/>
      <c r="E56" s="201"/>
      <c r="F56" s="329"/>
      <c r="G56" s="293"/>
      <c r="H56" s="202"/>
      <c r="I56" s="202"/>
      <c r="J56" s="307"/>
      <c r="K56" s="12" t="s">
        <v>26</v>
      </c>
      <c r="L56" s="10"/>
      <c r="M56" s="316" t="s">
        <v>281</v>
      </c>
      <c r="N56" s="317"/>
      <c r="O56" s="318"/>
      <c r="P56" s="10"/>
      <c r="Q56" s="10"/>
      <c r="R56" s="10"/>
      <c r="S56" s="11"/>
    </row>
    <row r="57" spans="1:20" ht="15" customHeight="1">
      <c r="A57" s="306"/>
      <c r="B57" s="201"/>
      <c r="C57" s="143"/>
      <c r="D57" s="210"/>
      <c r="E57" s="201"/>
      <c r="F57" s="329"/>
      <c r="G57" s="293"/>
      <c r="H57" s="202"/>
      <c r="I57" s="202"/>
      <c r="J57" s="307"/>
      <c r="K57" s="12" t="s">
        <v>27</v>
      </c>
      <c r="L57" s="10"/>
      <c r="M57" s="10"/>
      <c r="N57" s="10"/>
      <c r="O57" s="10"/>
      <c r="P57" s="10"/>
      <c r="Q57" s="10"/>
      <c r="R57" s="10"/>
      <c r="S57" s="11"/>
    </row>
    <row r="58" spans="1:20" ht="16.5" customHeight="1">
      <c r="A58" s="306"/>
      <c r="B58" s="218" t="s">
        <v>24</v>
      </c>
      <c r="C58" s="218"/>
      <c r="D58" s="218"/>
      <c r="E58" s="12"/>
      <c r="F58" s="79">
        <v>0</v>
      </c>
      <c r="G58" s="79"/>
      <c r="H58" s="12"/>
      <c r="I58" s="12"/>
      <c r="J58" s="40">
        <f>SUM(J55:J57)</f>
        <v>300</v>
      </c>
      <c r="K58" s="12"/>
      <c r="L58" s="10"/>
      <c r="M58" s="10"/>
      <c r="N58" s="10"/>
      <c r="O58" s="10"/>
      <c r="P58" s="10"/>
      <c r="Q58" s="10"/>
      <c r="R58" s="10"/>
      <c r="S58" s="11"/>
    </row>
    <row r="59" spans="1:20" ht="15" customHeight="1">
      <c r="A59" s="205" t="s">
        <v>593</v>
      </c>
      <c r="B59" s="205" t="s">
        <v>592</v>
      </c>
      <c r="C59" s="144"/>
      <c r="D59" s="305" t="s">
        <v>97</v>
      </c>
      <c r="E59" s="201" t="s">
        <v>29</v>
      </c>
      <c r="F59" s="329"/>
      <c r="G59" s="293" t="s">
        <v>45</v>
      </c>
      <c r="H59" s="202" t="s">
        <v>31</v>
      </c>
      <c r="I59" s="202" t="s">
        <v>30</v>
      </c>
      <c r="J59" s="307">
        <v>200</v>
      </c>
      <c r="K59" s="12" t="s">
        <v>25</v>
      </c>
      <c r="L59" s="13"/>
      <c r="M59" s="13"/>
      <c r="N59" s="10"/>
      <c r="O59" s="10"/>
      <c r="P59" s="10"/>
      <c r="Q59" s="10"/>
      <c r="R59" s="10"/>
      <c r="S59" s="11"/>
    </row>
    <row r="60" spans="1:20" ht="15" customHeight="1">
      <c r="A60" s="205"/>
      <c r="B60" s="205"/>
      <c r="C60" s="144"/>
      <c r="D60" s="305"/>
      <c r="E60" s="201"/>
      <c r="F60" s="329"/>
      <c r="G60" s="293"/>
      <c r="H60" s="202"/>
      <c r="I60" s="202"/>
      <c r="J60" s="307"/>
      <c r="K60" s="12" t="s">
        <v>26</v>
      </c>
      <c r="L60" s="10"/>
      <c r="M60" s="316" t="s">
        <v>281</v>
      </c>
      <c r="N60" s="317"/>
      <c r="O60" s="318"/>
      <c r="P60" s="10"/>
      <c r="Q60" s="10"/>
      <c r="R60" s="10"/>
      <c r="S60" s="11"/>
    </row>
    <row r="61" spans="1:20" ht="15" customHeight="1">
      <c r="A61" s="205"/>
      <c r="B61" s="205"/>
      <c r="C61" s="144"/>
      <c r="D61" s="305"/>
      <c r="E61" s="201"/>
      <c r="F61" s="329"/>
      <c r="G61" s="293"/>
      <c r="H61" s="202"/>
      <c r="I61" s="202"/>
      <c r="J61" s="307"/>
      <c r="K61" s="12" t="s">
        <v>27</v>
      </c>
      <c r="L61" s="10"/>
      <c r="M61" s="10"/>
      <c r="N61" s="10"/>
      <c r="O61" s="10"/>
      <c r="P61" s="10"/>
      <c r="Q61" s="10"/>
      <c r="R61" s="10"/>
      <c r="S61" s="11"/>
    </row>
    <row r="62" spans="1:20" ht="18.75" customHeight="1">
      <c r="A62" s="205"/>
      <c r="B62" s="248" t="s">
        <v>24</v>
      </c>
      <c r="C62" s="248"/>
      <c r="D62" s="248"/>
      <c r="E62" s="12"/>
      <c r="F62" s="79">
        <v>0</v>
      </c>
      <c r="G62" s="79"/>
      <c r="H62" s="12"/>
      <c r="I62" s="12"/>
      <c r="J62" s="40">
        <f>SUM(J59:J61)</f>
        <v>200</v>
      </c>
      <c r="K62" s="12"/>
      <c r="L62" s="10"/>
      <c r="M62" s="10"/>
      <c r="N62" s="10"/>
      <c r="O62" s="10"/>
      <c r="P62" s="10"/>
      <c r="Q62" s="10"/>
      <c r="R62" s="10"/>
      <c r="S62" s="11"/>
    </row>
    <row r="63" spans="1:20" ht="15" customHeight="1">
      <c r="A63" s="306" t="s">
        <v>595</v>
      </c>
      <c r="B63" s="201" t="s">
        <v>594</v>
      </c>
      <c r="C63" s="143"/>
      <c r="D63" s="210" t="s">
        <v>98</v>
      </c>
      <c r="E63" s="201" t="s">
        <v>29</v>
      </c>
      <c r="F63" s="329"/>
      <c r="G63" s="293" t="s">
        <v>45</v>
      </c>
      <c r="H63" s="202" t="s">
        <v>31</v>
      </c>
      <c r="I63" s="202" t="s">
        <v>30</v>
      </c>
      <c r="J63" s="307">
        <v>550</v>
      </c>
      <c r="K63" s="12" t="s">
        <v>25</v>
      </c>
      <c r="L63" s="13"/>
      <c r="M63" s="13"/>
      <c r="N63" s="13"/>
      <c r="O63" s="13"/>
      <c r="P63" s="13"/>
      <c r="Q63" s="13"/>
      <c r="R63" s="13"/>
      <c r="S63" s="13"/>
      <c r="T63">
        <v>0</v>
      </c>
    </row>
    <row r="64" spans="1:20" ht="15" customHeight="1">
      <c r="A64" s="306"/>
      <c r="B64" s="201"/>
      <c r="C64" s="143"/>
      <c r="D64" s="210"/>
      <c r="E64" s="201"/>
      <c r="F64" s="329"/>
      <c r="G64" s="293"/>
      <c r="H64" s="202"/>
      <c r="I64" s="202"/>
      <c r="J64" s="307"/>
      <c r="K64" s="12" t="s">
        <v>26</v>
      </c>
      <c r="L64" s="14"/>
      <c r="M64" s="223" t="s">
        <v>281</v>
      </c>
      <c r="N64" s="224"/>
      <c r="O64" s="225"/>
      <c r="P64" s="14"/>
      <c r="Q64" s="14"/>
      <c r="R64" s="14"/>
      <c r="S64" s="14"/>
      <c r="T64">
        <v>0</v>
      </c>
    </row>
    <row r="65" spans="1:20" ht="15" customHeight="1">
      <c r="A65" s="306"/>
      <c r="B65" s="201"/>
      <c r="C65" s="143"/>
      <c r="D65" s="210"/>
      <c r="E65" s="201"/>
      <c r="F65" s="329"/>
      <c r="G65" s="293"/>
      <c r="H65" s="202"/>
      <c r="I65" s="202"/>
      <c r="J65" s="307"/>
      <c r="K65" s="12" t="s">
        <v>27</v>
      </c>
      <c r="L65" s="16"/>
      <c r="M65" s="16"/>
      <c r="N65" s="16"/>
      <c r="O65" s="16"/>
      <c r="P65" s="16"/>
      <c r="Q65" s="16"/>
      <c r="R65" s="16"/>
      <c r="S65" s="16"/>
      <c r="T65">
        <v>0</v>
      </c>
    </row>
    <row r="66" spans="1:20" ht="15" customHeight="1">
      <c r="A66" s="306"/>
      <c r="B66" s="218" t="s">
        <v>24</v>
      </c>
      <c r="C66" s="218"/>
      <c r="D66" s="218"/>
      <c r="E66" s="12"/>
      <c r="F66" s="79">
        <v>0</v>
      </c>
      <c r="G66" s="79"/>
      <c r="H66" s="12"/>
      <c r="I66" s="12"/>
      <c r="J66" s="40">
        <v>550</v>
      </c>
      <c r="K66" s="12"/>
      <c r="L66" s="16"/>
      <c r="M66" s="16"/>
      <c r="N66" s="16"/>
      <c r="O66" s="16"/>
      <c r="P66" s="16"/>
      <c r="Q66" s="16"/>
      <c r="R66" s="16"/>
      <c r="S66" s="16"/>
      <c r="T66">
        <v>600</v>
      </c>
    </row>
    <row r="67" spans="1:20" ht="14.25" customHeight="1">
      <c r="A67" s="306" t="s">
        <v>601</v>
      </c>
      <c r="B67" s="306"/>
      <c r="C67" s="306"/>
      <c r="D67" s="306"/>
      <c r="E67" s="12"/>
      <c r="F67" s="79"/>
      <c r="G67" s="79"/>
      <c r="H67" s="12"/>
      <c r="I67" s="326">
        <f>J14+J18+J22+J26+J30+J44+J49+J53+J58+J62+J63</f>
        <v>17863</v>
      </c>
      <c r="J67" s="327"/>
      <c r="K67" s="12"/>
      <c r="L67" s="16"/>
      <c r="M67" s="16"/>
      <c r="N67" s="16"/>
      <c r="O67" s="16"/>
      <c r="P67" s="16"/>
      <c r="Q67" s="16"/>
      <c r="R67" s="16"/>
      <c r="S67" s="16"/>
      <c r="T67" s="122">
        <f>SUM(T11:T66)</f>
        <v>1725</v>
      </c>
    </row>
    <row r="69" spans="1:20" ht="9" customHeight="1"/>
    <row r="70" spans="1:20" s="18" customFormat="1" ht="17.25" customHeight="1">
      <c r="A70" s="341">
        <v>1</v>
      </c>
      <c r="B70" s="341" t="s">
        <v>117</v>
      </c>
      <c r="C70" s="146"/>
      <c r="D70" s="66" t="s">
        <v>122</v>
      </c>
      <c r="E70" s="343">
        <v>220108000</v>
      </c>
      <c r="F70" s="343"/>
      <c r="G70" s="343"/>
      <c r="J70" s="63"/>
    </row>
    <row r="71" spans="1:20" s="18" customFormat="1" ht="17.25" customHeight="1">
      <c r="A71" s="342"/>
      <c r="B71" s="342"/>
      <c r="C71" s="147"/>
      <c r="D71" s="66" t="s">
        <v>147</v>
      </c>
      <c r="E71" s="343">
        <v>59270000</v>
      </c>
      <c r="F71" s="343"/>
      <c r="G71" s="343"/>
      <c r="J71" s="63"/>
    </row>
    <row r="72" spans="1:20" s="18" customFormat="1" ht="17.25" customHeight="1">
      <c r="A72" s="341">
        <v>2</v>
      </c>
      <c r="B72" s="341" t="s">
        <v>119</v>
      </c>
      <c r="C72" s="146"/>
      <c r="D72" s="66" t="s">
        <v>118</v>
      </c>
      <c r="E72" s="343">
        <v>171977000</v>
      </c>
      <c r="F72" s="343"/>
      <c r="G72" s="343"/>
      <c r="J72" s="63"/>
      <c r="K72" s="150"/>
    </row>
    <row r="73" spans="1:20" s="18" customFormat="1" ht="17.25" customHeight="1">
      <c r="A73" s="342"/>
      <c r="B73" s="342"/>
      <c r="C73" s="147"/>
      <c r="D73" s="66" t="s">
        <v>147</v>
      </c>
      <c r="E73" s="343">
        <v>37530000</v>
      </c>
      <c r="F73" s="343"/>
      <c r="G73" s="343"/>
      <c r="J73" s="63"/>
    </row>
    <row r="74" spans="1:20" s="18" customFormat="1" ht="17.25" customHeight="1">
      <c r="A74" s="65">
        <v>3</v>
      </c>
      <c r="B74" s="65" t="s">
        <v>120</v>
      </c>
      <c r="C74" s="65"/>
      <c r="D74" s="66" t="s">
        <v>147</v>
      </c>
      <c r="E74" s="344">
        <v>17863000</v>
      </c>
      <c r="F74" s="345"/>
      <c r="G74" s="346"/>
      <c r="J74" s="63"/>
    </row>
    <row r="75" spans="1:20" s="18" customFormat="1" ht="17.25" customHeight="1">
      <c r="A75" s="338" t="s">
        <v>121</v>
      </c>
      <c r="B75" s="339"/>
      <c r="C75" s="339"/>
      <c r="D75" s="340"/>
      <c r="E75" s="335">
        <f>E70+E71+E72+E73+E74</f>
        <v>506748000</v>
      </c>
      <c r="F75" s="336"/>
      <c r="G75" s="337"/>
      <c r="J75" s="63"/>
    </row>
  </sheetData>
  <mergeCells count="164">
    <mergeCell ref="A2:S2"/>
    <mergeCell ref="A3:S3"/>
    <mergeCell ref="B18:D18"/>
    <mergeCell ref="B15:B17"/>
    <mergeCell ref="D15:D17"/>
    <mergeCell ref="E15:E17"/>
    <mergeCell ref="F15:F17"/>
    <mergeCell ref="G19:G21"/>
    <mergeCell ref="B22:D22"/>
    <mergeCell ref="D11:D13"/>
    <mergeCell ref="B11:B13"/>
    <mergeCell ref="B14:D14"/>
    <mergeCell ref="F11:F13"/>
    <mergeCell ref="G11:G13"/>
    <mergeCell ref="A11:A14"/>
    <mergeCell ref="A15:A18"/>
    <mergeCell ref="H11:H13"/>
    <mergeCell ref="I11:I13"/>
    <mergeCell ref="J11:J13"/>
    <mergeCell ref="G15:G17"/>
    <mergeCell ref="H15:H17"/>
    <mergeCell ref="I15:I17"/>
    <mergeCell ref="J15:J17"/>
    <mergeCell ref="E11:E13"/>
    <mergeCell ref="B23:B25"/>
    <mergeCell ref="D23:D25"/>
    <mergeCell ref="E23:E25"/>
    <mergeCell ref="F23:F25"/>
    <mergeCell ref="A19:A22"/>
    <mergeCell ref="D19:D21"/>
    <mergeCell ref="E19:E21"/>
    <mergeCell ref="F19:F21"/>
    <mergeCell ref="H19:H21"/>
    <mergeCell ref="G23:G25"/>
    <mergeCell ref="B19:B21"/>
    <mergeCell ref="E75:G75"/>
    <mergeCell ref="A75:D75"/>
    <mergeCell ref="B70:B71"/>
    <mergeCell ref="B72:B73"/>
    <mergeCell ref="A70:A71"/>
    <mergeCell ref="A72:A73"/>
    <mergeCell ref="E70:G70"/>
    <mergeCell ref="E71:G71"/>
    <mergeCell ref="E72:G72"/>
    <mergeCell ref="E73:G73"/>
    <mergeCell ref="E74:G74"/>
    <mergeCell ref="B26:D26"/>
    <mergeCell ref="B27:B29"/>
    <mergeCell ref="D27:D29"/>
    <mergeCell ref="E27:E29"/>
    <mergeCell ref="F27:F29"/>
    <mergeCell ref="G27:G29"/>
    <mergeCell ref="D38:D40"/>
    <mergeCell ref="E38:E40"/>
    <mergeCell ref="F38:F40"/>
    <mergeCell ref="G38:G40"/>
    <mergeCell ref="A31:S31"/>
    <mergeCell ref="I27:I29"/>
    <mergeCell ref="J27:J29"/>
    <mergeCell ref="B30:D30"/>
    <mergeCell ref="A27:A30"/>
    <mergeCell ref="H27:H29"/>
    <mergeCell ref="I35:I37"/>
    <mergeCell ref="J35:J37"/>
    <mergeCell ref="J38:J40"/>
    <mergeCell ref="A23:A26"/>
    <mergeCell ref="M28:O28"/>
    <mergeCell ref="M24:O24"/>
    <mergeCell ref="H23:H25"/>
    <mergeCell ref="I23:I25"/>
    <mergeCell ref="G46:G48"/>
    <mergeCell ref="H46:H48"/>
    <mergeCell ref="A45:S45"/>
    <mergeCell ref="B32:B34"/>
    <mergeCell ref="B41:B43"/>
    <mergeCell ref="D41:D43"/>
    <mergeCell ref="E41:E43"/>
    <mergeCell ref="F41:F43"/>
    <mergeCell ref="G41:G43"/>
    <mergeCell ref="J46:J48"/>
    <mergeCell ref="I46:I48"/>
    <mergeCell ref="I41:I43"/>
    <mergeCell ref="J41:J43"/>
    <mergeCell ref="B35:B37"/>
    <mergeCell ref="D35:D37"/>
    <mergeCell ref="E35:E37"/>
    <mergeCell ref="F35:F37"/>
    <mergeCell ref="G35:G37"/>
    <mergeCell ref="H35:H37"/>
    <mergeCell ref="J32:J34"/>
    <mergeCell ref="H41:H43"/>
    <mergeCell ref="E46:E48"/>
    <mergeCell ref="F46:F48"/>
    <mergeCell ref="B49:D49"/>
    <mergeCell ref="B53:D53"/>
    <mergeCell ref="B46:B48"/>
    <mergeCell ref="D46:D48"/>
    <mergeCell ref="F59:F61"/>
    <mergeCell ref="J59:J61"/>
    <mergeCell ref="D32:D34"/>
    <mergeCell ref="E32:E34"/>
    <mergeCell ref="A54:S54"/>
    <mergeCell ref="A46:A53"/>
    <mergeCell ref="A32:A44"/>
    <mergeCell ref="G32:G34"/>
    <mergeCell ref="B50:B52"/>
    <mergeCell ref="D50:D52"/>
    <mergeCell ref="I32:I34"/>
    <mergeCell ref="F32:F34"/>
    <mergeCell ref="B38:B40"/>
    <mergeCell ref="H38:H40"/>
    <mergeCell ref="I38:I40"/>
    <mergeCell ref="H32:H34"/>
    <mergeCell ref="G55:G57"/>
    <mergeCell ref="B58:D58"/>
    <mergeCell ref="M56:O56"/>
    <mergeCell ref="M60:O60"/>
    <mergeCell ref="A67:D67"/>
    <mergeCell ref="E50:E52"/>
    <mergeCell ref="F50:F52"/>
    <mergeCell ref="J50:J52"/>
    <mergeCell ref="B66:D66"/>
    <mergeCell ref="G59:G61"/>
    <mergeCell ref="H59:H61"/>
    <mergeCell ref="H55:H57"/>
    <mergeCell ref="I55:I57"/>
    <mergeCell ref="G63:G65"/>
    <mergeCell ref="H63:H65"/>
    <mergeCell ref="I63:I65"/>
    <mergeCell ref="H50:H52"/>
    <mergeCell ref="I50:I52"/>
    <mergeCell ref="G50:G52"/>
    <mergeCell ref="A55:A58"/>
    <mergeCell ref="A63:A66"/>
    <mergeCell ref="J63:J65"/>
    <mergeCell ref="E63:E65"/>
    <mergeCell ref="D63:D65"/>
    <mergeCell ref="B63:B65"/>
    <mergeCell ref="F63:F65"/>
    <mergeCell ref="I59:I61"/>
    <mergeCell ref="B62:D62"/>
    <mergeCell ref="B55:B57"/>
    <mergeCell ref="D55:D57"/>
    <mergeCell ref="J55:J57"/>
    <mergeCell ref="E55:E57"/>
    <mergeCell ref="F55:F57"/>
    <mergeCell ref="B59:B61"/>
    <mergeCell ref="D59:D61"/>
    <mergeCell ref="E59:E61"/>
    <mergeCell ref="A59:A62"/>
    <mergeCell ref="M64:O64"/>
    <mergeCell ref="M42:O42"/>
    <mergeCell ref="M39:O39"/>
    <mergeCell ref="M36:O36"/>
    <mergeCell ref="M33:O33"/>
    <mergeCell ref="M20:O20"/>
    <mergeCell ref="M16:O16"/>
    <mergeCell ref="M13:O13"/>
    <mergeCell ref="I67:J67"/>
    <mergeCell ref="M47:O47"/>
    <mergeCell ref="M51:O51"/>
    <mergeCell ref="J19:J21"/>
    <mergeCell ref="J23:J25"/>
    <mergeCell ref="I19:I21"/>
  </mergeCells>
  <pageMargins left="0.5" right="0.25" top="0.75" bottom="0.75" header="0.3" footer="0.3"/>
  <pageSetup paperSize="9" scale="62" orientation="landscape" r:id="rId1"/>
  <headerFooter>
    <oddFooter>&amp;C&amp;Z&amp;F&amp;RPage-26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APP_Goods</vt:lpstr>
      <vt:lpstr>APP Goods R</vt:lpstr>
      <vt:lpstr>APP_Works</vt:lpstr>
      <vt:lpstr>APP Works R</vt:lpstr>
      <vt:lpstr>APP_Service</vt:lpstr>
      <vt:lpstr>'APP Goods R'!Print_Titles</vt:lpstr>
      <vt:lpstr>'APP Works R'!Print_Titles</vt:lpstr>
      <vt:lpstr>APP_Goods!Print_Titles</vt:lpstr>
      <vt:lpstr>APP_Service!Print_Titles</vt:lpstr>
      <vt:lpstr>APP_Works!Print_Titles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</cp:lastModifiedBy>
  <cp:lastPrinted>2021-06-09T11:18:11Z</cp:lastPrinted>
  <dcterms:created xsi:type="dcterms:W3CDTF">2016-07-11T02:38:25Z</dcterms:created>
  <dcterms:modified xsi:type="dcterms:W3CDTF">2021-06-09T11:18:43Z</dcterms:modified>
</cp:coreProperties>
</file>