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SO BIROL\Desktop\Vata file\"/>
    </mc:Choice>
  </mc:AlternateContent>
  <bookViews>
    <workbookView xWindow="0" yWindow="0" windowWidth="20490" windowHeight="7755"/>
  </bookViews>
  <sheets>
    <sheet name="25042022-092750_beneficiary" sheetId="1" r:id="rId1"/>
  </sheets>
  <definedNames>
    <definedName name="_xlnm._FilterDatabase" localSheetId="0" hidden="1">'25042022-092750_beneficiary'!$E$4:$E$260</definedName>
  </definedNames>
  <calcPr calcId="152511"/>
</workbook>
</file>

<file path=xl/calcChain.xml><?xml version="1.0" encoding="utf-8"?>
<calcChain xmlns="http://schemas.openxmlformats.org/spreadsheetml/2006/main">
  <c r="B22" i="1" l="1"/>
  <c r="B63" i="1"/>
  <c r="B21" i="1"/>
  <c r="B62" i="1"/>
  <c r="B177" i="1"/>
  <c r="B134" i="1"/>
  <c r="B205" i="1"/>
  <c r="B176" i="1"/>
  <c r="B133" i="1"/>
  <c r="B132" i="1"/>
  <c r="B175" i="1"/>
  <c r="B174" i="1"/>
  <c r="B131" i="1"/>
  <c r="B61" i="1"/>
  <c r="B260" i="1"/>
  <c r="B259" i="1"/>
  <c r="B258" i="1"/>
  <c r="B230" i="1"/>
  <c r="B229" i="1"/>
  <c r="B228" i="1"/>
  <c r="B227" i="1"/>
  <c r="B226" i="1"/>
  <c r="B225" i="1"/>
  <c r="B224" i="1"/>
  <c r="B204" i="1"/>
  <c r="B173" i="1"/>
  <c r="B86" i="1"/>
  <c r="B60" i="1"/>
  <c r="B172" i="1"/>
  <c r="B171" i="1"/>
  <c r="B170" i="1"/>
  <c r="B169" i="1"/>
  <c r="B130" i="1"/>
  <c r="B129" i="1"/>
  <c r="B85" i="1"/>
  <c r="B20" i="1"/>
  <c r="B128" i="1"/>
  <c r="B84" i="1"/>
  <c r="B59" i="1"/>
  <c r="B58" i="1"/>
  <c r="B19" i="1"/>
  <c r="B168" i="1"/>
  <c r="B257" i="1"/>
  <c r="B203" i="1"/>
  <c r="B83" i="1"/>
  <c r="B202" i="1"/>
  <c r="B127" i="1"/>
  <c r="B99" i="1"/>
  <c r="B18" i="1"/>
  <c r="B126" i="1"/>
  <c r="B125" i="1"/>
  <c r="B201" i="1"/>
  <c r="B200" i="1"/>
  <c r="B199" i="1"/>
  <c r="B167" i="1"/>
  <c r="B166" i="1"/>
  <c r="B165" i="1"/>
  <c r="B223" i="1"/>
  <c r="B256" i="1"/>
  <c r="B255" i="1"/>
  <c r="B164" i="1"/>
  <c r="B57" i="1"/>
  <c r="B222" i="1"/>
  <c r="B254" i="1"/>
  <c r="B198" i="1"/>
  <c r="B197" i="1"/>
  <c r="B196" i="1"/>
  <c r="B195" i="1"/>
  <c r="B194" i="1"/>
  <c r="B193" i="1"/>
  <c r="B124" i="1"/>
  <c r="B253" i="1"/>
  <c r="B123" i="1"/>
  <c r="B163" i="1"/>
  <c r="B252" i="1"/>
  <c r="B251" i="1"/>
  <c r="B162" i="1"/>
  <c r="B161" i="1"/>
  <c r="B250" i="1"/>
  <c r="B17" i="1"/>
  <c r="B249" i="1"/>
  <c r="B56" i="1"/>
  <c r="B55" i="1"/>
  <c r="B98" i="1"/>
  <c r="B16" i="1"/>
  <c r="B221" i="1"/>
  <c r="B122" i="1"/>
  <c r="B121" i="1"/>
  <c r="B220" i="1"/>
  <c r="B82" i="1"/>
  <c r="B160" i="1"/>
  <c r="B97" i="1"/>
  <c r="B248" i="1"/>
  <c r="B96" i="1"/>
  <c r="B95" i="1"/>
  <c r="B219" i="1"/>
  <c r="B218" i="1"/>
  <c r="B159" i="1"/>
  <c r="B81" i="1"/>
  <c r="B158" i="1"/>
  <c r="B15" i="1"/>
  <c r="B14" i="1"/>
  <c r="B13" i="1"/>
  <c r="B120" i="1"/>
  <c r="B80" i="1"/>
  <c r="B79" i="1"/>
  <c r="B12" i="1"/>
  <c r="B54" i="1"/>
  <c r="B94" i="1"/>
  <c r="B157" i="1"/>
  <c r="B156" i="1"/>
  <c r="B217" i="1"/>
  <c r="B216" i="1"/>
  <c r="B155" i="1"/>
  <c r="B154" i="1"/>
  <c r="B153" i="1"/>
  <c r="B152" i="1"/>
  <c r="B53" i="1"/>
  <c r="B192" i="1"/>
  <c r="B78" i="1"/>
  <c r="B191" i="1"/>
  <c r="B190" i="1"/>
  <c r="B52" i="1"/>
  <c r="B51" i="1"/>
  <c r="B50" i="1"/>
  <c r="B49" i="1"/>
  <c r="B48" i="1"/>
  <c r="B47" i="1"/>
  <c r="B46" i="1"/>
  <c r="B45" i="1"/>
  <c r="B44" i="1"/>
  <c r="B77" i="1"/>
  <c r="B93" i="1"/>
  <c r="B43" i="1"/>
  <c r="B76" i="1"/>
  <c r="B75" i="1"/>
  <c r="B74" i="1"/>
  <c r="B73" i="1"/>
  <c r="B72" i="1"/>
  <c r="B71" i="1"/>
  <c r="B70" i="1"/>
  <c r="B69" i="1"/>
  <c r="B68" i="1"/>
  <c r="B67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189" i="1"/>
  <c r="B135" i="1"/>
  <c r="B188" i="1"/>
  <c r="B187" i="1"/>
  <c r="B119" i="1"/>
  <c r="B23" i="1"/>
  <c r="B186" i="1"/>
  <c r="B185" i="1"/>
  <c r="B184" i="1"/>
  <c r="B183" i="1"/>
  <c r="B182" i="1"/>
  <c r="B181" i="1"/>
  <c r="B180" i="1"/>
  <c r="B179" i="1"/>
  <c r="B178" i="1"/>
  <c r="B215" i="1"/>
  <c r="B214" i="1"/>
  <c r="B213" i="1"/>
  <c r="B212" i="1"/>
  <c r="B211" i="1"/>
  <c r="B210" i="1"/>
  <c r="B66" i="1"/>
  <c r="B65" i="1"/>
  <c r="B64" i="1"/>
  <c r="B92" i="1"/>
  <c r="B91" i="1"/>
  <c r="B90" i="1"/>
  <c r="B89" i="1"/>
  <c r="B88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09" i="1"/>
  <c r="B208" i="1"/>
  <c r="B207" i="1"/>
  <c r="B206" i="1"/>
  <c r="B11" i="1"/>
  <c r="B10" i="1"/>
  <c r="B9" i="1"/>
  <c r="B8" i="1"/>
  <c r="B7" i="1"/>
  <c r="B6" i="1"/>
  <c r="B5" i="1"/>
  <c r="B87" i="1"/>
</calcChain>
</file>

<file path=xl/sharedStrings.xml><?xml version="1.0" encoding="utf-8"?>
<sst xmlns="http://schemas.openxmlformats.org/spreadsheetml/2006/main" count="776" uniqueCount="538">
  <si>
    <t>উপকারভোগীর ID</t>
  </si>
  <si>
    <t>উপকারভোগীর নাম</t>
  </si>
  <si>
    <t>পিতার নাম</t>
  </si>
  <si>
    <t>ওয়ার্ড</t>
  </si>
  <si>
    <t>গ্রাম</t>
  </si>
  <si>
    <t>ঝড়ি বালা</t>
  </si>
  <si>
    <t>অমূল্য রায়</t>
  </si>
  <si>
    <t>ধামইর</t>
  </si>
  <si>
    <t>নেহালগ্রাম</t>
  </si>
  <si>
    <t>মোঃ আহেদ আলী</t>
  </si>
  <si>
    <t>নুরল ইসলাম</t>
  </si>
  <si>
    <t>দারইল</t>
  </si>
  <si>
    <t>সনাতন কুমার রায়</t>
  </si>
  <si>
    <t>দুলাল চন্দ্র রায়</t>
  </si>
  <si>
    <t>মোঃ ফরিদুল ইসলাম</t>
  </si>
  <si>
    <t>মোঃ মজিবর রহমান</t>
  </si>
  <si>
    <t>মোঃ মোজাম্মেল হক</t>
  </si>
  <si>
    <t>আব্দুল লতিব</t>
  </si>
  <si>
    <t>মোঃ হাফিজুল ইসলাম</t>
  </si>
  <si>
    <t>নাজির ইসলাম</t>
  </si>
  <si>
    <t>মোছাঃ রুবিনা আক্তার</t>
  </si>
  <si>
    <t>তাহের আলী লালু</t>
  </si>
  <si>
    <t>মোঃ আনোয়ারুল ইসলাম</t>
  </si>
  <si>
    <t>পাচু মোহাম্মদ</t>
  </si>
  <si>
    <t>মোছাঃ শুফিয়া বেগম</t>
  </si>
  <si>
    <t>মোছাঃ ছাবিয়া খাতুন</t>
  </si>
  <si>
    <t>আব্দুস সোবহান</t>
  </si>
  <si>
    <t>বাজনাহার</t>
  </si>
  <si>
    <t>মোঃ রেয়াজুল ইসলাম</t>
  </si>
  <si>
    <t>আমিনুল ইসলাম</t>
  </si>
  <si>
    <t>আব্দুর রহমান</t>
  </si>
  <si>
    <t>অনির উদ্দীন আহমেদ</t>
  </si>
  <si>
    <t>মোঃ মসলেম উদ্দীন</t>
  </si>
  <si>
    <t>মোঃ ইউসুফ আলী</t>
  </si>
  <si>
    <t>দিনেশ চন্দ্র রায়</t>
  </si>
  <si>
    <t>নাগর চন্দ্র রায়</t>
  </si>
  <si>
    <t>মাটিয়ান</t>
  </si>
  <si>
    <t>গেন্দু রায়</t>
  </si>
  <si>
    <t>কিনু রায়</t>
  </si>
  <si>
    <t>ভুতা রায়</t>
  </si>
  <si>
    <t>ঝড়ুয়া রায়</t>
  </si>
  <si>
    <t>মোঃ আবু কালাম</t>
  </si>
  <si>
    <t>মোঃ লালু মিঞা</t>
  </si>
  <si>
    <t>মিনু রায়</t>
  </si>
  <si>
    <t>জগদীশ</t>
  </si>
  <si>
    <t>পাতিলি বালা</t>
  </si>
  <si>
    <t>মোজেন রায়</t>
  </si>
  <si>
    <t>লালচাঁন চন্দ্র রায়</t>
  </si>
  <si>
    <t>শানজু রায়</t>
  </si>
  <si>
    <t>মোছাঃ জহরা</t>
  </si>
  <si>
    <t>ঝড়ু মোহাম্মদ</t>
  </si>
  <si>
    <t>মজাহার আলী</t>
  </si>
  <si>
    <t>নফির মোহাম্মদ</t>
  </si>
  <si>
    <t>মোছাঃ হাবিবা খাতুন</t>
  </si>
  <si>
    <t>মোঃ হামিদুল ইসলাম</t>
  </si>
  <si>
    <t>‌মোঃ মামুনুর রশিদ</t>
  </si>
  <si>
    <t>মোঃ নজরুল ইসলাম</t>
  </si>
  <si>
    <t>গিরিধরপুর</t>
  </si>
  <si>
    <t>মোছাঃ হাছেনা বানু</t>
  </si>
  <si>
    <t>রহিমউদ্দীন আহাম্মদ</t>
  </si>
  <si>
    <t>মোঃ নজমুল হক</t>
  </si>
  <si>
    <t>মোঃ সলিমউদ্দীন</t>
  </si>
  <si>
    <t>শরিতন বেগম</t>
  </si>
  <si>
    <t>পনির আলী</t>
  </si>
  <si>
    <t>মোছাঃ সামিমা খাতুন</t>
  </si>
  <si>
    <t>সফিউদ্দীন আলী</t>
  </si>
  <si>
    <t>মোঃ লুৎফর</t>
  </si>
  <si>
    <t>হাফিজ উদ্দীন</t>
  </si>
  <si>
    <t>মোঃ সরিপদ্দীন</t>
  </si>
  <si>
    <t>অফিরত</t>
  </si>
  <si>
    <t>মোছাঃ সাহিনা বেগম</t>
  </si>
  <si>
    <t>টেপো মোহাম্মদ</t>
  </si>
  <si>
    <t>গোবিন্দপুর</t>
  </si>
  <si>
    <t>মোছাঃ জুলেখা খাতুন</t>
  </si>
  <si>
    <t>মোঃ জহরুল ইসলাম</t>
  </si>
  <si>
    <t>বিষ্ণু পদ চন্দ্র রায়</t>
  </si>
  <si>
    <t>গোবিন্দ চন্দ্র রায়</t>
  </si>
  <si>
    <t>মোছাঃ নুর বানু</t>
  </si>
  <si>
    <t>নবান</t>
  </si>
  <si>
    <t>মোঃ করিমুল ইসলাম</t>
  </si>
  <si>
    <t>মোঃ শফির আলী</t>
  </si>
  <si>
    <t>আউশাদপুর</t>
  </si>
  <si>
    <t>ময়াল চন্দ্র দেব শর্মা</t>
  </si>
  <si>
    <t>অপেন চন্দ্র দেব শর্শা</t>
  </si>
  <si>
    <t>মোছাঃ ফাতেমা খাতুন</t>
  </si>
  <si>
    <t>মোঃ আনছার</t>
  </si>
  <si>
    <t>বুধেন দেব শর্ম্মা</t>
  </si>
  <si>
    <t>কালুয়া দেব শর্ম্মা</t>
  </si>
  <si>
    <t>মোঃ মনছুর আলী</t>
  </si>
  <si>
    <t>শাহাবউদ্দীন</t>
  </si>
  <si>
    <t>মোছাঃ সাজেদা বেগম</t>
  </si>
  <si>
    <t>নকিম উদ্দীন</t>
  </si>
  <si>
    <t>নুরি বেগম</t>
  </si>
  <si>
    <t>মফিজউদ্দীন</t>
  </si>
  <si>
    <t>মোছাঃ রুমা আক্তার</t>
  </si>
  <si>
    <t>খুরশেদ আলী</t>
  </si>
  <si>
    <t>মোছাঃ রাহেনা</t>
  </si>
  <si>
    <t>আব্দুল</t>
  </si>
  <si>
    <t>তপন চন্দ্র রায়</t>
  </si>
  <si>
    <t>গোবিন্দ চন্দ্র রায়‌‌</t>
  </si>
  <si>
    <t>মোঃ আনোয়ার হোসেন</t>
  </si>
  <si>
    <t>মোঃ আব্দুল গফুর</t>
  </si>
  <si>
    <t>আছমা বেগম</t>
  </si>
  <si>
    <t>নছির উদ্দীন</t>
  </si>
  <si>
    <t>সুমি খাতুন</t>
  </si>
  <si>
    <t>মোঃ আশরাফ আলী</t>
  </si>
  <si>
    <t>মোছাঃ আরমিনা খাতুন</t>
  </si>
  <si>
    <t>মোঃ আবুল হোসেন</t>
  </si>
  <si>
    <t>মোঃ রফিকুল ইসলাম</t>
  </si>
  <si>
    <t>সৈয়দ আব্দুল আলী</t>
  </si>
  <si>
    <t>সুমিতা বালা</t>
  </si>
  <si>
    <t>সুন্দরা রায়</t>
  </si>
  <si>
    <t>ঝড়ু রাম রায়</t>
  </si>
  <si>
    <t>রাম বাবু রায়</t>
  </si>
  <si>
    <t>জয়বালা</t>
  </si>
  <si>
    <t>গনেশ চন্দ্র রায়</t>
  </si>
  <si>
    <t>অজয় চন্দ্র রায়</t>
  </si>
  <si>
    <t>বুধু চম্দ্র রায়</t>
  </si>
  <si>
    <t>প্রদিপ চন্দ্র রায়</t>
  </si>
  <si>
    <t>সচিন্দ্র নাথ রায়</t>
  </si>
  <si>
    <t>সুরেন ঋষী</t>
  </si>
  <si>
    <t>সুর্য ঋষী</t>
  </si>
  <si>
    <t>বাদরুনিয়া</t>
  </si>
  <si>
    <t>সুবাস চন্দ্র মহান্ত</t>
  </si>
  <si>
    <t>জগদিশ চন্দ্র মহান্ত</t>
  </si>
  <si>
    <t>খৈলতৈড়</t>
  </si>
  <si>
    <t>কৌশলা রানী</t>
  </si>
  <si>
    <t>শান্ত রাশ দেব</t>
  </si>
  <si>
    <t>সুকদেবপুর</t>
  </si>
  <si>
    <t>মোঃ সাদ্দাম হোসেন</t>
  </si>
  <si>
    <t>ইব্রাহীম আলী</t>
  </si>
  <si>
    <t>খোরশেদ আলম</t>
  </si>
  <si>
    <t>এবার উদ্দীন আহমেদ</t>
  </si>
  <si>
    <t>মোঃ তইমুর আলী</t>
  </si>
  <si>
    <t>আব্বাস উদ্দীন</t>
  </si>
  <si>
    <t>মোঃ বিপ্লব হোসেন</t>
  </si>
  <si>
    <t>মোঃ মজিবর রহমান</t>
  </si>
  <si>
    <t>সোহেল রানা</t>
  </si>
  <si>
    <t>তোজাম্মেল হক</t>
  </si>
  <si>
    <t>মোছাঃ আমিনা খাতুন</t>
  </si>
  <si>
    <t>বসির উদ্দীন আহাম্মদ</t>
  </si>
  <si>
    <t>মোঃ হামিদুর রহমান</t>
  </si>
  <si>
    <t>পৌষা মোহাম্মদ</t>
  </si>
  <si>
    <t>পিপল্যা</t>
  </si>
  <si>
    <t>বুধুনি বালা</t>
  </si>
  <si>
    <t>অলন্ত কাদর</t>
  </si>
  <si>
    <t>মোঃ মকবুল হোসেন</t>
  </si>
  <si>
    <t>মোঃ আলতাফ হোসেন</t>
  </si>
  <si>
    <t>মোঃ শামসুল হক</t>
  </si>
  <si>
    <t>হুচেন মোহাম্মদ</t>
  </si>
  <si>
    <t>প্রেমদা বালা</t>
  </si>
  <si>
    <t>ঝড়ুয়া ভুনজার</t>
  </si>
  <si>
    <t>খতীব উদ্দীন আহমেদ</t>
  </si>
  <si>
    <t>মোছাঃ মালেকা বানু সুমা</t>
  </si>
  <si>
    <t>মোঃ আব্দুল খালেক</t>
  </si>
  <si>
    <t>সাধনা বালা</t>
  </si>
  <si>
    <t>নরেশ চন্দ্র দেব শর্মা</t>
  </si>
  <si>
    <t>সুলতানা বেগম</t>
  </si>
  <si>
    <t>মহসীন আলী</t>
  </si>
  <si>
    <t>মোঃ রফিউল ইসলাম</t>
  </si>
  <si>
    <t>মোঃ মমিনুল ইসলাম</t>
  </si>
  <si>
    <t>মোঃ মিজানুর রহমান</t>
  </si>
  <si>
    <t>কিনা মোহাম্মদ</t>
  </si>
  <si>
    <t>মোঃ মেহেরাব আলী</t>
  </si>
  <si>
    <t>তজির মোহাম্মদ</t>
  </si>
  <si>
    <t>কেশবপুর</t>
  </si>
  <si>
    <t>মোঃ আমিনুল ইসলাম</t>
  </si>
  <si>
    <t>মোঃ নুর ইসলাম</t>
  </si>
  <si>
    <t>মোছাঃ মনজুয়ারা বেগম</t>
  </si>
  <si>
    <t>মফিজ উদ্দীন আহমেদ</t>
  </si>
  <si>
    <t>কাশিডাঙ্গা</t>
  </si>
  <si>
    <t>পূর্ণ চন্দ্র রায়</t>
  </si>
  <si>
    <t>মোছাঃ মর্জিনা খাতুন</t>
  </si>
  <si>
    <t>মজির রহমান</t>
  </si>
  <si>
    <t>রহিমা খাতুন</t>
  </si>
  <si>
    <t>সামির মোহাঃ</t>
  </si>
  <si>
    <t>মোঃ শেরেকুল ইসলাম</t>
  </si>
  <si>
    <t>মোঃ ইয়াকুব আলী</t>
  </si>
  <si>
    <t>মনতাজ আলী</t>
  </si>
  <si>
    <t>মছেলউদ্দীন</t>
  </si>
  <si>
    <t>রবি বালা</t>
  </si>
  <si>
    <t>খোকা বর্মন</t>
  </si>
  <si>
    <t>মোছাঃ কুলছুম বেগম</t>
  </si>
  <si>
    <t>মোঃ আব্দুল জব্বার</t>
  </si>
  <si>
    <t>নিজামপুর</t>
  </si>
  <si>
    <t>মোছাঃ জেবুন নাহার</t>
  </si>
  <si>
    <t>মোঃ ঝড়ু</t>
  </si>
  <si>
    <t>মোঃ বেলাল হোসেন</t>
  </si>
  <si>
    <t>মোঃ বেসার উদ্দীন আহম্মদ</t>
  </si>
  <si>
    <t>মোঃ নূর জামান</t>
  </si>
  <si>
    <t>বুদু মোহাম্মদ</t>
  </si>
  <si>
    <t>মোঃ আকবর আলী</t>
  </si>
  <si>
    <t>আলফাজ উদ্দীন</t>
  </si>
  <si>
    <t>‌মোঃ মজিবর রহমান</t>
  </si>
  <si>
    <t>মোঃ হাচেন আলী</t>
  </si>
  <si>
    <t>মোছাঃ আলেমা বেগম</t>
  </si>
  <si>
    <t>অসির উদ্দীন আহমদ</t>
  </si>
  <si>
    <t>পার্বতী কর্মকার</t>
  </si>
  <si>
    <t>খোকন কর্মকার</t>
  </si>
  <si>
    <t>মোঃ বুদু মিয়া</t>
  </si>
  <si>
    <t>মোঃ রফিজ উদ্দীন</t>
  </si>
  <si>
    <t>শুকু মোহাম্মদ</t>
  </si>
  <si>
    <t>শফি উদ্দীন</t>
  </si>
  <si>
    <t>সেরাজুল ইসলাম ‌</t>
  </si>
  <si>
    <t>সমশের আলী</t>
  </si>
  <si>
    <t>আইন উদ্দীন আহম্মদ</t>
  </si>
  <si>
    <t>চিনু মোহাম্মদ</t>
  </si>
  <si>
    <t>মোঃ লাইসুর ইসলাম</t>
  </si>
  <si>
    <t>মোঃ মাইনদ্দীন আলী</t>
  </si>
  <si>
    <t>মোছাঃ বকুল বেগম</t>
  </si>
  <si>
    <t>মোঃ আব্দুল সুবান</t>
  </si>
  <si>
    <t>মোছাঃ আরিছা খাতুন</t>
  </si>
  <si>
    <t>আফিজুল হক</t>
  </si>
  <si>
    <t>সুকুমারী কর্মকার</t>
  </si>
  <si>
    <t>জটিয়া কর্মকার</t>
  </si>
  <si>
    <t>মোছাঃ ফাতেমা বেগম</t>
  </si>
  <si>
    <t>মোঃ কফিল উদ্দীন আহমেদ</t>
  </si>
  <si>
    <t>মোঃ রাশেদ</t>
  </si>
  <si>
    <t>মোঃ মাজেদুর রহমান</t>
  </si>
  <si>
    <t>মোঃ আজগার আলী</t>
  </si>
  <si>
    <t>একামুদ্দীন আলী</t>
  </si>
  <si>
    <t>মোঃ আনিসুর রহমান</t>
  </si>
  <si>
    <t>আব্দুল বাকি</t>
  </si>
  <si>
    <t>তাহেরা বানু</t>
  </si>
  <si>
    <t>ইয়াছিন আলী</t>
  </si>
  <si>
    <t>শাহিদা বেগম</t>
  </si>
  <si>
    <t>নছিম উদ্দীন</t>
  </si>
  <si>
    <t>ললিতা বালা</t>
  </si>
  <si>
    <t>ধরনী রায়</t>
  </si>
  <si>
    <t>মোঃ ফারুক</t>
  </si>
  <si>
    <t>সৈয়দ আলী</t>
  </si>
  <si>
    <t>সখিনা বেগম</t>
  </si>
  <si>
    <t>অহিউল্লা</t>
  </si>
  <si>
    <t>আশরাফ আলী</t>
  </si>
  <si>
    <t>খাতির মোহাম্মদ</t>
  </si>
  <si>
    <t>আফরোজা বেগম</t>
  </si>
  <si>
    <t>আমিনুর রহমান</t>
  </si>
  <si>
    <t>মোছাঃ আন্জু আরা</t>
  </si>
  <si>
    <t>মোঃ মুনছুর আলী</t>
  </si>
  <si>
    <t>মোছাঃ ফিরোজা বেগম</t>
  </si>
  <si>
    <t>মোঃ খতিব উদ্দীন</t>
  </si>
  <si>
    <t>মোহাম্মদ ফারুক</t>
  </si>
  <si>
    <t>মোঃ ইসমাইল হোসেন</t>
  </si>
  <si>
    <t>সুফলা রানী</t>
  </si>
  <si>
    <t>সুরেশ দেবশর্মা</t>
  </si>
  <si>
    <t>রুপসানা বেগম</t>
  </si>
  <si>
    <t>মোহাম্মদ নুর জামাল</t>
  </si>
  <si>
    <t>অজিত চন্দ্র রায়</t>
  </si>
  <si>
    <t>সমারু বর্মন</t>
  </si>
  <si>
    <t>খেটকু চন্দ্র</t>
  </si>
  <si>
    <t>গোপেন চন্দ্র</t>
  </si>
  <si>
    <t>খলটু চন্দ্র রায়</t>
  </si>
  <si>
    <t>মংলা চন্দ্র রায়</t>
  </si>
  <si>
    <t>সুধা রাম দেব</t>
  </si>
  <si>
    <t>চাচারাম দেব</t>
  </si>
  <si>
    <t>নিরেন চন্দ্র রায়</t>
  </si>
  <si>
    <t>গলেশ চন্দ্র</t>
  </si>
  <si>
    <t>মালতি রাণী</t>
  </si>
  <si>
    <t>শশীভূষন রায়</t>
  </si>
  <si>
    <t>গৌরাঙ্গ চন্দ্র</t>
  </si>
  <si>
    <t>বিলাশ চন্দ্র রায়</t>
  </si>
  <si>
    <t>সত্যেন চন্দ্র</t>
  </si>
  <si>
    <t>দয়াল চন্দ্র</t>
  </si>
  <si>
    <t>মোঃ নাবী হোসেন</t>
  </si>
  <si>
    <t>মোঃ রফিকুল ইসলাম বুধু</t>
  </si>
  <si>
    <t>খগেন রিশি</t>
  </si>
  <si>
    <t>ভুটু রিশি</t>
  </si>
  <si>
    <t>বিজয় বাবু</t>
  </si>
  <si>
    <t>শী বিধান চন্দ্র রায়</t>
  </si>
  <si>
    <t>গুলজার হোসেন</t>
  </si>
  <si>
    <t>মো: রাশেদুল</t>
  </si>
  <si>
    <t>মো: নোমান হোসেন</t>
  </si>
  <si>
    <t>মো: মোমিনুল ইসলাম</t>
  </si>
  <si>
    <t>মো: অাল অামিন</t>
  </si>
  <si>
    <t>মো: অাফছার অালী</t>
  </si>
  <si>
    <t>মোঃ মুরছালিন ইসলাম</t>
  </si>
  <si>
    <t>মোঃ জহুরুল ইসলাম</t>
  </si>
  <si>
    <t>মোছা: সুমনা আক্তার মৌ</t>
  </si>
  <si>
    <t>মো: মনসুর আলী</t>
  </si>
  <si>
    <t>মোঃ রাসেল বাবু</t>
  </si>
  <si>
    <t>মোছাঃ জোবা বানু</t>
  </si>
  <si>
    <t>মোঃ জমশেদ আলী</t>
  </si>
  <si>
    <t>মোছা মন্জু অারা</t>
  </si>
  <si>
    <t>মো: মজিবুর রহমান</t>
  </si>
  <si>
    <t>মো: মুন্না ইসলাম</t>
  </si>
  <si>
    <t>মোধ: ছামসুল ইসলাম</t>
  </si>
  <si>
    <t>সনজিত রায়</t>
  </si>
  <si>
    <t>সকালু</t>
  </si>
  <si>
    <t>সপন রায়</t>
  </si>
  <si>
    <t>সুনিল</t>
  </si>
  <si>
    <t>রাণীকা রাণী রায়</t>
  </si>
  <si>
    <t>অশেন চন্দ্র দেব</t>
  </si>
  <si>
    <t>সাদব চন্দ্র</t>
  </si>
  <si>
    <t>সম্ভু রায়</t>
  </si>
  <si>
    <t>মোছা: আর্নিকা</t>
  </si>
  <si>
    <t>মো: আনোয়ার হোসেন</t>
  </si>
  <si>
    <t>মোঃ দিলদা্র আলী</t>
  </si>
  <si>
    <t>মোঃ আব্দুস সমাদ</t>
  </si>
  <si>
    <t>মোঃ বাবলু</t>
  </si>
  <si>
    <t>সাব্বির হোসেন সাগর</t>
  </si>
  <si>
    <t>মো: নজরুল ইসলাম</t>
  </si>
  <si>
    <t>শ্রী মিঠুন চন্দ্র রায়</t>
  </si>
  <si>
    <t>শ্রী নিতাই চন্দ্র রায</t>
  </si>
  <si>
    <t>শৃকু মনি</t>
  </si>
  <si>
    <t>ঠাকুর</t>
  </si>
  <si>
    <t>চকশিবপুর</t>
  </si>
  <si>
    <t>মোছাঃ র্মোসেদা বেগম</t>
  </si>
  <si>
    <t>খতিম উদ্দীন</t>
  </si>
  <si>
    <t>মোছাঃ আখিঁ মিল্লাত বিপি</t>
  </si>
  <si>
    <t>মো:বদিরুল ইসলাম</t>
  </si>
  <si>
    <t>নিশিতা রানী</t>
  </si>
  <si>
    <t>নেলভেলু রায়</t>
  </si>
  <si>
    <t>বুলি বালা</t>
  </si>
  <si>
    <t>কেশরী রায়</t>
  </si>
  <si>
    <t>মোছাঃ লাবনী খাতুন</t>
  </si>
  <si>
    <t>মোঃ নাজিম উদ্দিন</t>
  </si>
  <si>
    <t>মোঃ রাসেল</t>
  </si>
  <si>
    <t>মোঃ আশরাফ আলী</t>
  </si>
  <si>
    <t>‌ধলু রাম দেব</t>
  </si>
  <si>
    <t>লখিন্দ্র নাথ</t>
  </si>
  <si>
    <t>উলেন্দ্র নাথ দেব</t>
  </si>
  <si>
    <t>কামিনী মোহন দেব</t>
  </si>
  <si>
    <t>মো: সাকিব ইসলাম</t>
  </si>
  <si>
    <t>মো: রিমন</t>
  </si>
  <si>
    <t>মো: কাসেম আলী</t>
  </si>
  <si>
    <t>রিতা</t>
  </si>
  <si>
    <t>কুথারু রায়</t>
  </si>
  <si>
    <t>সনাতন চন্দ্র রায়</t>
  </si>
  <si>
    <t>কান্ত চন্দ্র রায়</t>
  </si>
  <si>
    <t>মিনা রানী</t>
  </si>
  <si>
    <t>মৃ: মধু চন্দ্র রায়</t>
  </si>
  <si>
    <t>তনয় চন্দ্র রায়</t>
  </si>
  <si>
    <t>ভারত চন্দ্র রায়</t>
  </si>
  <si>
    <t>মোঃ মাহবুর রহমান</t>
  </si>
  <si>
    <t>তমিজ উদ্দীন</t>
  </si>
  <si>
    <t>মোঃ রিয়াজুল হক</t>
  </si>
  <si>
    <t>লতিফ মোহাম্মদ</t>
  </si>
  <si>
    <t>মো: রাফিকুল ইসলাম রিয়াদ</t>
  </si>
  <si>
    <t>মো: মোস্তফা কামাল</t>
  </si>
  <si>
    <t>মহাদেব চন্দ্র</t>
  </si>
  <si>
    <t>মদন চন্দ্র</t>
  </si>
  <si>
    <t>শ্রী চাঁদনী রানী রায় লিমা</t>
  </si>
  <si>
    <t>ফুলকুমার রায়</t>
  </si>
  <si>
    <t>অজিত কুমার</t>
  </si>
  <si>
    <t>রবীন্দ্র নাথ</t>
  </si>
  <si>
    <t>রানী ঋষি</t>
  </si>
  <si>
    <t>সওদাগর ঋষি</t>
  </si>
  <si>
    <t>মাহাফুজ অালী</t>
  </si>
  <si>
    <t>মো: মকবুল হোসেন</t>
  </si>
  <si>
    <t>আদরী রানী</t>
  </si>
  <si>
    <t>গোপেন দেব শর্মা</t>
  </si>
  <si>
    <t>মো: মিনারুল ইসলাম মাহিত</t>
  </si>
  <si>
    <t>মো: বিপ্লব আলী</t>
  </si>
  <si>
    <t>মো: লিহাদ বাবু</t>
  </si>
  <si>
    <t>মো: মুক্তার আলম</t>
  </si>
  <si>
    <t>আউশদপুর</t>
  </si>
  <si>
    <t>সুরেশ চন্দ্র</t>
  </si>
  <si>
    <t>জগেন্দ্র</t>
  </si>
  <si>
    <t>মোঃ ইমরান হোসেন</t>
  </si>
  <si>
    <t>মোঃ ফয়জুল হক</t>
  </si>
  <si>
    <t>মোছাঃ নুরেস্তা</t>
  </si>
  <si>
    <t>মোঃ সাগর</t>
  </si>
  <si>
    <t>শিপালী</t>
  </si>
  <si>
    <t>পুরানদেব</t>
  </si>
  <si>
    <t>মোছাঃ তাজরিন খাতুন</t>
  </si>
  <si>
    <t>মোছাঃ মৌসুমী খাতুন</t>
  </si>
  <si>
    <t>মোঃ এনামুল হক</t>
  </si>
  <si>
    <t>মোঃ আরমান আলী</t>
  </si>
  <si>
    <t>মোঃ আকতারুল</t>
  </si>
  <si>
    <t>গৌতম চন্দ্র রায়</t>
  </si>
  <si>
    <t>সিমু আক্তার</t>
  </si>
  <si>
    <t>মোঃ শামসুল ইসলাম</t>
  </si>
  <si>
    <t>মোঃ গোলাপ হোসেন</t>
  </si>
  <si>
    <t>মোঃ আঃ জলিল</t>
  </si>
  <si>
    <t>মোছাঃ মিম আক্তার</t>
  </si>
  <si>
    <t>মোঃ হায়দার আলী</t>
  </si>
  <si>
    <t>মোঃ আব্দুর রশিদ</t>
  </si>
  <si>
    <t>তহিজউদ্দীন আহম্মেদ</t>
  </si>
  <si>
    <t>মোছাঃ তাঞ্জিনা আক্তার রেনু</t>
  </si>
  <si>
    <t>মোঃ হাচির উদ্দীন</t>
  </si>
  <si>
    <t>ধিরেন চন্দ্র রায়</t>
  </si>
  <si>
    <t>সূর্যমোহন রায়</t>
  </si>
  <si>
    <t>মারুফা খাতুন মুক্তা</t>
  </si>
  <si>
    <t>অা: মজিদ</t>
  </si>
  <si>
    <t>মোছাঃ মেরিনা খাতুন</t>
  </si>
  <si>
    <t>মোঃ সৈয়দ আলী</t>
  </si>
  <si>
    <t>অতেন চন্দ্র রায়</t>
  </si>
  <si>
    <t>মৃত হরিমহন রায়</t>
  </si>
  <si>
    <t>মোঃ রনি ইসলাম</t>
  </si>
  <si>
    <t>কৃষ্ণ চন্দ্র রায়</t>
  </si>
  <si>
    <t>সতীশ চন্দ্র রায়</t>
  </si>
  <si>
    <t>মোঃ ইমরান হাসান</t>
  </si>
  <si>
    <t>মোঃ আশিদুল ইসলাম</t>
  </si>
  <si>
    <t>বৃষ্টি রানী</t>
  </si>
  <si>
    <t>বাহেরু চন্দ্র রায়</t>
  </si>
  <si>
    <t>মোদন চন্দ্র রায়</t>
  </si>
  <si>
    <t>বিপুল চন্দ্র রায়</t>
  </si>
  <si>
    <t>মোছাঃ সুলতানা আরা</t>
  </si>
  <si>
    <t>মোঃ রহমত আলী</t>
  </si>
  <si>
    <t>মোঃ আবু তালেব</t>
  </si>
  <si>
    <t>মোঃ রুস্তম আলী</t>
  </si>
  <si>
    <t>মোছাঃ মুনিরা খাতুন মুন্নি</t>
  </si>
  <si>
    <t>মোঃ মসলেম উদ্দীন</t>
  </si>
  <si>
    <t>মোছাঃ নাজমিন আক্তার</t>
  </si>
  <si>
    <t>মোঃ মোবারক আলী</t>
  </si>
  <si>
    <t>মোঃ লিমন ইসলাম</t>
  </si>
  <si>
    <t>মোঃ মানিক হোসেন</t>
  </si>
  <si>
    <t>মোস্তারিনা</t>
  </si>
  <si>
    <t>মোঃ মসলেম</t>
  </si>
  <si>
    <t>দিপালী রানী রায়</t>
  </si>
  <si>
    <t>ভুলু রায়</t>
  </si>
  <si>
    <t>মোঃ বেলায়েত হোসেন বিপ্লব</t>
  </si>
  <si>
    <t>মোঃ আজাহার আলী</t>
  </si>
  <si>
    <t>মোঃ জনি ইসলাম</t>
  </si>
  <si>
    <t>মোঃ খোকা মিয়া</t>
  </si>
  <si>
    <t>মোছাঃ খাতিজা আক্তার</t>
  </si>
  <si>
    <t>মোঃ খাইরুল ইসলাম</t>
  </si>
  <si>
    <t>মোঃ মনারুল ইসলাম</t>
  </si>
  <si>
    <t>মোঃ আমজাদ হোসেন</t>
  </si>
  <si>
    <t>রুপশরি বালা</t>
  </si>
  <si>
    <t>রাতিয়া ভুনজার</t>
  </si>
  <si>
    <t>বৈশাগু চন্দ্র রায়</t>
  </si>
  <si>
    <t>বিমল চন্দ্র রায়</t>
  </si>
  <si>
    <t>মসলেম উদ্দীন</t>
  </si>
  <si>
    <t>মৃত জব্বার আলী</t>
  </si>
  <si>
    <t>মোছাঃ সালমা বেগম</t>
  </si>
  <si>
    <t>মোঃ জমছেদ আলী</t>
  </si>
  <si>
    <t>সুশীল চন্দ্র</t>
  </si>
  <si>
    <t>চেমঠু চন্দ্র</t>
  </si>
  <si>
    <t>মোঃ মহিবুল্লাহ</t>
  </si>
  <si>
    <t>ইছাহাক আলী</t>
  </si>
  <si>
    <t>মোঃ শাহিনুর আলম</t>
  </si>
  <si>
    <t>কাশিড়াঙ্গা</t>
  </si>
  <si>
    <t>নন্দনী রিশি</t>
  </si>
  <si>
    <t>আনন্দ রিশি</t>
  </si>
  <si>
    <t>গোবিনাদপুর</t>
  </si>
  <si>
    <t>রামবাবু দেবশর্মা</t>
  </si>
  <si>
    <t>থেগেলু দেবশর্মা</t>
  </si>
  <si>
    <t>খৈলতৈর</t>
  </si>
  <si>
    <t>উর্মিলা রানী</t>
  </si>
  <si>
    <t>বিমল দেব শর্মা</t>
  </si>
  <si>
    <t>উত্তম চন্দ্র রায়</t>
  </si>
  <si>
    <t>ফগদলু চন্দ্র রায়</t>
  </si>
  <si>
    <t>মায়া রানী রায়</t>
  </si>
  <si>
    <t>নগেন চন্দ্র রায়</t>
  </si>
  <si>
    <t>মোছাঃ আমিনা বেগম</t>
  </si>
  <si>
    <t>তফির মোহাম্মদ</t>
  </si>
  <si>
    <t>goergom</t>
  </si>
  <si>
    <t>মোছা: মুনিরা পারভীন</t>
  </si>
  <si>
    <t>মো: মহসিন আলী</t>
  </si>
  <si>
    <t>damoel</t>
  </si>
  <si>
    <t>মোঃ ওয়ারেছ আলী</t>
  </si>
  <si>
    <t>মোঃ সিরাজুল ইসলাম</t>
  </si>
  <si>
    <t>nejampur</t>
  </si>
  <si>
    <t>‌মোঃ শফিকুল ইসলাম</t>
  </si>
  <si>
    <t>মোঃ মাহমুদ আলী</t>
  </si>
  <si>
    <t>majpara</t>
  </si>
  <si>
    <t>যাদুরাম দেব</t>
  </si>
  <si>
    <t>খগেন্দ্র নাথ</t>
  </si>
  <si>
    <t>মো: আলমামুন</t>
  </si>
  <si>
    <t>gobendopue</t>
  </si>
  <si>
    <t>শ্রী কৃষ্ণ চন্দ্র রায়</t>
  </si>
  <si>
    <t>আনন্দ চন্দ্র রায়</t>
  </si>
  <si>
    <t>নিত্যঞ্জয় চন্দ্র রায়</t>
  </si>
  <si>
    <t>খৈলতৗর</t>
  </si>
  <si>
    <t>মোছাঃ মহচনা বেগম</t>
  </si>
  <si>
    <t>মোঃ মহসীন</t>
  </si>
  <si>
    <t>চিলো বালা</t>
  </si>
  <si>
    <t>অতিন চন্দ্র</t>
  </si>
  <si>
    <t>মোঃ রফিকুল ইসলাম</t>
  </si>
  <si>
    <t>কাসিডাঙ্গা</t>
  </si>
  <si>
    <t>মোছা: লামিয়া আক্তার</t>
  </si>
  <si>
    <t>মো: বেলাল আলী</t>
  </si>
  <si>
    <t>মো: খায়রুল ইসলাম</t>
  </si>
  <si>
    <t>মো: আজাহার আলী</t>
  </si>
  <si>
    <t>কার্তিক চন্দ্র রায়</t>
  </si>
  <si>
    <t>চিন্তামন চন্দ্র</t>
  </si>
  <si>
    <t>মজদার অালী</t>
  </si>
  <si>
    <t>অা: করিম</t>
  </si>
  <si>
    <t>কশিডাঙ্গা</t>
  </si>
  <si>
    <t>কচিমদ্দীন</t>
  </si>
  <si>
    <t>মোছাঃ লিমা খাতুন</t>
  </si>
  <si>
    <t>মোঃ মকছেদ আলী</t>
  </si>
  <si>
    <t>নূরল ইসলাম</t>
  </si>
  <si>
    <t>মোঃ সিরাতুল আবিদ</t>
  </si>
  <si>
    <t>মোঃ আকবর আলী</t>
  </si>
  <si>
    <t>মোঃ ওবায়দুল ইসলাম</t>
  </si>
  <si>
    <t>মোঃ ইউনুস আলী</t>
  </si>
  <si>
    <t>মোল্লাপাড়া</t>
  </si>
  <si>
    <t>মো: জুনায়েদ আহাম্মেদ</t>
  </si>
  <si>
    <t>মো: মিলন ইসলাম</t>
  </si>
  <si>
    <t>মোঃ তোজাম্মেল হক</t>
  </si>
  <si>
    <t>মোঃ আব্দুল সালাম</t>
  </si>
  <si>
    <t>মোঃ তৈমুর আলী</t>
  </si>
  <si>
    <t>মোঃ সোহেল রানা</t>
  </si>
  <si>
    <t>মোঃ সিরাজুল</t>
  </si>
  <si>
    <t>ধামউর</t>
  </si>
  <si>
    <t>লাভলী খাতুন</t>
  </si>
  <si>
    <t>মোঃ হাদিম আলী</t>
  </si>
  <si>
    <t>রাজুরিয়া</t>
  </si>
  <si>
    <t>আরতি বালা</t>
  </si>
  <si>
    <t>হরিপদ রায়</t>
  </si>
  <si>
    <t>লক্ষী কান্ত</t>
  </si>
  <si>
    <t>শ্রী নবানু চন্দ্র রায়</t>
  </si>
  <si>
    <t>ভাদুরী বালা</t>
  </si>
  <si>
    <t>বিপিন চন্দ্র রায়</t>
  </si>
  <si>
    <t>নাজিম উদ্দিন আহমেদ</t>
  </si>
  <si>
    <t>মোছাঃ ছাবিনা ইয়াছমিন রুমা</t>
  </si>
  <si>
    <t>আব্দুর রশিদ</t>
  </si>
  <si>
    <t>দেবী বালা</t>
  </si>
  <si>
    <t>দ্বীজেন্দ্র দেব</t>
  </si>
  <si>
    <t>মোঃ শাহাজান আলী</t>
  </si>
  <si>
    <t>মোঃ ইমান আলী</t>
  </si>
  <si>
    <t>মোঃ শমসের উদ্দীন</t>
  </si>
  <si>
    <t>ইলিয়াস</t>
  </si>
  <si>
    <t>মো: রাজা ইসলাম</t>
  </si>
  <si>
    <t>মো: সহিদুল ইসলাম</t>
  </si>
  <si>
    <t>মোঃ পতিরন বেগম</t>
  </si>
  <si>
    <t>পোয়াতু হোসেন</t>
  </si>
  <si>
    <t>কাশিড়াঙ্গ</t>
  </si>
  <si>
    <t>নুর আলম</t>
  </si>
  <si>
    <t>কালা মিয়া</t>
  </si>
  <si>
    <t>Dhamoi</t>
  </si>
  <si>
    <t>বিপ্লব হোসেন</t>
  </si>
  <si>
    <t>মামুন</t>
  </si>
  <si>
    <t>মোছাঃ বাবলি খাতুন</t>
  </si>
  <si>
    <t>মোঃ বাবুল হোসেন</t>
  </si>
  <si>
    <t>মোসাঃ রিনা বেগম</t>
  </si>
  <si>
    <t>তছির উদ্দিন</t>
  </si>
  <si>
    <t>মোঃ খায়রুল আলম</t>
  </si>
  <si>
    <t>মোঃ মকছেদ আলী</t>
  </si>
  <si>
    <t>মোঃ মাহাজাত হোসেন</t>
  </si>
  <si>
    <t>আখিম উদ্দীন</t>
  </si>
  <si>
    <t>মোছাঃ নুরাফি</t>
  </si>
  <si>
    <t>খতিম</t>
  </si>
  <si>
    <t>একাউন্ট নাম্বার</t>
  </si>
  <si>
    <t xml:space="preserve">ক্রমিক </t>
  </si>
  <si>
    <t xml:space="preserve">উপকারভোগীর তালিকা           3 নং ধামইর          প্রতিবন্ধী ভাতা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</si>
</sst>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Nikosh"/>
    </font>
    <font>
      <sz val="11"/>
      <color theme="1"/>
      <name val="Nikosh"/>
    </font>
    <font>
      <sz val="12"/>
      <color theme="1"/>
      <name val="Nikosh"/>
    </font>
    <font>
      <sz val="15"/>
      <color theme="1"/>
      <name val="NikoshBAN"/>
    </font>
    <font>
      <sz val="12"/>
      <color theme="1"/>
      <name val="NikoshB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0" fillId="0" borderId="10" xfId="0" applyFont="1" applyBorder="1" applyAlignment="1"/>
    <xf numFmtId="0" fontId="20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/>
    <xf numFmtId="0" fontId="22" fillId="0" borderId="0" xfId="0" applyFont="1"/>
    <xf numFmtId="0" fontId="22" fillId="0" borderId="1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0" borderId="11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/>
    </xf>
    <xf numFmtId="0" fontId="24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7"/>
  <sheetViews>
    <sheetView showGridLines="0" tabSelected="1" workbookViewId="0">
      <selection activeCell="L6" sqref="L6"/>
    </sheetView>
  </sheetViews>
  <sheetFormatPr defaultRowHeight="16.5" x14ac:dyDescent="0.3"/>
  <cols>
    <col min="1" max="1" width="5.7109375" style="14" customWidth="1"/>
    <col min="2" max="2" width="17.140625" style="14" bestFit="1" customWidth="1"/>
    <col min="3" max="3" width="16.5703125" style="16" customWidth="1"/>
    <col min="4" max="4" width="14.28515625" style="16" customWidth="1"/>
    <col min="5" max="5" width="5.140625" style="19" customWidth="1"/>
    <col min="6" max="6" width="7.5703125" style="26" customWidth="1"/>
    <col min="7" max="7" width="15" style="22" customWidth="1"/>
    <col min="8" max="8" width="35.42578125" customWidth="1"/>
  </cols>
  <sheetData>
    <row r="1" spans="1:8" ht="23.25" customHeight="1" x14ac:dyDescent="0.25">
      <c r="A1" s="23" t="s">
        <v>537</v>
      </c>
      <c r="B1" s="1"/>
      <c r="C1" s="1"/>
      <c r="D1" s="1"/>
      <c r="E1" s="1"/>
      <c r="F1" s="1"/>
      <c r="G1" s="1"/>
      <c r="H1" s="2"/>
    </row>
    <row r="2" spans="1:8" ht="15" x14ac:dyDescent="0.25">
      <c r="A2" s="3"/>
      <c r="B2" s="4"/>
      <c r="C2" s="4"/>
      <c r="D2" s="4"/>
      <c r="E2" s="4"/>
      <c r="F2" s="4"/>
      <c r="G2" s="4"/>
      <c r="H2" s="5"/>
    </row>
    <row r="3" spans="1:8" ht="15" x14ac:dyDescent="0.25">
      <c r="A3" s="6"/>
      <c r="B3" s="7"/>
      <c r="C3" s="7"/>
      <c r="D3" s="7"/>
      <c r="E3" s="7"/>
      <c r="F3" s="7"/>
      <c r="G3" s="7"/>
      <c r="H3" s="8"/>
    </row>
    <row r="4" spans="1:8" ht="24.95" customHeight="1" x14ac:dyDescent="0.25">
      <c r="A4" s="12" t="s">
        <v>536</v>
      </c>
      <c r="B4" s="12" t="s">
        <v>0</v>
      </c>
      <c r="C4" s="12" t="s">
        <v>1</v>
      </c>
      <c r="D4" s="12" t="s">
        <v>2</v>
      </c>
      <c r="E4" s="9" t="s">
        <v>3</v>
      </c>
      <c r="F4" s="24" t="s">
        <v>4</v>
      </c>
      <c r="G4" s="11" t="s">
        <v>535</v>
      </c>
      <c r="H4" s="10"/>
    </row>
    <row r="5" spans="1:8" ht="24.95" customHeight="1" x14ac:dyDescent="0.3">
      <c r="A5" s="13">
        <v>1</v>
      </c>
      <c r="B5" s="13" t="str">
        <f>T("03270008035")</f>
        <v>03270008035</v>
      </c>
      <c r="C5" s="15" t="s">
        <v>9</v>
      </c>
      <c r="D5" s="15" t="s">
        <v>10</v>
      </c>
      <c r="E5" s="17">
        <v>1</v>
      </c>
      <c r="F5" s="25" t="s">
        <v>11</v>
      </c>
      <c r="G5" s="20">
        <v>1324105139</v>
      </c>
      <c r="H5" s="10"/>
    </row>
    <row r="6" spans="1:8" ht="24.95" customHeight="1" x14ac:dyDescent="0.3">
      <c r="A6" s="13">
        <v>2</v>
      </c>
      <c r="B6" s="13" t="str">
        <f>T("03270008049")</f>
        <v>03270008049</v>
      </c>
      <c r="C6" s="15" t="s">
        <v>12</v>
      </c>
      <c r="D6" s="15" t="s">
        <v>13</v>
      </c>
      <c r="E6" s="17">
        <v>1</v>
      </c>
      <c r="F6" s="25" t="s">
        <v>11</v>
      </c>
      <c r="G6" s="20">
        <v>1755345659</v>
      </c>
      <c r="H6" s="10"/>
    </row>
    <row r="7" spans="1:8" ht="24.95" customHeight="1" x14ac:dyDescent="0.3">
      <c r="A7" s="13">
        <v>3</v>
      </c>
      <c r="B7" s="13" t="str">
        <f>T("03270008053")</f>
        <v>03270008053</v>
      </c>
      <c r="C7" s="15" t="s">
        <v>14</v>
      </c>
      <c r="D7" s="15" t="s">
        <v>15</v>
      </c>
      <c r="E7" s="17">
        <v>1</v>
      </c>
      <c r="F7" s="25" t="s">
        <v>11</v>
      </c>
      <c r="G7" s="20">
        <v>1779876307</v>
      </c>
      <c r="H7" s="10"/>
    </row>
    <row r="8" spans="1:8" ht="24.95" customHeight="1" x14ac:dyDescent="0.3">
      <c r="A8" s="13">
        <v>4</v>
      </c>
      <c r="B8" s="13" t="str">
        <f>T("03270008056")</f>
        <v>03270008056</v>
      </c>
      <c r="C8" s="15" t="s">
        <v>16</v>
      </c>
      <c r="D8" s="15" t="s">
        <v>17</v>
      </c>
      <c r="E8" s="17">
        <v>1</v>
      </c>
      <c r="F8" s="25" t="s">
        <v>11</v>
      </c>
      <c r="G8" s="20">
        <v>1311972311</v>
      </c>
      <c r="H8" s="10"/>
    </row>
    <row r="9" spans="1:8" ht="24.95" customHeight="1" x14ac:dyDescent="0.3">
      <c r="A9" s="13">
        <v>5</v>
      </c>
      <c r="B9" s="13" t="str">
        <f>T("03270008060")</f>
        <v>03270008060</v>
      </c>
      <c r="C9" s="15" t="s">
        <v>18</v>
      </c>
      <c r="D9" s="15" t="s">
        <v>19</v>
      </c>
      <c r="E9" s="17">
        <v>1</v>
      </c>
      <c r="F9" s="25" t="s">
        <v>11</v>
      </c>
      <c r="G9" s="20">
        <v>1737661120</v>
      </c>
      <c r="H9" s="10"/>
    </row>
    <row r="10" spans="1:8" ht="24.95" customHeight="1" x14ac:dyDescent="0.3">
      <c r="A10" s="13">
        <v>6</v>
      </c>
      <c r="B10" s="13" t="str">
        <f>T("03270008790")</f>
        <v>03270008790</v>
      </c>
      <c r="C10" s="15" t="s">
        <v>20</v>
      </c>
      <c r="D10" s="15" t="s">
        <v>21</v>
      </c>
      <c r="E10" s="17">
        <v>1</v>
      </c>
      <c r="F10" s="25" t="s">
        <v>11</v>
      </c>
      <c r="G10" s="20">
        <v>1796791065</v>
      </c>
      <c r="H10" s="10"/>
    </row>
    <row r="11" spans="1:8" ht="24.95" customHeight="1" x14ac:dyDescent="0.3">
      <c r="A11" s="13">
        <v>7</v>
      </c>
      <c r="B11" s="13" t="str">
        <f>T("03270008794")</f>
        <v>03270008794</v>
      </c>
      <c r="C11" s="15" t="s">
        <v>22</v>
      </c>
      <c r="D11" s="15" t="s">
        <v>23</v>
      </c>
      <c r="E11" s="17">
        <v>1</v>
      </c>
      <c r="F11" s="25" t="s">
        <v>11</v>
      </c>
      <c r="G11" s="20">
        <v>1324105365</v>
      </c>
      <c r="H11" s="10"/>
    </row>
    <row r="12" spans="1:8" ht="24.95" customHeight="1" x14ac:dyDescent="0.3">
      <c r="A12" s="13">
        <v>8</v>
      </c>
      <c r="B12" s="13" t="str">
        <f>T("03270022221")</f>
        <v>03270022221</v>
      </c>
      <c r="C12" s="15" t="s">
        <v>316</v>
      </c>
      <c r="D12" s="15" t="s">
        <v>317</v>
      </c>
      <c r="E12" s="17">
        <v>1</v>
      </c>
      <c r="F12" s="25" t="s">
        <v>11</v>
      </c>
      <c r="G12" s="20">
        <v>1302840109</v>
      </c>
      <c r="H12" s="10"/>
    </row>
    <row r="13" spans="1:8" ht="24.95" customHeight="1" x14ac:dyDescent="0.3">
      <c r="A13" s="13">
        <v>9</v>
      </c>
      <c r="B13" s="13" t="str">
        <f>T("03270022228")</f>
        <v>03270022228</v>
      </c>
      <c r="C13" s="15" t="s">
        <v>323</v>
      </c>
      <c r="D13" s="15" t="s">
        <v>324</v>
      </c>
      <c r="E13" s="17">
        <v>1</v>
      </c>
      <c r="F13" s="25" t="s">
        <v>11</v>
      </c>
      <c r="G13" s="20">
        <v>1849570853</v>
      </c>
      <c r="H13" s="10"/>
    </row>
    <row r="14" spans="1:8" ht="24.95" customHeight="1" x14ac:dyDescent="0.3">
      <c r="A14" s="13">
        <v>10</v>
      </c>
      <c r="B14" s="13" t="str">
        <f>T("03270022232")</f>
        <v>03270022232</v>
      </c>
      <c r="C14" s="15" t="s">
        <v>325</v>
      </c>
      <c r="D14" s="15" t="s">
        <v>326</v>
      </c>
      <c r="E14" s="17">
        <v>1</v>
      </c>
      <c r="F14" s="25" t="s">
        <v>11</v>
      </c>
      <c r="G14" s="20">
        <v>1762818292</v>
      </c>
      <c r="H14" s="10"/>
    </row>
    <row r="15" spans="1:8" ht="24.95" customHeight="1" x14ac:dyDescent="0.3">
      <c r="A15" s="13">
        <v>11</v>
      </c>
      <c r="B15" s="13" t="str">
        <f>T("03270022234")</f>
        <v>03270022234</v>
      </c>
      <c r="C15" s="15" t="s">
        <v>327</v>
      </c>
      <c r="D15" s="15" t="s">
        <v>328</v>
      </c>
      <c r="E15" s="17">
        <v>1</v>
      </c>
      <c r="F15" s="25" t="s">
        <v>11</v>
      </c>
      <c r="G15" s="20">
        <v>1797984425</v>
      </c>
      <c r="H15" s="10"/>
    </row>
    <row r="16" spans="1:8" ht="24.95" customHeight="1" x14ac:dyDescent="0.3">
      <c r="A16" s="13">
        <v>12</v>
      </c>
      <c r="B16" s="13" t="str">
        <f>T("03270023668")</f>
        <v>03270023668</v>
      </c>
      <c r="C16" s="15" t="s">
        <v>360</v>
      </c>
      <c r="D16" s="15" t="s">
        <v>361</v>
      </c>
      <c r="E16" s="17">
        <v>1</v>
      </c>
      <c r="F16" s="25" t="s">
        <v>11</v>
      </c>
      <c r="G16" s="20">
        <v>1755186889</v>
      </c>
      <c r="H16" s="10"/>
    </row>
    <row r="17" spans="1:8" ht="24.95" customHeight="1" x14ac:dyDescent="0.3">
      <c r="A17" s="13">
        <v>13</v>
      </c>
      <c r="B17" s="13" t="str">
        <f>T("03270024291")</f>
        <v>03270024291</v>
      </c>
      <c r="C17" s="15" t="s">
        <v>369</v>
      </c>
      <c r="D17" s="15" t="s">
        <v>98</v>
      </c>
      <c r="E17" s="17">
        <v>1</v>
      </c>
      <c r="F17" s="25" t="s">
        <v>11</v>
      </c>
      <c r="G17" s="20">
        <v>1306198938</v>
      </c>
      <c r="H17" s="10"/>
    </row>
    <row r="18" spans="1:8" ht="24.95" customHeight="1" x14ac:dyDescent="0.3">
      <c r="A18" s="13">
        <v>14</v>
      </c>
      <c r="B18" s="13" t="str">
        <f>T("03270044160")</f>
        <v>03270044160</v>
      </c>
      <c r="C18" s="15" t="s">
        <v>429</v>
      </c>
      <c r="D18" s="15" t="s">
        <v>430</v>
      </c>
      <c r="E18" s="17">
        <v>1</v>
      </c>
      <c r="F18" s="25" t="s">
        <v>27</v>
      </c>
      <c r="G18" s="20">
        <v>1937127861</v>
      </c>
      <c r="H18" s="10"/>
    </row>
    <row r="19" spans="1:8" ht="24.95" customHeight="1" x14ac:dyDescent="0.3">
      <c r="A19" s="13">
        <v>15</v>
      </c>
      <c r="B19" s="13" t="str">
        <f>T("03270047737")</f>
        <v>03270047737</v>
      </c>
      <c r="C19" s="15" t="s">
        <v>448</v>
      </c>
      <c r="D19" s="15" t="s">
        <v>449</v>
      </c>
      <c r="E19" s="17">
        <v>1</v>
      </c>
      <c r="F19" s="25" t="s">
        <v>450</v>
      </c>
      <c r="G19" s="20">
        <v>1770399658</v>
      </c>
      <c r="H19" s="10"/>
    </row>
    <row r="20" spans="1:8" ht="24.95" customHeight="1" x14ac:dyDescent="0.3">
      <c r="A20" s="13">
        <v>16</v>
      </c>
      <c r="B20" s="13" t="str">
        <f>T("03270047771")</f>
        <v>03270047771</v>
      </c>
      <c r="C20" s="15" t="s">
        <v>461</v>
      </c>
      <c r="D20" s="15" t="s">
        <v>462</v>
      </c>
      <c r="E20" s="17">
        <v>1</v>
      </c>
      <c r="F20" s="25" t="s">
        <v>11</v>
      </c>
      <c r="G20" s="20">
        <v>1773234039</v>
      </c>
      <c r="H20" s="10"/>
    </row>
    <row r="21" spans="1:8" ht="24.95" customHeight="1" x14ac:dyDescent="0.3">
      <c r="A21" s="13">
        <v>17</v>
      </c>
      <c r="B21" s="13" t="str">
        <f>T("03270049890")</f>
        <v>03270049890</v>
      </c>
      <c r="C21" s="15" t="s">
        <v>529</v>
      </c>
      <c r="D21" s="15" t="s">
        <v>530</v>
      </c>
      <c r="E21" s="17">
        <v>1</v>
      </c>
      <c r="F21" s="25" t="s">
        <v>11</v>
      </c>
      <c r="G21" s="20">
        <v>1727022089</v>
      </c>
      <c r="H21" s="10"/>
    </row>
    <row r="22" spans="1:8" ht="24.95" customHeight="1" x14ac:dyDescent="0.3">
      <c r="A22" s="13">
        <v>18</v>
      </c>
      <c r="B22" s="13" t="str">
        <f>T("03270050141")</f>
        <v>03270050141</v>
      </c>
      <c r="C22" s="15" t="s">
        <v>533</v>
      </c>
      <c r="D22" s="15" t="s">
        <v>534</v>
      </c>
      <c r="E22" s="17">
        <v>1</v>
      </c>
      <c r="F22" s="25" t="s">
        <v>11</v>
      </c>
      <c r="G22" s="20">
        <v>1737032365</v>
      </c>
      <c r="H22" s="10"/>
    </row>
    <row r="23" spans="1:8" ht="24.95" customHeight="1" x14ac:dyDescent="0.3">
      <c r="A23" s="13">
        <v>19</v>
      </c>
      <c r="B23" s="13" t="str">
        <f>T("03270016228")</f>
        <v>03270016228</v>
      </c>
      <c r="C23" s="15" t="s">
        <v>159</v>
      </c>
      <c r="D23" s="15" t="s">
        <v>160</v>
      </c>
      <c r="E23" s="17">
        <v>2</v>
      </c>
      <c r="F23" s="25" t="s">
        <v>7</v>
      </c>
      <c r="G23" s="20">
        <v>1780508219</v>
      </c>
      <c r="H23" s="10"/>
    </row>
    <row r="24" spans="1:8" ht="24.95" customHeight="1" x14ac:dyDescent="0.3">
      <c r="A24" s="13">
        <v>20</v>
      </c>
      <c r="B24" s="13" t="str">
        <f>T("03270016318")</f>
        <v>03270016318</v>
      </c>
      <c r="C24" s="15" t="s">
        <v>172</v>
      </c>
      <c r="D24" s="15" t="s">
        <v>173</v>
      </c>
      <c r="E24" s="17">
        <v>2</v>
      </c>
      <c r="F24" s="25" t="s">
        <v>7</v>
      </c>
      <c r="G24" s="20">
        <v>1766992142</v>
      </c>
      <c r="H24" s="10"/>
    </row>
    <row r="25" spans="1:8" ht="24.95" customHeight="1" x14ac:dyDescent="0.3">
      <c r="A25" s="13">
        <v>21</v>
      </c>
      <c r="B25" s="13" t="str">
        <f>T("03270016321")</f>
        <v>03270016321</v>
      </c>
      <c r="C25" s="15" t="s">
        <v>174</v>
      </c>
      <c r="D25" s="15" t="s">
        <v>175</v>
      </c>
      <c r="E25" s="17">
        <v>2</v>
      </c>
      <c r="F25" s="25" t="s">
        <v>7</v>
      </c>
      <c r="G25" s="20">
        <v>1774293808</v>
      </c>
      <c r="H25" s="10"/>
    </row>
    <row r="26" spans="1:8" ht="24.95" customHeight="1" x14ac:dyDescent="0.3">
      <c r="A26" s="13">
        <v>22</v>
      </c>
      <c r="B26" s="13" t="str">
        <f>T("03270016323")</f>
        <v>03270016323</v>
      </c>
      <c r="C26" s="15" t="s">
        <v>176</v>
      </c>
      <c r="D26" s="15" t="s">
        <v>177</v>
      </c>
      <c r="E26" s="17">
        <v>2</v>
      </c>
      <c r="F26" s="25" t="s">
        <v>7</v>
      </c>
      <c r="G26" s="20">
        <v>1984691858</v>
      </c>
      <c r="H26" s="10"/>
    </row>
    <row r="27" spans="1:8" ht="24.95" customHeight="1" x14ac:dyDescent="0.3">
      <c r="A27" s="13">
        <v>23</v>
      </c>
      <c r="B27" s="13" t="str">
        <f>T("03270016357")</f>
        <v>03270016357</v>
      </c>
      <c r="C27" s="15" t="s">
        <v>178</v>
      </c>
      <c r="D27" s="15" t="s">
        <v>179</v>
      </c>
      <c r="E27" s="17">
        <v>2</v>
      </c>
      <c r="F27" s="25" t="s">
        <v>7</v>
      </c>
      <c r="G27" s="20">
        <v>1744873666</v>
      </c>
      <c r="H27" s="10"/>
    </row>
    <row r="28" spans="1:8" ht="24.95" customHeight="1" x14ac:dyDescent="0.3">
      <c r="A28" s="13">
        <v>24</v>
      </c>
      <c r="B28" s="13" t="str">
        <f>T("03270016360")</f>
        <v>03270016360</v>
      </c>
      <c r="C28" s="15" t="s">
        <v>180</v>
      </c>
      <c r="D28" s="15" t="s">
        <v>181</v>
      </c>
      <c r="E28" s="17">
        <v>2</v>
      </c>
      <c r="F28" s="25" t="s">
        <v>7</v>
      </c>
      <c r="G28" s="20">
        <v>1783189856</v>
      </c>
      <c r="H28" s="10"/>
    </row>
    <row r="29" spans="1:8" ht="24.95" customHeight="1" x14ac:dyDescent="0.3">
      <c r="A29" s="13">
        <v>25</v>
      </c>
      <c r="B29" s="13" t="str">
        <f>T("03270016381")</f>
        <v>03270016381</v>
      </c>
      <c r="C29" s="15" t="s">
        <v>182</v>
      </c>
      <c r="D29" s="15" t="s">
        <v>183</v>
      </c>
      <c r="E29" s="17">
        <v>2</v>
      </c>
      <c r="F29" s="25" t="s">
        <v>184</v>
      </c>
      <c r="G29" s="20">
        <v>1850727693</v>
      </c>
      <c r="H29" s="10"/>
    </row>
    <row r="30" spans="1:8" ht="24.95" customHeight="1" x14ac:dyDescent="0.3">
      <c r="A30" s="13">
        <v>26</v>
      </c>
      <c r="B30" s="13" t="str">
        <f>T("03270016384")</f>
        <v>03270016384</v>
      </c>
      <c r="C30" s="15" t="s">
        <v>185</v>
      </c>
      <c r="D30" s="15" t="s">
        <v>186</v>
      </c>
      <c r="E30" s="17">
        <v>2</v>
      </c>
      <c r="F30" s="25" t="s">
        <v>7</v>
      </c>
      <c r="G30" s="20">
        <v>1324105417</v>
      </c>
      <c r="H30" s="10"/>
    </row>
    <row r="31" spans="1:8" ht="24.95" customHeight="1" x14ac:dyDescent="0.3">
      <c r="A31" s="13">
        <v>27</v>
      </c>
      <c r="B31" s="13" t="str">
        <f>T("03270016386")</f>
        <v>03270016386</v>
      </c>
      <c r="C31" s="15" t="s">
        <v>187</v>
      </c>
      <c r="D31" s="15" t="s">
        <v>188</v>
      </c>
      <c r="E31" s="17">
        <v>2</v>
      </c>
      <c r="F31" s="25" t="s">
        <v>184</v>
      </c>
      <c r="G31" s="20">
        <v>1733658837</v>
      </c>
      <c r="H31" s="10"/>
    </row>
    <row r="32" spans="1:8" ht="24.95" customHeight="1" x14ac:dyDescent="0.3">
      <c r="A32" s="13">
        <v>28</v>
      </c>
      <c r="B32" s="13" t="str">
        <f>T("03270016389")</f>
        <v>03270016389</v>
      </c>
      <c r="C32" s="15" t="s">
        <v>189</v>
      </c>
      <c r="D32" s="15" t="s">
        <v>190</v>
      </c>
      <c r="E32" s="17">
        <v>2</v>
      </c>
      <c r="F32" s="25" t="s">
        <v>184</v>
      </c>
      <c r="G32" s="20">
        <v>1751476441</v>
      </c>
      <c r="H32" s="10"/>
    </row>
    <row r="33" spans="1:8" ht="24.95" customHeight="1" x14ac:dyDescent="0.3">
      <c r="A33" s="13">
        <v>29</v>
      </c>
      <c r="B33" s="13" t="str">
        <f>T("03270016396")</f>
        <v>03270016396</v>
      </c>
      <c r="C33" s="15" t="s">
        <v>191</v>
      </c>
      <c r="D33" s="15" t="s">
        <v>192</v>
      </c>
      <c r="E33" s="17">
        <v>2</v>
      </c>
      <c r="F33" s="25" t="s">
        <v>184</v>
      </c>
      <c r="G33" s="20">
        <v>1302167310</v>
      </c>
      <c r="H33" s="10"/>
    </row>
    <row r="34" spans="1:8" ht="24.95" customHeight="1" x14ac:dyDescent="0.3">
      <c r="A34" s="13">
        <v>30</v>
      </c>
      <c r="B34" s="13" t="str">
        <f>T("03270016399")</f>
        <v>03270016399</v>
      </c>
      <c r="C34" s="15" t="s">
        <v>193</v>
      </c>
      <c r="D34" s="15" t="s">
        <v>194</v>
      </c>
      <c r="E34" s="17">
        <v>2</v>
      </c>
      <c r="F34" s="25" t="s">
        <v>184</v>
      </c>
      <c r="G34" s="20">
        <v>1313292189</v>
      </c>
      <c r="H34" s="10"/>
    </row>
    <row r="35" spans="1:8" ht="24.95" customHeight="1" x14ac:dyDescent="0.3">
      <c r="A35" s="13">
        <v>31</v>
      </c>
      <c r="B35" s="13" t="str">
        <f>T("03270016402")</f>
        <v>03270016402</v>
      </c>
      <c r="C35" s="15" t="s">
        <v>187</v>
      </c>
      <c r="D35" s="15" t="s">
        <v>196</v>
      </c>
      <c r="E35" s="17">
        <v>2</v>
      </c>
      <c r="F35" s="25" t="s">
        <v>184</v>
      </c>
      <c r="G35" s="20">
        <v>1761914025</v>
      </c>
      <c r="H35" s="10"/>
    </row>
    <row r="36" spans="1:8" ht="24.95" customHeight="1" x14ac:dyDescent="0.3">
      <c r="A36" s="13">
        <v>32</v>
      </c>
      <c r="B36" s="13" t="str">
        <f>T("03270016407")</f>
        <v>03270016407</v>
      </c>
      <c r="C36" s="15" t="s">
        <v>197</v>
      </c>
      <c r="D36" s="15" t="s">
        <v>198</v>
      </c>
      <c r="E36" s="17">
        <v>2</v>
      </c>
      <c r="F36" s="25" t="s">
        <v>7</v>
      </c>
      <c r="G36" s="20">
        <v>1320951907</v>
      </c>
      <c r="H36" s="10"/>
    </row>
    <row r="37" spans="1:8" ht="24.95" customHeight="1" x14ac:dyDescent="0.3">
      <c r="A37" s="13">
        <v>33</v>
      </c>
      <c r="B37" s="13" t="str">
        <f>T("03270016409")</f>
        <v>03270016409</v>
      </c>
      <c r="C37" s="15" t="s">
        <v>199</v>
      </c>
      <c r="D37" s="15" t="s">
        <v>200</v>
      </c>
      <c r="E37" s="17">
        <v>2</v>
      </c>
      <c r="F37" s="25" t="s">
        <v>184</v>
      </c>
      <c r="G37" s="20">
        <v>1763922719</v>
      </c>
      <c r="H37" s="10"/>
    </row>
    <row r="38" spans="1:8" ht="24.95" customHeight="1" x14ac:dyDescent="0.3">
      <c r="A38" s="13">
        <v>34</v>
      </c>
      <c r="B38" s="13" t="str">
        <f>T("03270016410")</f>
        <v>03270016410</v>
      </c>
      <c r="C38" s="15" t="s">
        <v>201</v>
      </c>
      <c r="D38" s="15" t="s">
        <v>202</v>
      </c>
      <c r="E38" s="17">
        <v>2</v>
      </c>
      <c r="F38" s="25" t="s">
        <v>184</v>
      </c>
      <c r="G38" s="20">
        <v>1324105343</v>
      </c>
      <c r="H38" s="10"/>
    </row>
    <row r="39" spans="1:8" ht="24.95" customHeight="1" x14ac:dyDescent="0.3">
      <c r="A39" s="13">
        <v>35</v>
      </c>
      <c r="B39" s="13" t="str">
        <f>T("03270016412")</f>
        <v>03270016412</v>
      </c>
      <c r="C39" s="15" t="s">
        <v>203</v>
      </c>
      <c r="D39" s="15" t="s">
        <v>204</v>
      </c>
      <c r="E39" s="17">
        <v>2</v>
      </c>
      <c r="F39" s="25" t="s">
        <v>184</v>
      </c>
      <c r="G39" s="20">
        <v>1722042175</v>
      </c>
      <c r="H39" s="10"/>
    </row>
    <row r="40" spans="1:8" ht="24.95" customHeight="1" x14ac:dyDescent="0.3">
      <c r="A40" s="13">
        <v>36</v>
      </c>
      <c r="B40" s="13" t="str">
        <f>T("03270016413")</f>
        <v>03270016413</v>
      </c>
      <c r="C40" s="15" t="s">
        <v>205</v>
      </c>
      <c r="D40" s="15" t="s">
        <v>206</v>
      </c>
      <c r="E40" s="17">
        <v>2</v>
      </c>
      <c r="F40" s="25" t="s">
        <v>184</v>
      </c>
      <c r="G40" s="20">
        <v>1733347893</v>
      </c>
      <c r="H40" s="10"/>
    </row>
    <row r="41" spans="1:8" ht="24.95" customHeight="1" x14ac:dyDescent="0.3">
      <c r="A41" s="13">
        <v>37</v>
      </c>
      <c r="B41" s="13" t="str">
        <f>T("03270016414")</f>
        <v>03270016414</v>
      </c>
      <c r="C41" s="15" t="s">
        <v>207</v>
      </c>
      <c r="D41" s="15" t="s">
        <v>208</v>
      </c>
      <c r="E41" s="17">
        <v>2</v>
      </c>
      <c r="F41" s="25" t="s">
        <v>184</v>
      </c>
      <c r="G41" s="20">
        <v>1735908004</v>
      </c>
      <c r="H41" s="10"/>
    </row>
    <row r="42" spans="1:8" ht="24.95" customHeight="1" x14ac:dyDescent="0.3">
      <c r="A42" s="13">
        <v>38</v>
      </c>
      <c r="B42" s="13" t="str">
        <f>T("03270016417")</f>
        <v>03270016417</v>
      </c>
      <c r="C42" s="15" t="s">
        <v>209</v>
      </c>
      <c r="D42" s="15" t="s">
        <v>210</v>
      </c>
      <c r="E42" s="17">
        <v>2</v>
      </c>
      <c r="F42" s="25" t="s">
        <v>184</v>
      </c>
      <c r="G42" s="20">
        <v>1324105374</v>
      </c>
      <c r="H42" s="10"/>
    </row>
    <row r="43" spans="1:8" ht="24.95" customHeight="1" x14ac:dyDescent="0.3">
      <c r="A43" s="13">
        <v>39</v>
      </c>
      <c r="B43" s="13" t="str">
        <f>T("03270017625")</f>
        <v>03270017625</v>
      </c>
      <c r="C43" s="15" t="s">
        <v>263</v>
      </c>
      <c r="D43" s="15" t="s">
        <v>264</v>
      </c>
      <c r="E43" s="17">
        <v>2</v>
      </c>
      <c r="F43" s="25" t="s">
        <v>184</v>
      </c>
      <c r="G43" s="20">
        <v>1777186798</v>
      </c>
      <c r="H43" s="10"/>
    </row>
    <row r="44" spans="1:8" ht="24.95" customHeight="1" x14ac:dyDescent="0.3">
      <c r="A44" s="13">
        <v>40</v>
      </c>
      <c r="B44" s="13" t="str">
        <f>T("03270021625")</f>
        <v>03270021625</v>
      </c>
      <c r="C44" s="15" t="s">
        <v>269</v>
      </c>
      <c r="D44" s="15" t="s">
        <v>270</v>
      </c>
      <c r="E44" s="17">
        <v>2</v>
      </c>
      <c r="F44" s="25" t="s">
        <v>7</v>
      </c>
      <c r="G44" s="20">
        <v>1301002413</v>
      </c>
      <c r="H44" s="10"/>
    </row>
    <row r="45" spans="1:8" ht="24.95" customHeight="1" x14ac:dyDescent="0.3">
      <c r="A45" s="13">
        <v>41</v>
      </c>
      <c r="B45" s="13" t="str">
        <f>T("03270021629")</f>
        <v>03270021629</v>
      </c>
      <c r="C45" s="15" t="s">
        <v>271</v>
      </c>
      <c r="D45" s="15" t="s">
        <v>272</v>
      </c>
      <c r="E45" s="17">
        <v>2</v>
      </c>
      <c r="F45" s="25" t="s">
        <v>184</v>
      </c>
      <c r="G45" s="20">
        <v>1722996484</v>
      </c>
      <c r="H45" s="10"/>
    </row>
    <row r="46" spans="1:8" ht="24.95" customHeight="1" x14ac:dyDescent="0.3">
      <c r="A46" s="13">
        <v>42</v>
      </c>
      <c r="B46" s="13" t="str">
        <f>T("03270021632")</f>
        <v>03270021632</v>
      </c>
      <c r="C46" s="15" t="s">
        <v>273</v>
      </c>
      <c r="D46" s="15" t="s">
        <v>274</v>
      </c>
      <c r="E46" s="17">
        <v>2</v>
      </c>
      <c r="F46" s="25" t="s">
        <v>7</v>
      </c>
      <c r="G46" s="20">
        <v>1780540248</v>
      </c>
      <c r="H46" s="10"/>
    </row>
    <row r="47" spans="1:8" ht="24.95" customHeight="1" x14ac:dyDescent="0.3">
      <c r="A47" s="13">
        <v>43</v>
      </c>
      <c r="B47" s="13" t="str">
        <f>T("03270021633")</f>
        <v>03270021633</v>
      </c>
      <c r="C47" s="15" t="s">
        <v>275</v>
      </c>
      <c r="D47" s="15" t="s">
        <v>276</v>
      </c>
      <c r="E47" s="17">
        <v>2</v>
      </c>
      <c r="F47" s="25" t="s">
        <v>7</v>
      </c>
      <c r="G47" s="20">
        <v>1773169273</v>
      </c>
      <c r="H47" s="10"/>
    </row>
    <row r="48" spans="1:8" ht="24.95" customHeight="1" x14ac:dyDescent="0.3">
      <c r="A48" s="13">
        <v>44</v>
      </c>
      <c r="B48" s="13" t="str">
        <f>T("03270021636")</f>
        <v>03270021636</v>
      </c>
      <c r="C48" s="15" t="s">
        <v>277</v>
      </c>
      <c r="D48" s="15" t="s">
        <v>278</v>
      </c>
      <c r="E48" s="17">
        <v>2</v>
      </c>
      <c r="F48" s="25" t="s">
        <v>7</v>
      </c>
      <c r="G48" s="20">
        <v>1750297704</v>
      </c>
      <c r="H48" s="10"/>
    </row>
    <row r="49" spans="1:8" ht="24.95" customHeight="1" x14ac:dyDescent="0.3">
      <c r="A49" s="13">
        <v>45</v>
      </c>
      <c r="B49" s="13" t="str">
        <f>T("03270021638")</f>
        <v>03270021638</v>
      </c>
      <c r="C49" s="15" t="s">
        <v>279</v>
      </c>
      <c r="D49" s="15" t="s">
        <v>100</v>
      </c>
      <c r="E49" s="17">
        <v>2</v>
      </c>
      <c r="F49" s="25" t="s">
        <v>7</v>
      </c>
      <c r="G49" s="20">
        <v>1324105227</v>
      </c>
      <c r="H49" s="10"/>
    </row>
    <row r="50" spans="1:8" ht="24.95" customHeight="1" x14ac:dyDescent="0.3">
      <c r="A50" s="13">
        <v>46</v>
      </c>
      <c r="B50" s="13" t="str">
        <f>T("03270021882")</f>
        <v>03270021882</v>
      </c>
      <c r="C50" s="15" t="s">
        <v>280</v>
      </c>
      <c r="D50" s="15" t="s">
        <v>281</v>
      </c>
      <c r="E50" s="17">
        <v>2</v>
      </c>
      <c r="F50" s="25" t="s">
        <v>7</v>
      </c>
      <c r="G50" s="20">
        <v>1704728450</v>
      </c>
      <c r="H50" s="10"/>
    </row>
    <row r="51" spans="1:8" ht="24.95" customHeight="1" x14ac:dyDescent="0.3">
      <c r="A51" s="13">
        <v>47</v>
      </c>
      <c r="B51" s="13" t="str">
        <f>T("03270021885")</f>
        <v>03270021885</v>
      </c>
      <c r="C51" s="15" t="s">
        <v>282</v>
      </c>
      <c r="D51" s="15" t="s">
        <v>283</v>
      </c>
      <c r="E51" s="17">
        <v>2</v>
      </c>
      <c r="F51" s="25" t="s">
        <v>184</v>
      </c>
      <c r="G51" s="20">
        <v>1751332107</v>
      </c>
      <c r="H51" s="10"/>
    </row>
    <row r="52" spans="1:8" ht="24.95" customHeight="1" x14ac:dyDescent="0.3">
      <c r="A52" s="13">
        <v>48</v>
      </c>
      <c r="B52" s="13" t="str">
        <f>T("03270021912")</f>
        <v>03270021912</v>
      </c>
      <c r="C52" s="15" t="s">
        <v>284</v>
      </c>
      <c r="D52" s="15" t="s">
        <v>285</v>
      </c>
      <c r="E52" s="17">
        <v>2</v>
      </c>
      <c r="F52" s="25" t="s">
        <v>184</v>
      </c>
      <c r="G52" s="20">
        <v>1719498595</v>
      </c>
      <c r="H52" s="10"/>
    </row>
    <row r="53" spans="1:8" ht="24.95" customHeight="1" x14ac:dyDescent="0.3">
      <c r="A53" s="13">
        <v>49</v>
      </c>
      <c r="B53" s="13" t="str">
        <f>T("03270021923")</f>
        <v>03270021923</v>
      </c>
      <c r="C53" s="15" t="s">
        <v>294</v>
      </c>
      <c r="D53" s="15" t="s">
        <v>295</v>
      </c>
      <c r="E53" s="17">
        <v>2</v>
      </c>
      <c r="F53" s="25" t="s">
        <v>7</v>
      </c>
      <c r="G53" s="20">
        <v>1751464607</v>
      </c>
      <c r="H53" s="10"/>
    </row>
    <row r="54" spans="1:8" ht="24.95" customHeight="1" x14ac:dyDescent="0.3">
      <c r="A54" s="13">
        <v>50</v>
      </c>
      <c r="B54" s="13" t="str">
        <f>T("03270022220")</f>
        <v>03270022220</v>
      </c>
      <c r="C54" s="15" t="s">
        <v>314</v>
      </c>
      <c r="D54" s="15" t="s">
        <v>315</v>
      </c>
      <c r="E54" s="17">
        <v>2</v>
      </c>
      <c r="F54" s="25" t="s">
        <v>184</v>
      </c>
      <c r="G54" s="20">
        <v>1723419959</v>
      </c>
      <c r="H54" s="10"/>
    </row>
    <row r="55" spans="1:8" ht="24.95" customHeight="1" x14ac:dyDescent="0.3">
      <c r="A55" s="13">
        <v>51</v>
      </c>
      <c r="B55" s="13" t="str">
        <f>T("03270023673")</f>
        <v>03270023673</v>
      </c>
      <c r="C55" s="15" t="s">
        <v>364</v>
      </c>
      <c r="D55" s="15" t="s">
        <v>88</v>
      </c>
      <c r="E55" s="17">
        <v>2</v>
      </c>
      <c r="F55" s="25" t="s">
        <v>184</v>
      </c>
      <c r="G55" s="20">
        <v>1762314375</v>
      </c>
      <c r="H55" s="10"/>
    </row>
    <row r="56" spans="1:8" ht="24.95" customHeight="1" x14ac:dyDescent="0.3">
      <c r="A56" s="13">
        <v>52</v>
      </c>
      <c r="B56" s="13" t="str">
        <f>T("03270023674")</f>
        <v>03270023674</v>
      </c>
      <c r="C56" s="15" t="s">
        <v>365</v>
      </c>
      <c r="D56" s="15" t="s">
        <v>366</v>
      </c>
      <c r="E56" s="17">
        <v>2</v>
      </c>
      <c r="F56" s="25" t="s">
        <v>7</v>
      </c>
      <c r="G56" s="20">
        <v>1750129640</v>
      </c>
      <c r="H56" s="10"/>
    </row>
    <row r="57" spans="1:8" ht="24.95" customHeight="1" x14ac:dyDescent="0.3">
      <c r="A57" s="13">
        <v>53</v>
      </c>
      <c r="B57" s="13" t="str">
        <f>T("03270026569")</f>
        <v>03270026569</v>
      </c>
      <c r="C57" s="15" t="s">
        <v>403</v>
      </c>
      <c r="D57" s="15" t="s">
        <v>404</v>
      </c>
      <c r="E57" s="17">
        <v>2</v>
      </c>
      <c r="F57" s="25" t="s">
        <v>184</v>
      </c>
      <c r="G57" s="20">
        <v>1767055032</v>
      </c>
      <c r="H57" s="10"/>
    </row>
    <row r="58" spans="1:8" ht="24.95" customHeight="1" x14ac:dyDescent="0.3">
      <c r="A58" s="13">
        <v>54</v>
      </c>
      <c r="B58" s="13" t="str">
        <f>T("03270047738")</f>
        <v>03270047738</v>
      </c>
      <c r="C58" s="15" t="s">
        <v>451</v>
      </c>
      <c r="D58" s="15" t="s">
        <v>452</v>
      </c>
      <c r="E58" s="17">
        <v>2</v>
      </c>
      <c r="F58" s="25" t="s">
        <v>453</v>
      </c>
      <c r="G58" s="20">
        <v>1710270733</v>
      </c>
      <c r="H58" s="10"/>
    </row>
    <row r="59" spans="1:8" ht="24.95" customHeight="1" x14ac:dyDescent="0.3">
      <c r="A59" s="13">
        <v>55</v>
      </c>
      <c r="B59" s="13" t="str">
        <f>T("03270047739")</f>
        <v>03270047739</v>
      </c>
      <c r="C59" s="15" t="s">
        <v>454</v>
      </c>
      <c r="D59" s="15" t="s">
        <v>455</v>
      </c>
      <c r="E59" s="17">
        <v>2</v>
      </c>
      <c r="F59" s="25" t="s">
        <v>456</v>
      </c>
      <c r="G59" s="20">
        <v>1309765282</v>
      </c>
      <c r="H59" s="10"/>
    </row>
    <row r="60" spans="1:8" ht="24.95" customHeight="1" x14ac:dyDescent="0.3">
      <c r="A60" s="13">
        <v>56</v>
      </c>
      <c r="B60" s="13" t="str">
        <f>T("03270047780")</f>
        <v>03270047780</v>
      </c>
      <c r="C60" s="15" t="s">
        <v>477</v>
      </c>
      <c r="D60" s="15" t="s">
        <v>478</v>
      </c>
      <c r="E60" s="17">
        <v>2</v>
      </c>
      <c r="F60" s="25" t="s">
        <v>479</v>
      </c>
      <c r="G60" s="20">
        <v>1737436254</v>
      </c>
      <c r="H60" s="10"/>
    </row>
    <row r="61" spans="1:8" ht="24.95" customHeight="1" x14ac:dyDescent="0.3">
      <c r="A61" s="13">
        <v>57</v>
      </c>
      <c r="B61" s="13" t="str">
        <f>T("03270048024")</f>
        <v>03270048024</v>
      </c>
      <c r="C61" s="15" t="s">
        <v>148</v>
      </c>
      <c r="D61" s="15" t="s">
        <v>506</v>
      </c>
      <c r="E61" s="17">
        <v>2</v>
      </c>
      <c r="F61" s="25" t="s">
        <v>7</v>
      </c>
      <c r="G61" s="20">
        <v>1879567813</v>
      </c>
      <c r="H61" s="10"/>
    </row>
    <row r="62" spans="1:8" ht="24.95" customHeight="1" x14ac:dyDescent="0.3">
      <c r="A62" s="13">
        <v>58</v>
      </c>
      <c r="B62" s="13" t="str">
        <f>T("03270049879")</f>
        <v>03270049879</v>
      </c>
      <c r="C62" s="15" t="s">
        <v>527</v>
      </c>
      <c r="D62" s="15" t="s">
        <v>528</v>
      </c>
      <c r="E62" s="17">
        <v>2</v>
      </c>
      <c r="F62" s="25" t="s">
        <v>184</v>
      </c>
      <c r="G62" s="20">
        <v>1762199602</v>
      </c>
      <c r="H62" s="10"/>
    </row>
    <row r="63" spans="1:8" ht="24.95" customHeight="1" x14ac:dyDescent="0.3">
      <c r="A63" s="13">
        <v>59</v>
      </c>
      <c r="B63" s="13" t="str">
        <f>T("03270049977")</f>
        <v>03270049977</v>
      </c>
      <c r="C63" s="15" t="s">
        <v>531</v>
      </c>
      <c r="D63" s="15" t="s">
        <v>532</v>
      </c>
      <c r="E63" s="17">
        <v>2</v>
      </c>
      <c r="F63" s="25" t="s">
        <v>170</v>
      </c>
      <c r="G63" s="20">
        <v>1745949371</v>
      </c>
      <c r="H63" s="10"/>
    </row>
    <row r="64" spans="1:8" ht="24.95" customHeight="1" x14ac:dyDescent="0.3">
      <c r="A64" s="13">
        <v>60</v>
      </c>
      <c r="B64" s="13" t="str">
        <f>T("03270013324")</f>
        <v>03270013324</v>
      </c>
      <c r="C64" s="15" t="s">
        <v>120</v>
      </c>
      <c r="D64" s="15" t="s">
        <v>121</v>
      </c>
      <c r="E64" s="17">
        <v>3</v>
      </c>
      <c r="F64" s="25" t="s">
        <v>122</v>
      </c>
      <c r="G64" s="20">
        <v>1942751890</v>
      </c>
      <c r="H64" s="10"/>
    </row>
    <row r="65" spans="1:8" ht="24.95" customHeight="1" x14ac:dyDescent="0.3">
      <c r="A65" s="13">
        <v>61</v>
      </c>
      <c r="B65" s="13" t="str">
        <f>T("03270013326")</f>
        <v>03270013326</v>
      </c>
      <c r="C65" s="15" t="s">
        <v>123</v>
      </c>
      <c r="D65" s="15" t="s">
        <v>124</v>
      </c>
      <c r="E65" s="17">
        <v>3</v>
      </c>
      <c r="F65" s="25" t="s">
        <v>125</v>
      </c>
      <c r="G65" s="20">
        <v>1773708383</v>
      </c>
      <c r="H65" s="10"/>
    </row>
    <row r="66" spans="1:8" ht="24.95" customHeight="1" x14ac:dyDescent="0.3">
      <c r="A66" s="13">
        <v>62</v>
      </c>
      <c r="B66" s="13" t="str">
        <f>T("03270013327")</f>
        <v>03270013327</v>
      </c>
      <c r="C66" s="15" t="s">
        <v>126</v>
      </c>
      <c r="D66" s="15" t="s">
        <v>127</v>
      </c>
      <c r="E66" s="17">
        <v>3</v>
      </c>
      <c r="F66" s="25" t="s">
        <v>128</v>
      </c>
      <c r="G66" s="20">
        <v>1729868136</v>
      </c>
      <c r="H66" s="10"/>
    </row>
    <row r="67" spans="1:8" ht="24.95" customHeight="1" x14ac:dyDescent="0.3">
      <c r="A67" s="13">
        <v>63</v>
      </c>
      <c r="B67" s="13" t="str">
        <f>T("03270017064")</f>
        <v>03270017064</v>
      </c>
      <c r="C67" s="15" t="s">
        <v>243</v>
      </c>
      <c r="D67" s="15" t="s">
        <v>244</v>
      </c>
      <c r="E67" s="17">
        <v>3</v>
      </c>
      <c r="F67" s="25" t="s">
        <v>125</v>
      </c>
      <c r="G67" s="20">
        <v>1770803816</v>
      </c>
      <c r="H67" s="10"/>
    </row>
    <row r="68" spans="1:8" ht="24.95" customHeight="1" x14ac:dyDescent="0.3">
      <c r="A68" s="13">
        <v>64</v>
      </c>
      <c r="B68" s="13" t="str">
        <f>T("03270017366")</f>
        <v>03270017366</v>
      </c>
      <c r="C68" s="15" t="s">
        <v>245</v>
      </c>
      <c r="D68" s="15" t="s">
        <v>246</v>
      </c>
      <c r="E68" s="17">
        <v>3</v>
      </c>
      <c r="F68" s="25" t="s">
        <v>125</v>
      </c>
      <c r="G68" s="20">
        <v>1744711841</v>
      </c>
      <c r="H68" s="10"/>
    </row>
    <row r="69" spans="1:8" ht="24.95" customHeight="1" x14ac:dyDescent="0.3">
      <c r="A69" s="13">
        <v>65</v>
      </c>
      <c r="B69" s="13" t="str">
        <f>T("03270017423")</f>
        <v>03270017423</v>
      </c>
      <c r="C69" s="15" t="s">
        <v>247</v>
      </c>
      <c r="D69" s="15" t="s">
        <v>248</v>
      </c>
      <c r="E69" s="17">
        <v>3</v>
      </c>
      <c r="F69" s="25" t="s">
        <v>122</v>
      </c>
      <c r="G69" s="20">
        <v>1755382648</v>
      </c>
      <c r="H69" s="10"/>
    </row>
    <row r="70" spans="1:8" ht="24.95" customHeight="1" x14ac:dyDescent="0.3">
      <c r="A70" s="13">
        <v>66</v>
      </c>
      <c r="B70" s="13" t="str">
        <f>T("03270017470")</f>
        <v>03270017470</v>
      </c>
      <c r="C70" s="15" t="s">
        <v>249</v>
      </c>
      <c r="D70" s="15" t="s">
        <v>250</v>
      </c>
      <c r="E70" s="17">
        <v>3</v>
      </c>
      <c r="F70" s="25" t="s">
        <v>125</v>
      </c>
      <c r="G70" s="20">
        <v>1324105426</v>
      </c>
      <c r="H70" s="10"/>
    </row>
    <row r="71" spans="1:8" ht="24.95" customHeight="1" x14ac:dyDescent="0.3">
      <c r="A71" s="13">
        <v>67</v>
      </c>
      <c r="B71" s="13" t="str">
        <f>T("03270017475")</f>
        <v>03270017475</v>
      </c>
      <c r="C71" s="15" t="s">
        <v>251</v>
      </c>
      <c r="D71" s="15" t="s">
        <v>252</v>
      </c>
      <c r="E71" s="17">
        <v>3</v>
      </c>
      <c r="F71" s="25" t="s">
        <v>125</v>
      </c>
      <c r="G71" s="20">
        <v>1324105441</v>
      </c>
      <c r="H71" s="10"/>
    </row>
    <row r="72" spans="1:8" ht="24.95" customHeight="1" x14ac:dyDescent="0.3">
      <c r="A72" s="13">
        <v>68</v>
      </c>
      <c r="B72" s="13" t="str">
        <f>T("03270017478")</f>
        <v>03270017478</v>
      </c>
      <c r="C72" s="15" t="s">
        <v>253</v>
      </c>
      <c r="D72" s="15" t="s">
        <v>254</v>
      </c>
      <c r="E72" s="17">
        <v>3</v>
      </c>
      <c r="F72" s="25" t="s">
        <v>128</v>
      </c>
      <c r="G72" s="20">
        <v>1324105174</v>
      </c>
      <c r="H72" s="10"/>
    </row>
    <row r="73" spans="1:8" ht="24.95" customHeight="1" x14ac:dyDescent="0.3">
      <c r="A73" s="13">
        <v>69</v>
      </c>
      <c r="B73" s="13" t="str">
        <f>T("03270017481")</f>
        <v>03270017481</v>
      </c>
      <c r="C73" s="15" t="s">
        <v>255</v>
      </c>
      <c r="D73" s="15" t="s">
        <v>256</v>
      </c>
      <c r="E73" s="17">
        <v>3</v>
      </c>
      <c r="F73" s="25" t="s">
        <v>128</v>
      </c>
      <c r="G73" s="20">
        <v>1319113384</v>
      </c>
      <c r="H73" s="10"/>
    </row>
    <row r="74" spans="1:8" ht="24.95" customHeight="1" x14ac:dyDescent="0.3">
      <c r="A74" s="13">
        <v>70</v>
      </c>
      <c r="B74" s="13" t="str">
        <f>T("03270017483")</f>
        <v>03270017483</v>
      </c>
      <c r="C74" s="15" t="s">
        <v>257</v>
      </c>
      <c r="D74" s="15" t="s">
        <v>258</v>
      </c>
      <c r="E74" s="17">
        <v>3</v>
      </c>
      <c r="F74" s="25" t="s">
        <v>128</v>
      </c>
      <c r="G74" s="20">
        <v>1774428661</v>
      </c>
      <c r="H74" s="10"/>
    </row>
    <row r="75" spans="1:8" ht="24.95" customHeight="1" x14ac:dyDescent="0.3">
      <c r="A75" s="13">
        <v>71</v>
      </c>
      <c r="B75" s="13" t="str">
        <f>T("03270017489")</f>
        <v>03270017489</v>
      </c>
      <c r="C75" s="15" t="s">
        <v>259</v>
      </c>
      <c r="D75" s="15" t="s">
        <v>260</v>
      </c>
      <c r="E75" s="17">
        <v>3</v>
      </c>
      <c r="F75" s="25" t="s">
        <v>122</v>
      </c>
      <c r="G75" s="20">
        <v>1317176346</v>
      </c>
      <c r="H75" s="10"/>
    </row>
    <row r="76" spans="1:8" ht="24.95" customHeight="1" x14ac:dyDescent="0.3">
      <c r="A76" s="13">
        <v>72</v>
      </c>
      <c r="B76" s="13" t="str">
        <f>T("03270017491")</f>
        <v>03270017491</v>
      </c>
      <c r="C76" s="15" t="s">
        <v>261</v>
      </c>
      <c r="D76" s="15" t="s">
        <v>262</v>
      </c>
      <c r="E76" s="17">
        <v>3</v>
      </c>
      <c r="F76" s="25" t="s">
        <v>125</v>
      </c>
      <c r="G76" s="20">
        <v>1314273277</v>
      </c>
      <c r="H76" s="10"/>
    </row>
    <row r="77" spans="1:8" ht="24.95" customHeight="1" x14ac:dyDescent="0.3">
      <c r="A77" s="13">
        <v>73</v>
      </c>
      <c r="B77" s="13" t="str">
        <f>T("03270021618")</f>
        <v>03270021618</v>
      </c>
      <c r="C77" s="15" t="s">
        <v>267</v>
      </c>
      <c r="D77" s="15" t="s">
        <v>268</v>
      </c>
      <c r="E77" s="17">
        <v>3</v>
      </c>
      <c r="F77" s="25" t="s">
        <v>122</v>
      </c>
      <c r="G77" s="20">
        <v>1798930123</v>
      </c>
      <c r="H77" s="10"/>
    </row>
    <row r="78" spans="1:8" ht="24.95" customHeight="1" x14ac:dyDescent="0.3">
      <c r="A78" s="13">
        <v>74</v>
      </c>
      <c r="B78" s="13" t="str">
        <f>T("03270021916")</f>
        <v>03270021916</v>
      </c>
      <c r="C78" s="15" t="s">
        <v>290</v>
      </c>
      <c r="D78" s="15" t="s">
        <v>291</v>
      </c>
      <c r="E78" s="17">
        <v>3</v>
      </c>
      <c r="F78" s="25" t="s">
        <v>128</v>
      </c>
      <c r="G78" s="20">
        <v>1732769844</v>
      </c>
      <c r="H78" s="10"/>
    </row>
    <row r="79" spans="1:8" ht="24.95" customHeight="1" x14ac:dyDescent="0.3">
      <c r="A79" s="13">
        <v>75</v>
      </c>
      <c r="B79" s="13" t="str">
        <f>T("03270022223")</f>
        <v>03270022223</v>
      </c>
      <c r="C79" s="15" t="s">
        <v>318</v>
      </c>
      <c r="D79" s="15" t="s">
        <v>319</v>
      </c>
      <c r="E79" s="17">
        <v>3</v>
      </c>
      <c r="F79" s="25" t="s">
        <v>125</v>
      </c>
      <c r="G79" s="20">
        <v>1746542027</v>
      </c>
      <c r="H79" s="10"/>
    </row>
    <row r="80" spans="1:8" ht="24.95" customHeight="1" x14ac:dyDescent="0.3">
      <c r="A80" s="13">
        <v>76</v>
      </c>
      <c r="B80" s="13" t="str">
        <f>T("03270022225")</f>
        <v>03270022225</v>
      </c>
      <c r="C80" s="15" t="s">
        <v>320</v>
      </c>
      <c r="D80" s="15" t="s">
        <v>321</v>
      </c>
      <c r="E80" s="17">
        <v>3</v>
      </c>
      <c r="F80" s="25" t="s">
        <v>125</v>
      </c>
      <c r="G80" s="20">
        <v>1719499284</v>
      </c>
      <c r="H80" s="10"/>
    </row>
    <row r="81" spans="1:8" ht="24.95" customHeight="1" x14ac:dyDescent="0.3">
      <c r="A81" s="13">
        <v>77</v>
      </c>
      <c r="B81" s="13" t="str">
        <f>T("03270022236")</f>
        <v>03270022236</v>
      </c>
      <c r="C81" s="15" t="s">
        <v>331</v>
      </c>
      <c r="D81" s="15" t="s">
        <v>332</v>
      </c>
      <c r="E81" s="17">
        <v>3</v>
      </c>
      <c r="F81" s="25" t="s">
        <v>125</v>
      </c>
      <c r="G81" s="20">
        <v>1314273048</v>
      </c>
      <c r="H81" s="10"/>
    </row>
    <row r="82" spans="1:8" ht="24.95" customHeight="1" x14ac:dyDescent="0.3">
      <c r="A82" s="13">
        <v>78</v>
      </c>
      <c r="B82" s="13" t="str">
        <f>T("03270023179")</f>
        <v>03270023179</v>
      </c>
      <c r="C82" s="15" t="s">
        <v>349</v>
      </c>
      <c r="D82" s="15" t="s">
        <v>350</v>
      </c>
      <c r="E82" s="17">
        <v>3</v>
      </c>
      <c r="F82" s="25" t="s">
        <v>122</v>
      </c>
      <c r="G82" s="20">
        <v>1787975801</v>
      </c>
      <c r="H82" s="10"/>
    </row>
    <row r="83" spans="1:8" ht="24.95" customHeight="1" x14ac:dyDescent="0.3">
      <c r="A83" s="13">
        <v>79</v>
      </c>
      <c r="B83" s="13" t="str">
        <f>T("02270050067")</f>
        <v>02270050067</v>
      </c>
      <c r="C83" s="15" t="s">
        <v>439</v>
      </c>
      <c r="D83" s="15" t="s">
        <v>440</v>
      </c>
      <c r="E83" s="17">
        <v>3</v>
      </c>
      <c r="F83" s="25" t="s">
        <v>438</v>
      </c>
      <c r="G83" s="20">
        <v>1738605369</v>
      </c>
      <c r="H83" s="10"/>
    </row>
    <row r="84" spans="1:8" ht="24.95" customHeight="1" x14ac:dyDescent="0.3">
      <c r="A84" s="13">
        <v>80</v>
      </c>
      <c r="B84" s="13" t="str">
        <f>T("03270047740")</f>
        <v>03270047740</v>
      </c>
      <c r="C84" s="15" t="s">
        <v>457</v>
      </c>
      <c r="D84" s="15" t="s">
        <v>458</v>
      </c>
      <c r="E84" s="17">
        <v>3</v>
      </c>
      <c r="F84" s="25" t="s">
        <v>125</v>
      </c>
      <c r="G84" s="20">
        <v>1798188703</v>
      </c>
      <c r="H84" s="10"/>
    </row>
    <row r="85" spans="1:8" ht="24.95" customHeight="1" x14ac:dyDescent="0.3">
      <c r="A85" s="13">
        <v>81</v>
      </c>
      <c r="B85" s="13" t="str">
        <f>T("03270047772")</f>
        <v>03270047772</v>
      </c>
      <c r="C85" s="15" t="s">
        <v>463</v>
      </c>
      <c r="D85" s="15" t="s">
        <v>422</v>
      </c>
      <c r="E85" s="17">
        <v>3</v>
      </c>
      <c r="F85" s="25" t="s">
        <v>464</v>
      </c>
      <c r="G85" s="20">
        <v>1717044001</v>
      </c>
      <c r="H85" s="10"/>
    </row>
    <row r="86" spans="1:8" ht="24.95" customHeight="1" x14ac:dyDescent="0.3">
      <c r="A86" s="13">
        <v>82</v>
      </c>
      <c r="B86" s="13" t="str">
        <f>T("03270047781")</f>
        <v>03270047781</v>
      </c>
      <c r="C86" s="15" t="s">
        <v>195</v>
      </c>
      <c r="D86" s="15" t="s">
        <v>480</v>
      </c>
      <c r="E86" s="17">
        <v>3</v>
      </c>
      <c r="F86" s="25" t="s">
        <v>143</v>
      </c>
      <c r="G86" s="20">
        <v>1761822455</v>
      </c>
      <c r="H86" s="10"/>
    </row>
    <row r="87" spans="1:8" ht="24.95" customHeight="1" x14ac:dyDescent="0.3">
      <c r="A87" s="13">
        <v>83</v>
      </c>
      <c r="B87" s="13" t="str">
        <f>T("02270016917")</f>
        <v>02270016917</v>
      </c>
      <c r="C87" s="15" t="s">
        <v>5</v>
      </c>
      <c r="D87" s="15" t="s">
        <v>6</v>
      </c>
      <c r="E87" s="17">
        <v>4</v>
      </c>
      <c r="F87" s="25" t="s">
        <v>8</v>
      </c>
      <c r="G87" s="20">
        <v>1880625649</v>
      </c>
      <c r="H87" s="10"/>
    </row>
    <row r="88" spans="1:8" ht="24.95" customHeight="1" x14ac:dyDescent="0.3">
      <c r="A88" s="13">
        <v>84</v>
      </c>
      <c r="B88" s="13" t="str">
        <f>T("03270013308")</f>
        <v>03270013308</v>
      </c>
      <c r="C88" s="15" t="s">
        <v>110</v>
      </c>
      <c r="D88" s="15" t="s">
        <v>111</v>
      </c>
      <c r="E88" s="17">
        <v>4</v>
      </c>
      <c r="F88" s="25" t="s">
        <v>8</v>
      </c>
      <c r="G88" s="20">
        <v>1752117965</v>
      </c>
      <c r="H88" s="10"/>
    </row>
    <row r="89" spans="1:8" ht="24.95" customHeight="1" x14ac:dyDescent="0.3">
      <c r="A89" s="13">
        <v>85</v>
      </c>
      <c r="B89" s="13" t="str">
        <f>T("03270013310")</f>
        <v>03270013310</v>
      </c>
      <c r="C89" s="15" t="s">
        <v>112</v>
      </c>
      <c r="D89" s="15" t="s">
        <v>113</v>
      </c>
      <c r="E89" s="17">
        <v>4</v>
      </c>
      <c r="F89" s="25" t="s">
        <v>8</v>
      </c>
      <c r="G89" s="20">
        <v>1782120164</v>
      </c>
      <c r="H89" s="10"/>
    </row>
    <row r="90" spans="1:8" ht="24.95" customHeight="1" x14ac:dyDescent="0.3">
      <c r="A90" s="13">
        <v>86</v>
      </c>
      <c r="B90" s="13" t="str">
        <f>T("03270013313")</f>
        <v>03270013313</v>
      </c>
      <c r="C90" s="15" t="s">
        <v>114</v>
      </c>
      <c r="D90" s="15" t="s">
        <v>115</v>
      </c>
      <c r="E90" s="17">
        <v>4</v>
      </c>
      <c r="F90" s="25" t="s">
        <v>8</v>
      </c>
      <c r="G90" s="20">
        <v>1752323065</v>
      </c>
      <c r="H90" s="10"/>
    </row>
    <row r="91" spans="1:8" ht="24.95" customHeight="1" x14ac:dyDescent="0.3">
      <c r="A91" s="13">
        <v>87</v>
      </c>
      <c r="B91" s="13" t="str">
        <f>T("03270013316")</f>
        <v>03270013316</v>
      </c>
      <c r="C91" s="15" t="s">
        <v>116</v>
      </c>
      <c r="D91" s="15" t="s">
        <v>117</v>
      </c>
      <c r="E91" s="17">
        <v>4</v>
      </c>
      <c r="F91" s="25" t="s">
        <v>8</v>
      </c>
      <c r="G91" s="20">
        <v>1738225766</v>
      </c>
      <c r="H91" s="10"/>
    </row>
    <row r="92" spans="1:8" ht="24.95" customHeight="1" x14ac:dyDescent="0.3">
      <c r="A92" s="13">
        <v>88</v>
      </c>
      <c r="B92" s="13" t="str">
        <f>T("03270013319")</f>
        <v>03270013319</v>
      </c>
      <c r="C92" s="15" t="s">
        <v>118</v>
      </c>
      <c r="D92" s="15" t="s">
        <v>119</v>
      </c>
      <c r="E92" s="17">
        <v>4</v>
      </c>
      <c r="F92" s="25" t="s">
        <v>8</v>
      </c>
      <c r="G92" s="20">
        <v>1772986405</v>
      </c>
      <c r="H92" s="10"/>
    </row>
    <row r="93" spans="1:8" ht="24.95" customHeight="1" x14ac:dyDescent="0.3">
      <c r="A93" s="13">
        <v>89</v>
      </c>
      <c r="B93" s="13" t="str">
        <f>T("03270021519")</f>
        <v>03270021519</v>
      </c>
      <c r="C93" s="15" t="s">
        <v>265</v>
      </c>
      <c r="D93" s="15" t="s">
        <v>266</v>
      </c>
      <c r="E93" s="17">
        <v>4</v>
      </c>
      <c r="F93" s="25" t="s">
        <v>8</v>
      </c>
      <c r="G93" s="20">
        <v>1752134065</v>
      </c>
      <c r="H93" s="10"/>
    </row>
    <row r="94" spans="1:8" ht="24.95" customHeight="1" x14ac:dyDescent="0.3">
      <c r="A94" s="13">
        <v>90</v>
      </c>
      <c r="B94" s="13" t="str">
        <f>T("03270022218")</f>
        <v>03270022218</v>
      </c>
      <c r="C94" s="15" t="s">
        <v>312</v>
      </c>
      <c r="D94" s="15" t="s">
        <v>313</v>
      </c>
      <c r="E94" s="17">
        <v>4</v>
      </c>
      <c r="F94" s="25" t="s">
        <v>8</v>
      </c>
      <c r="G94" s="20">
        <v>1738356039</v>
      </c>
      <c r="H94" s="10"/>
    </row>
    <row r="95" spans="1:8" ht="24.95" customHeight="1" x14ac:dyDescent="0.3">
      <c r="A95" s="13">
        <v>91</v>
      </c>
      <c r="B95" s="13" t="str">
        <f>T("03270022255")</f>
        <v>03270022255</v>
      </c>
      <c r="C95" s="15" t="s">
        <v>339</v>
      </c>
      <c r="D95" s="15" t="s">
        <v>340</v>
      </c>
      <c r="E95" s="17">
        <v>4</v>
      </c>
      <c r="F95" s="25" t="s">
        <v>8</v>
      </c>
      <c r="G95" s="20">
        <v>1744546972</v>
      </c>
      <c r="H95" s="10"/>
    </row>
    <row r="96" spans="1:8" ht="24.95" customHeight="1" x14ac:dyDescent="0.3">
      <c r="A96" s="13">
        <v>92</v>
      </c>
      <c r="B96" s="13" t="str">
        <f>T("03270022257")</f>
        <v>03270022257</v>
      </c>
      <c r="C96" s="15" t="s">
        <v>341</v>
      </c>
      <c r="D96" s="15" t="s">
        <v>342</v>
      </c>
      <c r="E96" s="17">
        <v>4</v>
      </c>
      <c r="F96" s="25" t="s">
        <v>8</v>
      </c>
      <c r="G96" s="20">
        <v>1750315436</v>
      </c>
      <c r="H96" s="10"/>
    </row>
    <row r="97" spans="1:8" ht="24.95" customHeight="1" x14ac:dyDescent="0.3">
      <c r="A97" s="13">
        <v>93</v>
      </c>
      <c r="B97" s="13" t="str">
        <f>T("03270022260")</f>
        <v>03270022260</v>
      </c>
      <c r="C97" s="15" t="s">
        <v>345</v>
      </c>
      <c r="D97" s="15" t="s">
        <v>346</v>
      </c>
      <c r="E97" s="17">
        <v>4</v>
      </c>
      <c r="F97" s="25" t="s">
        <v>8</v>
      </c>
      <c r="G97" s="20">
        <v>1764797640</v>
      </c>
      <c r="H97" s="10"/>
    </row>
    <row r="98" spans="1:8" ht="24.95" customHeight="1" x14ac:dyDescent="0.3">
      <c r="A98" s="13">
        <v>94</v>
      </c>
      <c r="B98" s="13" t="str">
        <f>T("03270023672")</f>
        <v>03270023672</v>
      </c>
      <c r="C98" s="15" t="s">
        <v>362</v>
      </c>
      <c r="D98" s="15" t="s">
        <v>363</v>
      </c>
      <c r="E98" s="17">
        <v>4</v>
      </c>
      <c r="F98" s="25" t="s">
        <v>8</v>
      </c>
      <c r="G98" s="20">
        <v>1920053651</v>
      </c>
      <c r="H98" s="10"/>
    </row>
    <row r="99" spans="1:8" ht="24.95" customHeight="1" x14ac:dyDescent="0.3">
      <c r="A99" s="13">
        <v>95</v>
      </c>
      <c r="B99" s="13" t="str">
        <f>T("03270044457")</f>
        <v>03270044457</v>
      </c>
      <c r="C99" s="15" t="s">
        <v>431</v>
      </c>
      <c r="D99" s="15" t="s">
        <v>10</v>
      </c>
      <c r="E99" s="17">
        <v>4</v>
      </c>
      <c r="F99" s="25" t="s">
        <v>432</v>
      </c>
      <c r="G99" s="20">
        <v>1774343280</v>
      </c>
      <c r="H99" s="10"/>
    </row>
    <row r="100" spans="1:8" ht="24.95" customHeight="1" x14ac:dyDescent="0.3">
      <c r="A100" s="13">
        <v>96</v>
      </c>
      <c r="B100" s="13" t="str">
        <f>T("03270013018")</f>
        <v>03270013018</v>
      </c>
      <c r="C100" s="15" t="s">
        <v>70</v>
      </c>
      <c r="D100" s="15" t="s">
        <v>71</v>
      </c>
      <c r="E100" s="17">
        <v>5</v>
      </c>
      <c r="F100" s="25" t="s">
        <v>72</v>
      </c>
      <c r="G100" s="20">
        <v>1722653933</v>
      </c>
      <c r="H100" s="10"/>
    </row>
    <row r="101" spans="1:8" ht="24.95" customHeight="1" x14ac:dyDescent="0.3">
      <c r="A101" s="13">
        <v>97</v>
      </c>
      <c r="B101" s="13" t="str">
        <f>T("03270013020")</f>
        <v>03270013020</v>
      </c>
      <c r="C101" s="15" t="s">
        <v>73</v>
      </c>
      <c r="D101" s="15" t="s">
        <v>74</v>
      </c>
      <c r="E101" s="17">
        <v>5</v>
      </c>
      <c r="F101" s="25" t="s">
        <v>72</v>
      </c>
      <c r="G101" s="20">
        <v>1705758936</v>
      </c>
      <c r="H101" s="10"/>
    </row>
    <row r="102" spans="1:8" ht="24.95" customHeight="1" x14ac:dyDescent="0.3">
      <c r="A102" s="13">
        <v>98</v>
      </c>
      <c r="B102" s="13" t="str">
        <f>T("03270013027")</f>
        <v>03270013027</v>
      </c>
      <c r="C102" s="15" t="s">
        <v>75</v>
      </c>
      <c r="D102" s="15" t="s">
        <v>76</v>
      </c>
      <c r="E102" s="17">
        <v>5</v>
      </c>
      <c r="F102" s="25" t="s">
        <v>72</v>
      </c>
      <c r="G102" s="20">
        <v>1734174060</v>
      </c>
      <c r="H102" s="10"/>
    </row>
    <row r="103" spans="1:8" ht="24.95" customHeight="1" x14ac:dyDescent="0.3">
      <c r="A103" s="13">
        <v>99</v>
      </c>
      <c r="B103" s="13" t="str">
        <f>T("03270013048")</f>
        <v>03270013048</v>
      </c>
      <c r="C103" s="15" t="s">
        <v>77</v>
      </c>
      <c r="D103" s="15" t="s">
        <v>78</v>
      </c>
      <c r="E103" s="17">
        <v>5</v>
      </c>
      <c r="F103" s="25" t="s">
        <v>72</v>
      </c>
      <c r="G103" s="20">
        <v>1780629453</v>
      </c>
      <c r="H103" s="10"/>
    </row>
    <row r="104" spans="1:8" ht="24.95" customHeight="1" x14ac:dyDescent="0.3">
      <c r="A104" s="13">
        <v>100</v>
      </c>
      <c r="B104" s="13" t="str">
        <f>T("03270013053")</f>
        <v>03270013053</v>
      </c>
      <c r="C104" s="15" t="s">
        <v>79</v>
      </c>
      <c r="D104" s="15" t="s">
        <v>80</v>
      </c>
      <c r="E104" s="17">
        <v>5</v>
      </c>
      <c r="F104" s="25" t="s">
        <v>81</v>
      </c>
      <c r="G104" s="20">
        <v>1706755360</v>
      </c>
      <c r="H104" s="10"/>
    </row>
    <row r="105" spans="1:8" ht="24.95" customHeight="1" x14ac:dyDescent="0.3">
      <c r="A105" s="13">
        <v>101</v>
      </c>
      <c r="B105" s="13" t="str">
        <f>T("03270013060")</f>
        <v>03270013060</v>
      </c>
      <c r="C105" s="15" t="s">
        <v>82</v>
      </c>
      <c r="D105" s="15" t="s">
        <v>83</v>
      </c>
      <c r="E105" s="17">
        <v>5</v>
      </c>
      <c r="F105" s="25" t="s">
        <v>72</v>
      </c>
      <c r="G105" s="20">
        <v>1767088126</v>
      </c>
      <c r="H105" s="10"/>
    </row>
    <row r="106" spans="1:8" ht="24.95" customHeight="1" x14ac:dyDescent="0.3">
      <c r="A106" s="13">
        <v>102</v>
      </c>
      <c r="B106" s="13" t="str">
        <f>T("03270013064")</f>
        <v>03270013064</v>
      </c>
      <c r="C106" s="15" t="s">
        <v>84</v>
      </c>
      <c r="D106" s="15" t="s">
        <v>85</v>
      </c>
      <c r="E106" s="17">
        <v>5</v>
      </c>
      <c r="F106" s="25" t="s">
        <v>72</v>
      </c>
      <c r="G106" s="20">
        <v>1324042478</v>
      </c>
      <c r="H106" s="10"/>
    </row>
    <row r="107" spans="1:8" ht="24.95" customHeight="1" x14ac:dyDescent="0.3">
      <c r="A107" s="13">
        <v>103</v>
      </c>
      <c r="B107" s="13" t="str">
        <f>T("03270013085")</f>
        <v>03270013085</v>
      </c>
      <c r="C107" s="15" t="s">
        <v>86</v>
      </c>
      <c r="D107" s="15" t="s">
        <v>87</v>
      </c>
      <c r="E107" s="17">
        <v>5</v>
      </c>
      <c r="F107" s="25" t="s">
        <v>72</v>
      </c>
      <c r="G107" s="20">
        <v>1752482868</v>
      </c>
      <c r="H107" s="10"/>
    </row>
    <row r="108" spans="1:8" ht="24.95" customHeight="1" x14ac:dyDescent="0.3">
      <c r="A108" s="13">
        <v>104</v>
      </c>
      <c r="B108" s="13" t="str">
        <f>T("03270013101")</f>
        <v>03270013101</v>
      </c>
      <c r="C108" s="15" t="s">
        <v>88</v>
      </c>
      <c r="D108" s="15" t="s">
        <v>89</v>
      </c>
      <c r="E108" s="17">
        <v>5</v>
      </c>
      <c r="F108" s="25" t="s">
        <v>72</v>
      </c>
      <c r="G108" s="20">
        <v>1723129154</v>
      </c>
      <c r="H108" s="10"/>
    </row>
    <row r="109" spans="1:8" ht="24.95" customHeight="1" x14ac:dyDescent="0.3">
      <c r="A109" s="13">
        <v>105</v>
      </c>
      <c r="B109" s="13" t="str">
        <f>T("03270013107")</f>
        <v>03270013107</v>
      </c>
      <c r="C109" s="15" t="s">
        <v>90</v>
      </c>
      <c r="D109" s="15" t="s">
        <v>91</v>
      </c>
      <c r="E109" s="17">
        <v>5</v>
      </c>
      <c r="F109" s="25" t="s">
        <v>72</v>
      </c>
      <c r="G109" s="20">
        <v>1762903377</v>
      </c>
      <c r="H109" s="10"/>
    </row>
    <row r="110" spans="1:8" ht="24.95" customHeight="1" x14ac:dyDescent="0.3">
      <c r="A110" s="13">
        <v>106</v>
      </c>
      <c r="B110" s="13" t="str">
        <f>T("03270013278")</f>
        <v>03270013278</v>
      </c>
      <c r="C110" s="15" t="s">
        <v>92</v>
      </c>
      <c r="D110" s="15" t="s">
        <v>93</v>
      </c>
      <c r="E110" s="17">
        <v>5</v>
      </c>
      <c r="F110" s="25" t="s">
        <v>81</v>
      </c>
      <c r="G110" s="20">
        <v>1309530229</v>
      </c>
      <c r="H110" s="10"/>
    </row>
    <row r="111" spans="1:8" ht="24.95" customHeight="1" x14ac:dyDescent="0.3">
      <c r="A111" s="13">
        <v>107</v>
      </c>
      <c r="B111" s="13" t="str">
        <f>T("03270013280")</f>
        <v>03270013280</v>
      </c>
      <c r="C111" s="15" t="s">
        <v>94</v>
      </c>
      <c r="D111" s="15" t="s">
        <v>95</v>
      </c>
      <c r="E111" s="17">
        <v>5</v>
      </c>
      <c r="F111" s="25" t="s">
        <v>72</v>
      </c>
      <c r="G111" s="20">
        <v>1773499427</v>
      </c>
      <c r="H111" s="10"/>
    </row>
    <row r="112" spans="1:8" ht="24.95" customHeight="1" x14ac:dyDescent="0.3">
      <c r="A112" s="13">
        <v>108</v>
      </c>
      <c r="B112" s="13" t="str">
        <f>T("03270013285")</f>
        <v>03270013285</v>
      </c>
      <c r="C112" s="15" t="s">
        <v>96</v>
      </c>
      <c r="D112" s="15" t="s">
        <v>97</v>
      </c>
      <c r="E112" s="17">
        <v>5</v>
      </c>
      <c r="F112" s="25" t="s">
        <v>72</v>
      </c>
      <c r="G112" s="20">
        <v>1780473982</v>
      </c>
      <c r="H112" s="10"/>
    </row>
    <row r="113" spans="1:8" ht="24.95" customHeight="1" x14ac:dyDescent="0.3">
      <c r="A113" s="13">
        <v>109</v>
      </c>
      <c r="B113" s="13" t="str">
        <f>T("03270013287")</f>
        <v>03270013287</v>
      </c>
      <c r="C113" s="15" t="s">
        <v>98</v>
      </c>
      <c r="D113" s="15" t="s">
        <v>99</v>
      </c>
      <c r="E113" s="17">
        <v>5</v>
      </c>
      <c r="F113" s="25" t="s">
        <v>72</v>
      </c>
      <c r="G113" s="20">
        <v>1870109181</v>
      </c>
      <c r="H113" s="10"/>
    </row>
    <row r="114" spans="1:8" ht="24.95" customHeight="1" x14ac:dyDescent="0.3">
      <c r="A114" s="13">
        <v>110</v>
      </c>
      <c r="B114" s="13" t="str">
        <f>T("03270013288")</f>
        <v>03270013288</v>
      </c>
      <c r="C114" s="15" t="s">
        <v>100</v>
      </c>
      <c r="D114" s="15" t="s">
        <v>101</v>
      </c>
      <c r="E114" s="17">
        <v>5</v>
      </c>
      <c r="F114" s="25" t="s">
        <v>72</v>
      </c>
      <c r="G114" s="20">
        <v>1779953856</v>
      </c>
      <c r="H114" s="10"/>
    </row>
    <row r="115" spans="1:8" ht="24.95" customHeight="1" x14ac:dyDescent="0.3">
      <c r="A115" s="13">
        <v>111</v>
      </c>
      <c r="B115" s="13" t="str">
        <f>T("03270013294")</f>
        <v>03270013294</v>
      </c>
      <c r="C115" s="15" t="s">
        <v>102</v>
      </c>
      <c r="D115" s="15" t="s">
        <v>103</v>
      </c>
      <c r="E115" s="17">
        <v>5</v>
      </c>
      <c r="F115" s="25" t="s">
        <v>72</v>
      </c>
      <c r="G115" s="20">
        <v>1798256107</v>
      </c>
      <c r="H115" s="10"/>
    </row>
    <row r="116" spans="1:8" ht="24.95" customHeight="1" x14ac:dyDescent="0.3">
      <c r="A116" s="13">
        <v>112</v>
      </c>
      <c r="B116" s="13" t="str">
        <f>T("03270013299")</f>
        <v>03270013299</v>
      </c>
      <c r="C116" s="15" t="s">
        <v>104</v>
      </c>
      <c r="D116" s="15" t="s">
        <v>105</v>
      </c>
      <c r="E116" s="17">
        <v>5</v>
      </c>
      <c r="F116" s="25" t="s">
        <v>72</v>
      </c>
      <c r="G116" s="20">
        <v>1719470045</v>
      </c>
      <c r="H116" s="10"/>
    </row>
    <row r="117" spans="1:8" ht="24.95" customHeight="1" x14ac:dyDescent="0.3">
      <c r="A117" s="13">
        <v>113</v>
      </c>
      <c r="B117" s="13" t="str">
        <f>T("03270013300")</f>
        <v>03270013300</v>
      </c>
      <c r="C117" s="15" t="s">
        <v>106</v>
      </c>
      <c r="D117" s="15" t="s">
        <v>107</v>
      </c>
      <c r="E117" s="17">
        <v>5</v>
      </c>
      <c r="F117" s="25" t="s">
        <v>72</v>
      </c>
      <c r="G117" s="20">
        <v>1780335493</v>
      </c>
      <c r="H117" s="10"/>
    </row>
    <row r="118" spans="1:8" ht="24.95" customHeight="1" x14ac:dyDescent="0.3">
      <c r="A118" s="13">
        <v>114</v>
      </c>
      <c r="B118" s="13" t="str">
        <f>T("03270013304")</f>
        <v>03270013304</v>
      </c>
      <c r="C118" s="15" t="s">
        <v>108</v>
      </c>
      <c r="D118" s="15" t="s">
        <v>109</v>
      </c>
      <c r="E118" s="17">
        <v>5</v>
      </c>
      <c r="F118" s="25" t="s">
        <v>72</v>
      </c>
      <c r="G118" s="20">
        <v>1773299838</v>
      </c>
      <c r="H118" s="10"/>
    </row>
    <row r="119" spans="1:8" ht="24.95" customHeight="1" x14ac:dyDescent="0.3">
      <c r="A119" s="13">
        <v>115</v>
      </c>
      <c r="B119" s="13" t="str">
        <f>T("03270016232")</f>
        <v>03270016232</v>
      </c>
      <c r="C119" s="15" t="s">
        <v>161</v>
      </c>
      <c r="D119" s="15" t="s">
        <v>162</v>
      </c>
      <c r="E119" s="17">
        <v>5</v>
      </c>
      <c r="F119" s="25" t="s">
        <v>72</v>
      </c>
      <c r="G119" s="20">
        <v>1776915579</v>
      </c>
      <c r="H119" s="10"/>
    </row>
    <row r="120" spans="1:8" ht="24.95" customHeight="1" x14ac:dyDescent="0.3">
      <c r="A120" s="13">
        <v>116</v>
      </c>
      <c r="B120" s="13" t="str">
        <f>T("03270022227")</f>
        <v>03270022227</v>
      </c>
      <c r="C120" s="15" t="s">
        <v>322</v>
      </c>
      <c r="D120" s="15" t="s">
        <v>295</v>
      </c>
      <c r="E120" s="17">
        <v>5</v>
      </c>
      <c r="F120" s="25" t="s">
        <v>72</v>
      </c>
      <c r="G120" s="20">
        <v>1792728573</v>
      </c>
      <c r="H120" s="10"/>
    </row>
    <row r="121" spans="1:8" ht="24.95" customHeight="1" x14ac:dyDescent="0.3">
      <c r="A121" s="13">
        <v>117</v>
      </c>
      <c r="B121" s="13" t="str">
        <f>T("03270023569")</f>
        <v>03270023569</v>
      </c>
      <c r="C121" s="15" t="s">
        <v>353</v>
      </c>
      <c r="D121" s="15" t="s">
        <v>354</v>
      </c>
      <c r="E121" s="17">
        <v>5</v>
      </c>
      <c r="F121" s="25" t="s">
        <v>355</v>
      </c>
      <c r="G121" s="20">
        <v>1750432672</v>
      </c>
      <c r="H121" s="10"/>
    </row>
    <row r="122" spans="1:8" ht="24.95" customHeight="1" x14ac:dyDescent="0.3">
      <c r="A122" s="13">
        <v>118</v>
      </c>
      <c r="B122" s="13" t="str">
        <f>T("03270023570")</f>
        <v>03270023570</v>
      </c>
      <c r="C122" s="15" t="s">
        <v>356</v>
      </c>
      <c r="D122" s="15" t="s">
        <v>357</v>
      </c>
      <c r="E122" s="17">
        <v>5</v>
      </c>
      <c r="F122" s="25" t="s">
        <v>72</v>
      </c>
      <c r="G122" s="20">
        <v>1755484860</v>
      </c>
      <c r="H122" s="10"/>
    </row>
    <row r="123" spans="1:8" ht="24.95" customHeight="1" x14ac:dyDescent="0.3">
      <c r="A123" s="13">
        <v>119</v>
      </c>
      <c r="B123" s="13" t="str">
        <f>T("03270025099")</f>
        <v>03270025099</v>
      </c>
      <c r="C123" s="15" t="s">
        <v>382</v>
      </c>
      <c r="D123" s="15" t="s">
        <v>383</v>
      </c>
      <c r="E123" s="17">
        <v>5</v>
      </c>
      <c r="F123" s="25" t="s">
        <v>72</v>
      </c>
      <c r="G123" s="20">
        <v>1305185012</v>
      </c>
      <c r="H123" s="10"/>
    </row>
    <row r="124" spans="1:8" ht="24.95" customHeight="1" x14ac:dyDescent="0.3">
      <c r="A124" s="13">
        <v>120</v>
      </c>
      <c r="B124" s="13" t="str">
        <f>T("03270026560")</f>
        <v>03270026560</v>
      </c>
      <c r="C124" s="15" t="s">
        <v>386</v>
      </c>
      <c r="D124" s="15" t="s">
        <v>387</v>
      </c>
      <c r="E124" s="17">
        <v>5</v>
      </c>
      <c r="F124" s="25" t="s">
        <v>72</v>
      </c>
      <c r="G124" s="20">
        <v>1406485477</v>
      </c>
      <c r="H124" s="10"/>
    </row>
    <row r="125" spans="1:8" ht="24.95" customHeight="1" x14ac:dyDescent="0.3">
      <c r="A125" s="13">
        <v>121</v>
      </c>
      <c r="B125" s="13" t="str">
        <f>T("03270042053")</f>
        <v>03270042053</v>
      </c>
      <c r="C125" s="15" t="s">
        <v>425</v>
      </c>
      <c r="D125" s="15" t="s">
        <v>426</v>
      </c>
      <c r="E125" s="17">
        <v>5</v>
      </c>
      <c r="F125" s="25" t="s">
        <v>72</v>
      </c>
      <c r="G125" s="20">
        <v>1320944103</v>
      </c>
      <c r="H125" s="10"/>
    </row>
    <row r="126" spans="1:8" ht="24.95" customHeight="1" x14ac:dyDescent="0.3">
      <c r="A126" s="13">
        <v>122</v>
      </c>
      <c r="B126" s="13" t="str">
        <f>T("03270042055")</f>
        <v>03270042055</v>
      </c>
      <c r="C126" s="15" t="s">
        <v>427</v>
      </c>
      <c r="D126" s="15" t="s">
        <v>428</v>
      </c>
      <c r="E126" s="17">
        <v>5</v>
      </c>
      <c r="F126" s="25" t="s">
        <v>72</v>
      </c>
      <c r="G126" s="20">
        <v>1774366019</v>
      </c>
      <c r="H126" s="10"/>
    </row>
    <row r="127" spans="1:8" ht="24.95" customHeight="1" x14ac:dyDescent="0.3">
      <c r="A127" s="13">
        <v>123</v>
      </c>
      <c r="B127" s="13" t="str">
        <f>T("03270044459")</f>
        <v>03270044459</v>
      </c>
      <c r="C127" s="15" t="s">
        <v>433</v>
      </c>
      <c r="D127" s="15" t="s">
        <v>434</v>
      </c>
      <c r="E127" s="17">
        <v>5</v>
      </c>
      <c r="F127" s="25" t="s">
        <v>435</v>
      </c>
      <c r="G127" s="20">
        <v>1774280104</v>
      </c>
      <c r="H127" s="10"/>
    </row>
    <row r="128" spans="1:8" ht="24.95" customHeight="1" x14ac:dyDescent="0.3">
      <c r="A128" s="13">
        <v>124</v>
      </c>
      <c r="B128" s="13" t="str">
        <f>T("03270047741")</f>
        <v>03270047741</v>
      </c>
      <c r="C128" s="15" t="s">
        <v>459</v>
      </c>
      <c r="D128" s="15" t="s">
        <v>338</v>
      </c>
      <c r="E128" s="17">
        <v>5</v>
      </c>
      <c r="F128" s="25" t="s">
        <v>460</v>
      </c>
      <c r="G128" s="20">
        <v>1756270211</v>
      </c>
      <c r="H128" s="10"/>
    </row>
    <row r="129" spans="1:8" ht="24.95" customHeight="1" x14ac:dyDescent="0.3">
      <c r="A129" s="13">
        <v>125</v>
      </c>
      <c r="B129" s="13" t="str">
        <f>T("03270047773")</f>
        <v>03270047773</v>
      </c>
      <c r="C129" s="15" t="s">
        <v>465</v>
      </c>
      <c r="D129" s="15" t="s">
        <v>466</v>
      </c>
      <c r="E129" s="17">
        <v>5</v>
      </c>
      <c r="F129" s="25" t="s">
        <v>72</v>
      </c>
      <c r="G129" s="20">
        <v>1725543359</v>
      </c>
      <c r="H129" s="10"/>
    </row>
    <row r="130" spans="1:8" ht="24.95" customHeight="1" x14ac:dyDescent="0.3">
      <c r="A130" s="13">
        <v>126</v>
      </c>
      <c r="B130" s="13" t="str">
        <f>T("03270047774")</f>
        <v>03270047774</v>
      </c>
      <c r="C130" s="15" t="s">
        <v>467</v>
      </c>
      <c r="D130" s="15" t="s">
        <v>468</v>
      </c>
      <c r="E130" s="17">
        <v>5</v>
      </c>
      <c r="F130" s="25" t="s">
        <v>72</v>
      </c>
      <c r="G130" s="20">
        <v>1751255948</v>
      </c>
      <c r="H130" s="10"/>
    </row>
    <row r="131" spans="1:8" ht="24.95" customHeight="1" x14ac:dyDescent="0.3">
      <c r="A131" s="13">
        <v>127</v>
      </c>
      <c r="B131" s="13" t="str">
        <f>T("03270048107")</f>
        <v>03270048107</v>
      </c>
      <c r="C131" s="15" t="s">
        <v>507</v>
      </c>
      <c r="D131" s="15" t="s">
        <v>508</v>
      </c>
      <c r="E131" s="17">
        <v>5</v>
      </c>
      <c r="F131" s="25" t="s">
        <v>27</v>
      </c>
      <c r="G131" s="20">
        <v>1750010058</v>
      </c>
      <c r="H131" s="10"/>
    </row>
    <row r="132" spans="1:8" ht="24.95" customHeight="1" x14ac:dyDescent="0.3">
      <c r="A132" s="13">
        <v>128</v>
      </c>
      <c r="B132" s="13" t="str">
        <f>T("03270049000")</f>
        <v>03270049000</v>
      </c>
      <c r="C132" s="15" t="s">
        <v>513</v>
      </c>
      <c r="D132" s="15" t="s">
        <v>514</v>
      </c>
      <c r="E132" s="17">
        <v>5</v>
      </c>
      <c r="F132" s="25" t="s">
        <v>27</v>
      </c>
      <c r="G132" s="20">
        <v>1729520344</v>
      </c>
      <c r="H132" s="10"/>
    </row>
    <row r="133" spans="1:8" ht="24.95" customHeight="1" x14ac:dyDescent="0.3">
      <c r="A133" s="13">
        <v>129</v>
      </c>
      <c r="B133" s="13" t="str">
        <f>T("03270049611")</f>
        <v>03270049611</v>
      </c>
      <c r="C133" s="15" t="s">
        <v>515</v>
      </c>
      <c r="D133" s="15" t="s">
        <v>516</v>
      </c>
      <c r="E133" s="17">
        <v>5</v>
      </c>
      <c r="F133" s="25" t="s">
        <v>11</v>
      </c>
      <c r="G133" s="20">
        <v>1740803298</v>
      </c>
      <c r="H133" s="10"/>
    </row>
    <row r="134" spans="1:8" ht="24.95" customHeight="1" x14ac:dyDescent="0.3">
      <c r="A134" s="13">
        <v>130</v>
      </c>
      <c r="B134" s="13" t="str">
        <f>T("03270049799")</f>
        <v>03270049799</v>
      </c>
      <c r="C134" s="15" t="s">
        <v>523</v>
      </c>
      <c r="D134" s="15" t="s">
        <v>524</v>
      </c>
      <c r="E134" s="17">
        <v>5</v>
      </c>
      <c r="F134" s="25" t="s">
        <v>72</v>
      </c>
      <c r="G134" s="20">
        <v>1773103762</v>
      </c>
      <c r="H134" s="10"/>
    </row>
    <row r="135" spans="1:8" ht="24.95" customHeight="1" x14ac:dyDescent="0.3">
      <c r="A135" s="13">
        <v>131</v>
      </c>
      <c r="B135" s="13" t="str">
        <f>T("03270016285")</f>
        <v>03270016285</v>
      </c>
      <c r="C135" s="15" t="s">
        <v>168</v>
      </c>
      <c r="D135" s="15" t="s">
        <v>169</v>
      </c>
      <c r="E135" s="17">
        <v>6</v>
      </c>
      <c r="F135" s="25" t="s">
        <v>170</v>
      </c>
      <c r="G135" s="20">
        <v>1788276286</v>
      </c>
      <c r="H135" s="10"/>
    </row>
    <row r="136" spans="1:8" ht="24.95" customHeight="1" x14ac:dyDescent="0.3">
      <c r="A136" s="13">
        <v>132</v>
      </c>
      <c r="B136" s="13" t="str">
        <f>T("03270016469")</f>
        <v>03270016469</v>
      </c>
      <c r="C136" s="15" t="s">
        <v>211</v>
      </c>
      <c r="D136" s="15" t="s">
        <v>212</v>
      </c>
      <c r="E136" s="17">
        <v>6</v>
      </c>
      <c r="F136" s="25" t="s">
        <v>170</v>
      </c>
      <c r="G136" s="20">
        <v>1780357223</v>
      </c>
      <c r="H136" s="10"/>
    </row>
    <row r="137" spans="1:8" ht="24.95" customHeight="1" x14ac:dyDescent="0.3">
      <c r="A137" s="13">
        <v>133</v>
      </c>
      <c r="B137" s="13" t="str">
        <f>T("03270016470")</f>
        <v>03270016470</v>
      </c>
      <c r="C137" s="15" t="s">
        <v>213</v>
      </c>
      <c r="D137" s="15" t="s">
        <v>214</v>
      </c>
      <c r="E137" s="17">
        <v>6</v>
      </c>
      <c r="F137" s="25" t="s">
        <v>170</v>
      </c>
      <c r="G137" s="20">
        <v>1313217539</v>
      </c>
      <c r="H137" s="10"/>
    </row>
    <row r="138" spans="1:8" ht="24.95" customHeight="1" x14ac:dyDescent="0.3">
      <c r="A138" s="13">
        <v>134</v>
      </c>
      <c r="B138" s="13" t="str">
        <f>T("03270016476")</f>
        <v>03270016476</v>
      </c>
      <c r="C138" s="15" t="s">
        <v>215</v>
      </c>
      <c r="D138" s="15" t="s">
        <v>216</v>
      </c>
      <c r="E138" s="17">
        <v>6</v>
      </c>
      <c r="F138" s="25" t="s">
        <v>170</v>
      </c>
      <c r="G138" s="20">
        <v>1752109858</v>
      </c>
      <c r="H138" s="10"/>
    </row>
    <row r="139" spans="1:8" ht="24.95" customHeight="1" x14ac:dyDescent="0.3">
      <c r="A139" s="13">
        <v>135</v>
      </c>
      <c r="B139" s="13" t="str">
        <f>T("03270016479")</f>
        <v>03270016479</v>
      </c>
      <c r="C139" s="15" t="s">
        <v>217</v>
      </c>
      <c r="D139" s="15" t="s">
        <v>218</v>
      </c>
      <c r="E139" s="17">
        <v>6</v>
      </c>
      <c r="F139" s="25" t="s">
        <v>170</v>
      </c>
      <c r="G139" s="20">
        <v>1315112909</v>
      </c>
      <c r="H139" s="10"/>
    </row>
    <row r="140" spans="1:8" ht="24.95" customHeight="1" x14ac:dyDescent="0.3">
      <c r="A140" s="13">
        <v>136</v>
      </c>
      <c r="B140" s="13" t="str">
        <f>T("03270016484")</f>
        <v>03270016484</v>
      </c>
      <c r="C140" s="15" t="s">
        <v>219</v>
      </c>
      <c r="D140" s="15" t="s">
        <v>220</v>
      </c>
      <c r="E140" s="17">
        <v>6</v>
      </c>
      <c r="F140" s="25" t="s">
        <v>170</v>
      </c>
      <c r="G140" s="20">
        <v>1737467951</v>
      </c>
      <c r="H140" s="10"/>
    </row>
    <row r="141" spans="1:8" ht="24.95" customHeight="1" x14ac:dyDescent="0.3">
      <c r="A141" s="13">
        <v>137</v>
      </c>
      <c r="B141" s="13" t="str">
        <f>T("03270016520")</f>
        <v>03270016520</v>
      </c>
      <c r="C141" s="15" t="s">
        <v>221</v>
      </c>
      <c r="D141" s="15" t="s">
        <v>222</v>
      </c>
      <c r="E141" s="17">
        <v>6</v>
      </c>
      <c r="F141" s="25" t="s">
        <v>170</v>
      </c>
      <c r="G141" s="20">
        <v>1719497915</v>
      </c>
      <c r="H141" s="10"/>
    </row>
    <row r="142" spans="1:8" ht="24.95" customHeight="1" x14ac:dyDescent="0.3">
      <c r="A142" s="13">
        <v>138</v>
      </c>
      <c r="B142" s="13" t="str">
        <f>T("03270016523")</f>
        <v>03270016523</v>
      </c>
      <c r="C142" s="15" t="s">
        <v>223</v>
      </c>
      <c r="D142" s="15" t="s">
        <v>224</v>
      </c>
      <c r="E142" s="17">
        <v>6</v>
      </c>
      <c r="F142" s="25" t="s">
        <v>170</v>
      </c>
      <c r="G142" s="20">
        <v>1873482227</v>
      </c>
      <c r="H142" s="10"/>
    </row>
    <row r="143" spans="1:8" ht="24.95" customHeight="1" x14ac:dyDescent="0.3">
      <c r="A143" s="13">
        <v>139</v>
      </c>
      <c r="B143" s="13" t="str">
        <f>T("03270016544")</f>
        <v>03270016544</v>
      </c>
      <c r="C143" s="15" t="s">
        <v>225</v>
      </c>
      <c r="D143" s="15" t="s">
        <v>226</v>
      </c>
      <c r="E143" s="17">
        <v>6</v>
      </c>
      <c r="F143" s="25" t="s">
        <v>170</v>
      </c>
      <c r="G143" s="20">
        <v>1738068926</v>
      </c>
      <c r="H143" s="10"/>
    </row>
    <row r="144" spans="1:8" ht="24.95" customHeight="1" x14ac:dyDescent="0.3">
      <c r="A144" s="13">
        <v>140</v>
      </c>
      <c r="B144" s="13" t="str">
        <f>T("03270016546")</f>
        <v>03270016546</v>
      </c>
      <c r="C144" s="15" t="s">
        <v>227</v>
      </c>
      <c r="D144" s="15" t="s">
        <v>228</v>
      </c>
      <c r="E144" s="17">
        <v>6</v>
      </c>
      <c r="F144" s="25" t="s">
        <v>170</v>
      </c>
      <c r="G144" s="20">
        <v>1780907430</v>
      </c>
      <c r="H144" s="10"/>
    </row>
    <row r="145" spans="1:8" ht="24.95" customHeight="1" x14ac:dyDescent="0.3">
      <c r="A145" s="13">
        <v>141</v>
      </c>
      <c r="B145" s="13" t="str">
        <f>T("03270016849")</f>
        <v>03270016849</v>
      </c>
      <c r="C145" s="15" t="s">
        <v>229</v>
      </c>
      <c r="D145" s="15" t="s">
        <v>230</v>
      </c>
      <c r="E145" s="17">
        <v>6</v>
      </c>
      <c r="F145" s="25" t="s">
        <v>170</v>
      </c>
      <c r="G145" s="20">
        <v>1798257320</v>
      </c>
      <c r="H145" s="10"/>
    </row>
    <row r="146" spans="1:8" ht="24.95" customHeight="1" x14ac:dyDescent="0.3">
      <c r="A146" s="13">
        <v>142</v>
      </c>
      <c r="B146" s="13" t="str">
        <f>T("03270016850")</f>
        <v>03270016850</v>
      </c>
      <c r="C146" s="15" t="s">
        <v>231</v>
      </c>
      <c r="D146" s="15" t="s">
        <v>232</v>
      </c>
      <c r="E146" s="17">
        <v>6</v>
      </c>
      <c r="F146" s="25" t="s">
        <v>170</v>
      </c>
      <c r="G146" s="20">
        <v>1722039212</v>
      </c>
      <c r="H146" s="10"/>
    </row>
    <row r="147" spans="1:8" ht="24.95" customHeight="1" x14ac:dyDescent="0.3">
      <c r="A147" s="13">
        <v>143</v>
      </c>
      <c r="B147" s="13" t="str">
        <f>T("03270016853")</f>
        <v>03270016853</v>
      </c>
      <c r="C147" s="15" t="s">
        <v>233</v>
      </c>
      <c r="D147" s="15" t="s">
        <v>234</v>
      </c>
      <c r="E147" s="17">
        <v>6</v>
      </c>
      <c r="F147" s="25" t="s">
        <v>170</v>
      </c>
      <c r="G147" s="20">
        <v>1764685315</v>
      </c>
      <c r="H147" s="10"/>
    </row>
    <row r="148" spans="1:8" ht="24.95" customHeight="1" x14ac:dyDescent="0.3">
      <c r="A148" s="13">
        <v>144</v>
      </c>
      <c r="B148" s="13" t="str">
        <f>T("03270016855")</f>
        <v>03270016855</v>
      </c>
      <c r="C148" s="15" t="s">
        <v>235</v>
      </c>
      <c r="D148" s="15" t="s">
        <v>236</v>
      </c>
      <c r="E148" s="17">
        <v>6</v>
      </c>
      <c r="F148" s="25" t="s">
        <v>170</v>
      </c>
      <c r="G148" s="20">
        <v>1752197933</v>
      </c>
      <c r="H148" s="10"/>
    </row>
    <row r="149" spans="1:8" ht="24.95" customHeight="1" x14ac:dyDescent="0.3">
      <c r="A149" s="13">
        <v>145</v>
      </c>
      <c r="B149" s="13" t="str">
        <f>T("03270016857")</f>
        <v>03270016857</v>
      </c>
      <c r="C149" s="15" t="s">
        <v>237</v>
      </c>
      <c r="D149" s="15" t="s">
        <v>238</v>
      </c>
      <c r="E149" s="17">
        <v>6</v>
      </c>
      <c r="F149" s="25" t="s">
        <v>170</v>
      </c>
      <c r="G149" s="20">
        <v>1723417808</v>
      </c>
      <c r="H149" s="10"/>
    </row>
    <row r="150" spans="1:8" ht="24.95" customHeight="1" x14ac:dyDescent="0.3">
      <c r="A150" s="13">
        <v>146</v>
      </c>
      <c r="B150" s="13" t="str">
        <f>T("03270017030")</f>
        <v>03270017030</v>
      </c>
      <c r="C150" s="15" t="s">
        <v>239</v>
      </c>
      <c r="D150" s="15" t="s">
        <v>240</v>
      </c>
      <c r="E150" s="17">
        <v>6</v>
      </c>
      <c r="F150" s="25" t="s">
        <v>170</v>
      </c>
      <c r="G150" s="20">
        <v>1324106039</v>
      </c>
      <c r="H150" s="10"/>
    </row>
    <row r="151" spans="1:8" ht="24.95" customHeight="1" x14ac:dyDescent="0.3">
      <c r="A151" s="13">
        <v>147</v>
      </c>
      <c r="B151" s="13" t="str">
        <f>T("03270017062")</f>
        <v>03270017062</v>
      </c>
      <c r="C151" s="15" t="s">
        <v>241</v>
      </c>
      <c r="D151" s="15" t="s">
        <v>242</v>
      </c>
      <c r="E151" s="17">
        <v>6</v>
      </c>
      <c r="F151" s="25" t="s">
        <v>170</v>
      </c>
      <c r="G151" s="20">
        <v>1723662639</v>
      </c>
      <c r="H151" s="10"/>
    </row>
    <row r="152" spans="1:8" ht="24.95" customHeight="1" x14ac:dyDescent="0.3">
      <c r="A152" s="13">
        <v>148</v>
      </c>
      <c r="B152" s="13" t="str">
        <f>T("03270021925")</f>
        <v>03270021925</v>
      </c>
      <c r="C152" s="15" t="s">
        <v>296</v>
      </c>
      <c r="D152" s="15" t="s">
        <v>297</v>
      </c>
      <c r="E152" s="17">
        <v>6</v>
      </c>
      <c r="F152" s="25" t="s">
        <v>170</v>
      </c>
      <c r="G152" s="20">
        <v>1704826013</v>
      </c>
      <c r="H152" s="10"/>
    </row>
    <row r="153" spans="1:8" ht="24.95" customHeight="1" x14ac:dyDescent="0.3">
      <c r="A153" s="13">
        <v>149</v>
      </c>
      <c r="B153" s="13" t="str">
        <f>T("03270021926")</f>
        <v>03270021926</v>
      </c>
      <c r="C153" s="15" t="s">
        <v>298</v>
      </c>
      <c r="D153" s="15" t="s">
        <v>158</v>
      </c>
      <c r="E153" s="17">
        <v>6</v>
      </c>
      <c r="F153" s="25" t="s">
        <v>170</v>
      </c>
      <c r="G153" s="20">
        <v>1750514577</v>
      </c>
      <c r="H153" s="10"/>
    </row>
    <row r="154" spans="1:8" ht="24.95" customHeight="1" x14ac:dyDescent="0.3">
      <c r="A154" s="13">
        <v>150</v>
      </c>
      <c r="B154" s="13" t="str">
        <f>T("03270021929")</f>
        <v>03270021929</v>
      </c>
      <c r="C154" s="15" t="s">
        <v>299</v>
      </c>
      <c r="D154" s="15" t="s">
        <v>300</v>
      </c>
      <c r="E154" s="17">
        <v>6</v>
      </c>
      <c r="F154" s="25" t="s">
        <v>170</v>
      </c>
      <c r="G154" s="20">
        <v>1709448137</v>
      </c>
      <c r="H154" s="10"/>
    </row>
    <row r="155" spans="1:8" ht="24.95" customHeight="1" x14ac:dyDescent="0.3">
      <c r="A155" s="13">
        <v>151</v>
      </c>
      <c r="B155" s="13" t="str">
        <f>T("03270021931")</f>
        <v>03270021931</v>
      </c>
      <c r="C155" s="15" t="s">
        <v>301</v>
      </c>
      <c r="D155" s="15" t="s">
        <v>302</v>
      </c>
      <c r="E155" s="17">
        <v>6</v>
      </c>
      <c r="F155" s="25" t="s">
        <v>170</v>
      </c>
      <c r="G155" s="20">
        <v>1314163639</v>
      </c>
      <c r="H155" s="10"/>
    </row>
    <row r="156" spans="1:8" ht="24.95" customHeight="1" x14ac:dyDescent="0.3">
      <c r="A156" s="13">
        <v>152</v>
      </c>
      <c r="B156" s="13" t="str">
        <f>T("03270021938")</f>
        <v>03270021938</v>
      </c>
      <c r="C156" s="15" t="s">
        <v>308</v>
      </c>
      <c r="D156" s="15" t="s">
        <v>309</v>
      </c>
      <c r="E156" s="17">
        <v>6</v>
      </c>
      <c r="F156" s="25" t="s">
        <v>170</v>
      </c>
      <c r="G156" s="20">
        <v>1764880228</v>
      </c>
      <c r="H156" s="10"/>
    </row>
    <row r="157" spans="1:8" ht="24.95" customHeight="1" x14ac:dyDescent="0.3">
      <c r="A157" s="13">
        <v>153</v>
      </c>
      <c r="B157" s="13" t="str">
        <f>T("03270021939")</f>
        <v>03270021939</v>
      </c>
      <c r="C157" s="15" t="s">
        <v>310</v>
      </c>
      <c r="D157" s="15" t="s">
        <v>311</v>
      </c>
      <c r="E157" s="17">
        <v>6</v>
      </c>
      <c r="F157" s="25" t="s">
        <v>170</v>
      </c>
      <c r="G157" s="20">
        <v>1310102636</v>
      </c>
      <c r="H157" s="10"/>
    </row>
    <row r="158" spans="1:8" ht="24.95" customHeight="1" x14ac:dyDescent="0.3">
      <c r="A158" s="13">
        <v>154</v>
      </c>
      <c r="B158" s="13" t="str">
        <f>T("03270022235")</f>
        <v>03270022235</v>
      </c>
      <c r="C158" s="15" t="s">
        <v>329</v>
      </c>
      <c r="D158" s="15" t="s">
        <v>330</v>
      </c>
      <c r="E158" s="17">
        <v>6</v>
      </c>
      <c r="F158" s="25" t="s">
        <v>170</v>
      </c>
      <c r="G158" s="20">
        <v>1737879697</v>
      </c>
      <c r="H158" s="10"/>
    </row>
    <row r="159" spans="1:8" ht="24.95" customHeight="1" x14ac:dyDescent="0.3">
      <c r="A159" s="13">
        <v>155</v>
      </c>
      <c r="B159" s="13" t="str">
        <f>T("03270022238")</f>
        <v>03270022238</v>
      </c>
      <c r="C159" s="15" t="s">
        <v>333</v>
      </c>
      <c r="D159" s="15" t="s">
        <v>334</v>
      </c>
      <c r="E159" s="17">
        <v>6</v>
      </c>
      <c r="F159" s="25" t="s">
        <v>170</v>
      </c>
      <c r="G159" s="20">
        <v>1750290132</v>
      </c>
      <c r="H159" s="10"/>
    </row>
    <row r="160" spans="1:8" ht="24.95" customHeight="1" x14ac:dyDescent="0.3">
      <c r="A160" s="13">
        <v>156</v>
      </c>
      <c r="B160" s="13" t="str">
        <f>T("03270022262")</f>
        <v>03270022262</v>
      </c>
      <c r="C160" s="15" t="s">
        <v>347</v>
      </c>
      <c r="D160" s="15" t="s">
        <v>348</v>
      </c>
      <c r="E160" s="17">
        <v>6</v>
      </c>
      <c r="F160" s="25" t="s">
        <v>170</v>
      </c>
      <c r="G160" s="20">
        <v>1309494863</v>
      </c>
      <c r="H160" s="10"/>
    </row>
    <row r="161" spans="1:8" ht="24.95" customHeight="1" x14ac:dyDescent="0.3">
      <c r="A161" s="13">
        <v>157</v>
      </c>
      <c r="B161" s="13" t="str">
        <f>T("03270024293")</f>
        <v>03270024293</v>
      </c>
      <c r="C161" s="15" t="s">
        <v>372</v>
      </c>
      <c r="D161" s="15" t="s">
        <v>373</v>
      </c>
      <c r="E161" s="17">
        <v>6</v>
      </c>
      <c r="F161" s="25" t="s">
        <v>170</v>
      </c>
      <c r="G161" s="20">
        <v>1798246349</v>
      </c>
      <c r="H161" s="10"/>
    </row>
    <row r="162" spans="1:8" ht="24.95" customHeight="1" x14ac:dyDescent="0.3">
      <c r="A162" s="13">
        <v>158</v>
      </c>
      <c r="B162" s="13" t="str">
        <f>T("03270024294")</f>
        <v>03270024294</v>
      </c>
      <c r="C162" s="15" t="s">
        <v>374</v>
      </c>
      <c r="D162" s="15" t="s">
        <v>375</v>
      </c>
      <c r="E162" s="17">
        <v>6</v>
      </c>
      <c r="F162" s="25" t="s">
        <v>170</v>
      </c>
      <c r="G162" s="20">
        <v>1778350874</v>
      </c>
      <c r="H162" s="10"/>
    </row>
    <row r="163" spans="1:8" ht="24.95" customHeight="1" x14ac:dyDescent="0.3">
      <c r="A163" s="13">
        <v>159</v>
      </c>
      <c r="B163" s="13" t="str">
        <f>T("03270024313")</f>
        <v>03270024313</v>
      </c>
      <c r="C163" s="15" t="s">
        <v>380</v>
      </c>
      <c r="D163" s="15" t="s">
        <v>381</v>
      </c>
      <c r="E163" s="17">
        <v>6</v>
      </c>
      <c r="F163" s="25" t="s">
        <v>170</v>
      </c>
      <c r="G163" s="20">
        <v>1787973840</v>
      </c>
      <c r="H163" s="10"/>
    </row>
    <row r="164" spans="1:8" ht="24.95" customHeight="1" x14ac:dyDescent="0.3">
      <c r="A164" s="13">
        <v>160</v>
      </c>
      <c r="B164" s="13" t="str">
        <f>T("03270026700")</f>
        <v>03270026700</v>
      </c>
      <c r="C164" s="15" t="s">
        <v>405</v>
      </c>
      <c r="D164" s="15" t="s">
        <v>406</v>
      </c>
      <c r="E164" s="17">
        <v>6</v>
      </c>
      <c r="F164" s="25" t="s">
        <v>170</v>
      </c>
      <c r="G164" s="20">
        <v>1737380298</v>
      </c>
      <c r="H164" s="10"/>
    </row>
    <row r="165" spans="1:8" ht="24.95" customHeight="1" x14ac:dyDescent="0.3">
      <c r="A165" s="13">
        <v>161</v>
      </c>
      <c r="B165" s="13" t="str">
        <f>T("03270028833")</f>
        <v>03270028833</v>
      </c>
      <c r="C165" s="15" t="s">
        <v>413</v>
      </c>
      <c r="D165" s="15" t="s">
        <v>414</v>
      </c>
      <c r="E165" s="17">
        <v>6</v>
      </c>
      <c r="F165" s="25" t="s">
        <v>170</v>
      </c>
      <c r="G165" s="20">
        <v>1751300208</v>
      </c>
      <c r="H165" s="10"/>
    </row>
    <row r="166" spans="1:8" ht="24.95" customHeight="1" x14ac:dyDescent="0.3">
      <c r="A166" s="13">
        <v>162</v>
      </c>
      <c r="B166" s="13" t="str">
        <f>T("03270028834")</f>
        <v>03270028834</v>
      </c>
      <c r="C166" s="15" t="s">
        <v>415</v>
      </c>
      <c r="D166" s="15" t="s">
        <v>416</v>
      </c>
      <c r="E166" s="17">
        <v>6</v>
      </c>
      <c r="F166" s="25" t="s">
        <v>170</v>
      </c>
      <c r="G166" s="20">
        <v>1758316557</v>
      </c>
      <c r="H166" s="10"/>
    </row>
    <row r="167" spans="1:8" ht="24.95" customHeight="1" x14ac:dyDescent="0.3">
      <c r="A167" s="13">
        <v>163</v>
      </c>
      <c r="B167" s="13" t="str">
        <f>T("03270028903")</f>
        <v>03270028903</v>
      </c>
      <c r="C167" s="15" t="s">
        <v>417</v>
      </c>
      <c r="D167" s="15" t="s">
        <v>418</v>
      </c>
      <c r="E167" s="17">
        <v>6</v>
      </c>
      <c r="F167" s="25" t="s">
        <v>170</v>
      </c>
      <c r="G167" s="20">
        <v>1324105631</v>
      </c>
      <c r="H167" s="10"/>
    </row>
    <row r="168" spans="1:8" ht="24.95" customHeight="1" x14ac:dyDescent="0.3">
      <c r="A168" s="13">
        <v>164</v>
      </c>
      <c r="B168" s="13" t="str">
        <f>T("03270047710")</f>
        <v>03270047710</v>
      </c>
      <c r="C168" s="15" t="s">
        <v>445</v>
      </c>
      <c r="D168" s="15" t="s">
        <v>446</v>
      </c>
      <c r="E168" s="17">
        <v>6</v>
      </c>
      <c r="F168" s="25" t="s">
        <v>447</v>
      </c>
      <c r="G168" s="20">
        <v>1754281321</v>
      </c>
      <c r="H168" s="10"/>
    </row>
    <row r="169" spans="1:8" ht="24.95" customHeight="1" x14ac:dyDescent="0.3">
      <c r="A169" s="13">
        <v>165</v>
      </c>
      <c r="B169" s="13" t="str">
        <f>T("03270047776")</f>
        <v>03270047776</v>
      </c>
      <c r="C169" s="15" t="s">
        <v>469</v>
      </c>
      <c r="D169" s="15" t="s">
        <v>201</v>
      </c>
      <c r="E169" s="17">
        <v>6</v>
      </c>
      <c r="F169" s="25" t="s">
        <v>470</v>
      </c>
      <c r="G169" s="20">
        <v>1870775883</v>
      </c>
      <c r="H169" s="10"/>
    </row>
    <row r="170" spans="1:8" ht="24.95" customHeight="1" x14ac:dyDescent="0.3">
      <c r="A170" s="13">
        <v>166</v>
      </c>
      <c r="B170" s="13" t="str">
        <f>T("03270047777")</f>
        <v>03270047777</v>
      </c>
      <c r="C170" s="15" t="s">
        <v>471</v>
      </c>
      <c r="D170" s="15" t="s">
        <v>472</v>
      </c>
      <c r="E170" s="17">
        <v>6</v>
      </c>
      <c r="F170" s="25" t="s">
        <v>470</v>
      </c>
      <c r="G170" s="20">
        <v>1743547217</v>
      </c>
      <c r="H170" s="10"/>
    </row>
    <row r="171" spans="1:8" ht="24.95" customHeight="1" x14ac:dyDescent="0.3">
      <c r="A171" s="13">
        <v>167</v>
      </c>
      <c r="B171" s="13" t="str">
        <f>T("03270047778")</f>
        <v>03270047778</v>
      </c>
      <c r="C171" s="15" t="s">
        <v>473</v>
      </c>
      <c r="D171" s="15" t="s">
        <v>474</v>
      </c>
      <c r="E171" s="17">
        <v>6</v>
      </c>
      <c r="F171" s="25" t="s">
        <v>7</v>
      </c>
      <c r="G171" s="20">
        <v>1771006158</v>
      </c>
      <c r="H171" s="10"/>
    </row>
    <row r="172" spans="1:8" ht="24.95" customHeight="1" x14ac:dyDescent="0.3">
      <c r="A172" s="13">
        <v>168</v>
      </c>
      <c r="B172" s="13" t="str">
        <f>T("03270047779")</f>
        <v>03270047779</v>
      </c>
      <c r="C172" s="15" t="s">
        <v>475</v>
      </c>
      <c r="D172" s="15" t="s">
        <v>476</v>
      </c>
      <c r="E172" s="17">
        <v>6</v>
      </c>
      <c r="F172" s="25" t="s">
        <v>470</v>
      </c>
      <c r="G172" s="20">
        <v>1727374006</v>
      </c>
      <c r="H172" s="10"/>
    </row>
    <row r="173" spans="1:8" ht="24.95" customHeight="1" x14ac:dyDescent="0.3">
      <c r="A173" s="13">
        <v>169</v>
      </c>
      <c r="B173" s="13" t="str">
        <f>T("03270047782")</f>
        <v>03270047782</v>
      </c>
      <c r="C173" s="15" t="s">
        <v>481</v>
      </c>
      <c r="D173" s="15" t="s">
        <v>416</v>
      </c>
      <c r="E173" s="17">
        <v>6</v>
      </c>
      <c r="F173" s="25" t="s">
        <v>432</v>
      </c>
      <c r="G173" s="20">
        <v>1787814490</v>
      </c>
      <c r="H173" s="10"/>
    </row>
    <row r="174" spans="1:8" ht="24.95" customHeight="1" x14ac:dyDescent="0.3">
      <c r="A174" s="13">
        <v>170</v>
      </c>
      <c r="B174" s="13" t="str">
        <f>T("03270048225")</f>
        <v>03270048225</v>
      </c>
      <c r="C174" s="15" t="s">
        <v>509</v>
      </c>
      <c r="D174" s="15" t="s">
        <v>510</v>
      </c>
      <c r="E174" s="17">
        <v>6</v>
      </c>
      <c r="F174" s="25" t="s">
        <v>72</v>
      </c>
      <c r="G174" s="20">
        <v>1794978785</v>
      </c>
      <c r="H174" s="10"/>
    </row>
    <row r="175" spans="1:8" ht="24.95" customHeight="1" x14ac:dyDescent="0.3">
      <c r="A175" s="13">
        <v>171</v>
      </c>
      <c r="B175" s="13" t="str">
        <f>T("03270048238")</f>
        <v>03270048238</v>
      </c>
      <c r="C175" s="15" t="s">
        <v>511</v>
      </c>
      <c r="D175" s="15" t="s">
        <v>512</v>
      </c>
      <c r="E175" s="17">
        <v>6</v>
      </c>
      <c r="F175" s="25" t="s">
        <v>7</v>
      </c>
      <c r="G175" s="20">
        <v>1890257760</v>
      </c>
      <c r="H175" s="10"/>
    </row>
    <row r="176" spans="1:8" ht="24.95" customHeight="1" x14ac:dyDescent="0.3">
      <c r="A176" s="13">
        <v>172</v>
      </c>
      <c r="B176" s="13" t="str">
        <f>T("03270049638")</f>
        <v>03270049638</v>
      </c>
      <c r="C176" s="15" t="s">
        <v>517</v>
      </c>
      <c r="D176" s="15" t="s">
        <v>518</v>
      </c>
      <c r="E176" s="17">
        <v>6</v>
      </c>
      <c r="F176" s="25" t="s">
        <v>519</v>
      </c>
      <c r="G176" s="20">
        <v>1751067105</v>
      </c>
      <c r="H176" s="10"/>
    </row>
    <row r="177" spans="1:8" ht="24.95" customHeight="1" x14ac:dyDescent="0.3">
      <c r="A177" s="13">
        <v>173</v>
      </c>
      <c r="B177" s="13" t="str">
        <f>T("03270049878")</f>
        <v>03270049878</v>
      </c>
      <c r="C177" s="15" t="s">
        <v>525</v>
      </c>
      <c r="D177" s="15" t="s">
        <v>526</v>
      </c>
      <c r="E177" s="17">
        <v>6</v>
      </c>
      <c r="F177" s="25" t="s">
        <v>170</v>
      </c>
      <c r="G177" s="20">
        <v>1709960851</v>
      </c>
      <c r="H177" s="10"/>
    </row>
    <row r="178" spans="1:8" ht="24.95" customHeight="1" x14ac:dyDescent="0.3">
      <c r="A178" s="13">
        <v>174</v>
      </c>
      <c r="B178" s="13" t="str">
        <f>T("03270013610")</f>
        <v>03270013610</v>
      </c>
      <c r="C178" s="15" t="s">
        <v>141</v>
      </c>
      <c r="D178" s="15" t="s">
        <v>142</v>
      </c>
      <c r="E178" s="17">
        <v>7</v>
      </c>
      <c r="F178" s="25" t="s">
        <v>143</v>
      </c>
      <c r="G178" s="20">
        <v>1791439880</v>
      </c>
      <c r="H178" s="10"/>
    </row>
    <row r="179" spans="1:8" ht="24.95" customHeight="1" x14ac:dyDescent="0.3">
      <c r="A179" s="13">
        <v>175</v>
      </c>
      <c r="B179" s="13" t="str">
        <f>T("03270013613")</f>
        <v>03270013613</v>
      </c>
      <c r="C179" s="15" t="s">
        <v>144</v>
      </c>
      <c r="D179" s="15" t="s">
        <v>145</v>
      </c>
      <c r="E179" s="17">
        <v>7</v>
      </c>
      <c r="F179" s="25" t="s">
        <v>143</v>
      </c>
      <c r="G179" s="20">
        <v>1725664171</v>
      </c>
      <c r="H179" s="10"/>
    </row>
    <row r="180" spans="1:8" ht="24.95" customHeight="1" x14ac:dyDescent="0.3">
      <c r="A180" s="13">
        <v>176</v>
      </c>
      <c r="B180" s="13" t="str">
        <f>T("03270013615")</f>
        <v>03270013615</v>
      </c>
      <c r="C180" s="15" t="s">
        <v>146</v>
      </c>
      <c r="D180" s="15" t="s">
        <v>147</v>
      </c>
      <c r="E180" s="17">
        <v>7</v>
      </c>
      <c r="F180" s="25" t="s">
        <v>143</v>
      </c>
      <c r="G180" s="20">
        <v>1743405280</v>
      </c>
      <c r="H180" s="10"/>
    </row>
    <row r="181" spans="1:8" ht="24.95" customHeight="1" x14ac:dyDescent="0.3">
      <c r="A181" s="13">
        <v>177</v>
      </c>
      <c r="B181" s="13" t="str">
        <f>T("03270013618")</f>
        <v>03270013618</v>
      </c>
      <c r="C181" s="15" t="s">
        <v>148</v>
      </c>
      <c r="D181" s="15" t="s">
        <v>149</v>
      </c>
      <c r="E181" s="17">
        <v>7</v>
      </c>
      <c r="F181" s="25" t="s">
        <v>143</v>
      </c>
      <c r="G181" s="20">
        <v>1722476460</v>
      </c>
      <c r="H181" s="10"/>
    </row>
    <row r="182" spans="1:8" ht="24.95" customHeight="1" x14ac:dyDescent="0.3">
      <c r="A182" s="13">
        <v>178</v>
      </c>
      <c r="B182" s="13" t="str">
        <f>T("03270013632")</f>
        <v>03270013632</v>
      </c>
      <c r="C182" s="15" t="s">
        <v>150</v>
      </c>
      <c r="D182" s="15" t="s">
        <v>151</v>
      </c>
      <c r="E182" s="17">
        <v>7</v>
      </c>
      <c r="F182" s="25" t="s">
        <v>143</v>
      </c>
      <c r="G182" s="20">
        <v>1704684064</v>
      </c>
      <c r="H182" s="10"/>
    </row>
    <row r="183" spans="1:8" ht="24.95" customHeight="1" x14ac:dyDescent="0.3">
      <c r="A183" s="13">
        <v>179</v>
      </c>
      <c r="B183" s="13" t="str">
        <f>T("03270013635")</f>
        <v>03270013635</v>
      </c>
      <c r="C183" s="15" t="s">
        <v>25</v>
      </c>
      <c r="D183" s="15" t="s">
        <v>152</v>
      </c>
      <c r="E183" s="17">
        <v>7</v>
      </c>
      <c r="F183" s="25" t="s">
        <v>143</v>
      </c>
      <c r="G183" s="20">
        <v>1790581791</v>
      </c>
      <c r="H183" s="10"/>
    </row>
    <row r="184" spans="1:8" ht="24.95" customHeight="1" x14ac:dyDescent="0.3">
      <c r="A184" s="13">
        <v>180</v>
      </c>
      <c r="B184" s="13" t="str">
        <f>T("03270013641")</f>
        <v>03270013641</v>
      </c>
      <c r="C184" s="15" t="s">
        <v>153</v>
      </c>
      <c r="D184" s="15" t="s">
        <v>154</v>
      </c>
      <c r="E184" s="17">
        <v>7</v>
      </c>
      <c r="F184" s="25" t="s">
        <v>143</v>
      </c>
      <c r="G184" s="20">
        <v>1731412216</v>
      </c>
      <c r="H184" s="10"/>
    </row>
    <row r="185" spans="1:8" ht="24.95" customHeight="1" x14ac:dyDescent="0.3">
      <c r="A185" s="13">
        <v>181</v>
      </c>
      <c r="B185" s="13" t="str">
        <f>T("03270013642")</f>
        <v>03270013642</v>
      </c>
      <c r="C185" s="15" t="s">
        <v>155</v>
      </c>
      <c r="D185" s="15" t="s">
        <v>156</v>
      </c>
      <c r="E185" s="17">
        <v>7</v>
      </c>
      <c r="F185" s="25" t="s">
        <v>143</v>
      </c>
      <c r="G185" s="20">
        <v>1324106017</v>
      </c>
      <c r="H185" s="10"/>
    </row>
    <row r="186" spans="1:8" ht="24.95" customHeight="1" x14ac:dyDescent="0.3">
      <c r="A186" s="13">
        <v>182</v>
      </c>
      <c r="B186" s="13" t="str">
        <f>T("03270013644")</f>
        <v>03270013644</v>
      </c>
      <c r="C186" s="15" t="s">
        <v>157</v>
      </c>
      <c r="D186" s="15" t="s">
        <v>158</v>
      </c>
      <c r="E186" s="17">
        <v>7</v>
      </c>
      <c r="F186" s="25" t="s">
        <v>143</v>
      </c>
      <c r="G186" s="20">
        <v>1719189155</v>
      </c>
      <c r="H186" s="10"/>
    </row>
    <row r="187" spans="1:8" ht="24.95" customHeight="1" x14ac:dyDescent="0.3">
      <c r="A187" s="13">
        <v>183</v>
      </c>
      <c r="B187" s="13" t="str">
        <f>T("03270016270")</f>
        <v>03270016270</v>
      </c>
      <c r="C187" s="15" t="s">
        <v>163</v>
      </c>
      <c r="D187" s="15" t="s">
        <v>164</v>
      </c>
      <c r="E187" s="17">
        <v>7</v>
      </c>
      <c r="F187" s="25" t="s">
        <v>165</v>
      </c>
      <c r="G187" s="20">
        <v>1773303525</v>
      </c>
      <c r="H187" s="10"/>
    </row>
    <row r="188" spans="1:8" ht="24.95" customHeight="1" x14ac:dyDescent="0.3">
      <c r="A188" s="13">
        <v>184</v>
      </c>
      <c r="B188" s="13" t="str">
        <f>T("03270016272")</f>
        <v>03270016272</v>
      </c>
      <c r="C188" s="15" t="s">
        <v>166</v>
      </c>
      <c r="D188" s="15" t="s">
        <v>167</v>
      </c>
      <c r="E188" s="17">
        <v>7</v>
      </c>
      <c r="F188" s="25" t="s">
        <v>165</v>
      </c>
      <c r="G188" s="20">
        <v>1761179078</v>
      </c>
      <c r="H188" s="10"/>
    </row>
    <row r="189" spans="1:8" ht="24.95" customHeight="1" x14ac:dyDescent="0.3">
      <c r="A189" s="13">
        <v>185</v>
      </c>
      <c r="B189" s="13" t="str">
        <f>T("03270016296")</f>
        <v>03270016296</v>
      </c>
      <c r="C189" s="15" t="s">
        <v>171</v>
      </c>
      <c r="D189" s="15" t="s">
        <v>76</v>
      </c>
      <c r="E189" s="17">
        <v>7</v>
      </c>
      <c r="F189" s="25" t="s">
        <v>165</v>
      </c>
      <c r="G189" s="20">
        <v>1306141367</v>
      </c>
      <c r="H189" s="10"/>
    </row>
    <row r="190" spans="1:8" ht="24.95" customHeight="1" x14ac:dyDescent="0.3">
      <c r="A190" s="13">
        <v>186</v>
      </c>
      <c r="B190" s="13" t="str">
        <f>T("03270021914")</f>
        <v>03270021914</v>
      </c>
      <c r="C190" s="15" t="s">
        <v>286</v>
      </c>
      <c r="D190" s="15" t="s">
        <v>287</v>
      </c>
      <c r="E190" s="17">
        <v>7</v>
      </c>
      <c r="F190" s="25" t="s">
        <v>165</v>
      </c>
      <c r="G190" s="20">
        <v>1737863979</v>
      </c>
      <c r="H190" s="10"/>
    </row>
    <row r="191" spans="1:8" ht="24.95" customHeight="1" x14ac:dyDescent="0.3">
      <c r="A191" s="13">
        <v>187</v>
      </c>
      <c r="B191" s="13" t="str">
        <f>T("03270021915")</f>
        <v>03270021915</v>
      </c>
      <c r="C191" s="15" t="s">
        <v>288</v>
      </c>
      <c r="D191" s="15" t="s">
        <v>289</v>
      </c>
      <c r="E191" s="17">
        <v>7</v>
      </c>
      <c r="F191" s="25" t="s">
        <v>165</v>
      </c>
      <c r="G191" s="20">
        <v>1778654940</v>
      </c>
      <c r="H191" s="10"/>
    </row>
    <row r="192" spans="1:8" ht="24.95" customHeight="1" x14ac:dyDescent="0.3">
      <c r="A192" s="13">
        <v>188</v>
      </c>
      <c r="B192" s="13" t="str">
        <f>T("03270021920")</f>
        <v>03270021920</v>
      </c>
      <c r="C192" s="15" t="s">
        <v>292</v>
      </c>
      <c r="D192" s="15" t="s">
        <v>293</v>
      </c>
      <c r="E192" s="17">
        <v>7</v>
      </c>
      <c r="F192" s="25" t="s">
        <v>143</v>
      </c>
      <c r="G192" s="20">
        <v>1318032346</v>
      </c>
      <c r="H192" s="10"/>
    </row>
    <row r="193" spans="1:8" ht="24.95" customHeight="1" x14ac:dyDescent="0.3">
      <c r="A193" s="13">
        <v>189</v>
      </c>
      <c r="B193" s="13" t="str">
        <f>T("03270026561")</f>
        <v>03270026561</v>
      </c>
      <c r="C193" s="15" t="s">
        <v>388</v>
      </c>
      <c r="D193" s="15" t="s">
        <v>366</v>
      </c>
      <c r="E193" s="17">
        <v>7</v>
      </c>
      <c r="F193" s="25" t="s">
        <v>143</v>
      </c>
      <c r="G193" s="20">
        <v>1773671973</v>
      </c>
      <c r="H193" s="10"/>
    </row>
    <row r="194" spans="1:8" ht="24.95" customHeight="1" x14ac:dyDescent="0.3">
      <c r="A194" s="13">
        <v>190</v>
      </c>
      <c r="B194" s="13" t="str">
        <f>T("03270026562")</f>
        <v>03270026562</v>
      </c>
      <c r="C194" s="15" t="s">
        <v>389</v>
      </c>
      <c r="D194" s="15" t="s">
        <v>390</v>
      </c>
      <c r="E194" s="17">
        <v>7</v>
      </c>
      <c r="F194" s="25" t="s">
        <v>165</v>
      </c>
      <c r="G194" s="20">
        <v>1717320347</v>
      </c>
      <c r="H194" s="10"/>
    </row>
    <row r="195" spans="1:8" ht="24.95" customHeight="1" x14ac:dyDescent="0.3">
      <c r="A195" s="13">
        <v>191</v>
      </c>
      <c r="B195" s="13" t="str">
        <f>T("03270026563")</f>
        <v>03270026563</v>
      </c>
      <c r="C195" s="15" t="s">
        <v>391</v>
      </c>
      <c r="D195" s="15" t="s">
        <v>392</v>
      </c>
      <c r="E195" s="17">
        <v>7</v>
      </c>
      <c r="F195" s="25" t="s">
        <v>165</v>
      </c>
      <c r="G195" s="20">
        <v>1773726650</v>
      </c>
      <c r="H195" s="10"/>
    </row>
    <row r="196" spans="1:8" ht="24.95" customHeight="1" x14ac:dyDescent="0.3">
      <c r="A196" s="13">
        <v>192</v>
      </c>
      <c r="B196" s="13" t="str">
        <f>T("03270026564")</f>
        <v>03270026564</v>
      </c>
      <c r="C196" s="15" t="s">
        <v>393</v>
      </c>
      <c r="D196" s="15" t="s">
        <v>394</v>
      </c>
      <c r="E196" s="17">
        <v>7</v>
      </c>
      <c r="F196" s="25" t="s">
        <v>165</v>
      </c>
      <c r="G196" s="20">
        <v>1710335269</v>
      </c>
      <c r="H196" s="10"/>
    </row>
    <row r="197" spans="1:8" ht="24.95" customHeight="1" x14ac:dyDescent="0.3">
      <c r="A197" s="13">
        <v>193</v>
      </c>
      <c r="B197" s="13" t="str">
        <f>T("03270026565")</f>
        <v>03270026565</v>
      </c>
      <c r="C197" s="15" t="s">
        <v>395</v>
      </c>
      <c r="D197" s="15" t="s">
        <v>396</v>
      </c>
      <c r="E197" s="17">
        <v>7</v>
      </c>
      <c r="F197" s="25" t="s">
        <v>165</v>
      </c>
      <c r="G197" s="20">
        <v>1319499611</v>
      </c>
      <c r="H197" s="10"/>
    </row>
    <row r="198" spans="1:8" ht="24.95" customHeight="1" x14ac:dyDescent="0.3">
      <c r="A198" s="13">
        <v>194</v>
      </c>
      <c r="B198" s="13" t="str">
        <f>T("03270026566")</f>
        <v>03270026566</v>
      </c>
      <c r="C198" s="15" t="s">
        <v>397</v>
      </c>
      <c r="D198" s="15" t="s">
        <v>398</v>
      </c>
      <c r="E198" s="17">
        <v>7</v>
      </c>
      <c r="F198" s="25" t="s">
        <v>165</v>
      </c>
      <c r="G198" s="20">
        <v>1727220028</v>
      </c>
      <c r="H198" s="10"/>
    </row>
    <row r="199" spans="1:8" ht="24.95" customHeight="1" x14ac:dyDescent="0.3">
      <c r="A199" s="13">
        <v>195</v>
      </c>
      <c r="B199" s="13" t="str">
        <f>T("03270042047")</f>
        <v>03270042047</v>
      </c>
      <c r="C199" s="15" t="s">
        <v>419</v>
      </c>
      <c r="D199" s="15" t="s">
        <v>420</v>
      </c>
      <c r="E199" s="17">
        <v>7</v>
      </c>
      <c r="F199" s="25" t="s">
        <v>143</v>
      </c>
      <c r="G199" s="20">
        <v>1723268676</v>
      </c>
      <c r="H199" s="10"/>
    </row>
    <row r="200" spans="1:8" ht="24.95" customHeight="1" x14ac:dyDescent="0.3">
      <c r="A200" s="13">
        <v>196</v>
      </c>
      <c r="B200" s="13" t="str">
        <f>T("03270042050")</f>
        <v>03270042050</v>
      </c>
      <c r="C200" s="15" t="s">
        <v>421</v>
      </c>
      <c r="D200" s="15" t="s">
        <v>422</v>
      </c>
      <c r="E200" s="17">
        <v>7</v>
      </c>
      <c r="F200" s="25" t="s">
        <v>165</v>
      </c>
      <c r="G200" s="20">
        <v>1773894067</v>
      </c>
      <c r="H200" s="10"/>
    </row>
    <row r="201" spans="1:8" ht="24.95" customHeight="1" x14ac:dyDescent="0.3">
      <c r="A201" s="13">
        <v>197</v>
      </c>
      <c r="B201" s="13" t="str">
        <f>T("03270042052")</f>
        <v>03270042052</v>
      </c>
      <c r="C201" s="15" t="s">
        <v>423</v>
      </c>
      <c r="D201" s="15" t="s">
        <v>424</v>
      </c>
      <c r="E201" s="17">
        <v>7</v>
      </c>
      <c r="F201" s="25" t="s">
        <v>143</v>
      </c>
      <c r="G201" s="20">
        <v>1758618169</v>
      </c>
      <c r="H201" s="10"/>
    </row>
    <row r="202" spans="1:8" ht="24.95" customHeight="1" x14ac:dyDescent="0.3">
      <c r="A202" s="13">
        <v>198</v>
      </c>
      <c r="B202" s="13" t="str">
        <f>T("03270044460")</f>
        <v>03270044460</v>
      </c>
      <c r="C202" s="15" t="s">
        <v>436</v>
      </c>
      <c r="D202" s="15" t="s">
        <v>437</v>
      </c>
      <c r="E202" s="17">
        <v>7</v>
      </c>
      <c r="F202" s="25" t="s">
        <v>438</v>
      </c>
      <c r="G202" s="20">
        <v>1324105291</v>
      </c>
      <c r="H202" s="10"/>
    </row>
    <row r="203" spans="1:8" ht="24.95" customHeight="1" x14ac:dyDescent="0.3">
      <c r="A203" s="13">
        <v>199</v>
      </c>
      <c r="B203" s="13" t="str">
        <f>T("03270044461")</f>
        <v>03270044461</v>
      </c>
      <c r="C203" s="15" t="s">
        <v>441</v>
      </c>
      <c r="D203" s="15" t="s">
        <v>442</v>
      </c>
      <c r="E203" s="17">
        <v>7</v>
      </c>
      <c r="F203" s="25" t="s">
        <v>143</v>
      </c>
      <c r="G203" s="20">
        <v>1723529504</v>
      </c>
      <c r="H203" s="10"/>
    </row>
    <row r="204" spans="1:8" ht="24.95" customHeight="1" x14ac:dyDescent="0.3">
      <c r="A204" s="13">
        <v>200</v>
      </c>
      <c r="B204" s="13" t="str">
        <f>T("03270047785")</f>
        <v>03270047785</v>
      </c>
      <c r="C204" s="15" t="s">
        <v>482</v>
      </c>
      <c r="D204" s="15" t="s">
        <v>483</v>
      </c>
      <c r="E204" s="17">
        <v>7</v>
      </c>
      <c r="F204" s="25" t="s">
        <v>7</v>
      </c>
      <c r="G204" s="20">
        <v>1730840947</v>
      </c>
      <c r="H204" s="10"/>
    </row>
    <row r="205" spans="1:8" ht="24.95" customHeight="1" x14ac:dyDescent="0.3">
      <c r="A205" s="13">
        <v>201</v>
      </c>
      <c r="B205" s="13" t="str">
        <f>T("03270049774")</f>
        <v>03270049774</v>
      </c>
      <c r="C205" s="15" t="s">
        <v>520</v>
      </c>
      <c r="D205" s="15" t="s">
        <v>521</v>
      </c>
      <c r="E205" s="17">
        <v>7</v>
      </c>
      <c r="F205" s="25" t="s">
        <v>522</v>
      </c>
      <c r="G205" s="20">
        <v>1936827650</v>
      </c>
      <c r="H205" s="10"/>
    </row>
    <row r="206" spans="1:8" ht="24.95" customHeight="1" x14ac:dyDescent="0.3">
      <c r="A206" s="13">
        <v>202</v>
      </c>
      <c r="B206" s="13" t="str">
        <f>T("03270010475")</f>
        <v>03270010475</v>
      </c>
      <c r="C206" s="15" t="s">
        <v>24</v>
      </c>
      <c r="D206" s="15" t="s">
        <v>26</v>
      </c>
      <c r="E206" s="17">
        <v>8</v>
      </c>
      <c r="F206" s="25" t="s">
        <v>27</v>
      </c>
      <c r="G206" s="20">
        <v>1324372155</v>
      </c>
      <c r="H206" s="10"/>
    </row>
    <row r="207" spans="1:8" ht="24.95" customHeight="1" x14ac:dyDescent="0.3">
      <c r="A207" s="13">
        <v>203</v>
      </c>
      <c r="B207" s="13" t="str">
        <f>T("03270010480")</f>
        <v>03270010480</v>
      </c>
      <c r="C207" s="15" t="s">
        <v>28</v>
      </c>
      <c r="D207" s="15" t="s">
        <v>29</v>
      </c>
      <c r="E207" s="17">
        <v>8</v>
      </c>
      <c r="F207" s="25" t="s">
        <v>27</v>
      </c>
      <c r="G207" s="20">
        <v>1885406371</v>
      </c>
      <c r="H207" s="10"/>
    </row>
    <row r="208" spans="1:8" ht="24.95" customHeight="1" x14ac:dyDescent="0.3">
      <c r="A208" s="13">
        <v>204</v>
      </c>
      <c r="B208" s="13" t="str">
        <f>T("03270010481")</f>
        <v>03270010481</v>
      </c>
      <c r="C208" s="15" t="s">
        <v>30</v>
      </c>
      <c r="D208" s="15" t="s">
        <v>31</v>
      </c>
      <c r="E208" s="17">
        <v>8</v>
      </c>
      <c r="F208" s="25" t="s">
        <v>27</v>
      </c>
      <c r="G208" s="20">
        <v>1324105182</v>
      </c>
      <c r="H208" s="10"/>
    </row>
    <row r="209" spans="1:8" ht="24.95" customHeight="1" x14ac:dyDescent="0.3">
      <c r="A209" s="13">
        <v>205</v>
      </c>
      <c r="B209" s="13" t="str">
        <f>T("03270010484")</f>
        <v>03270010484</v>
      </c>
      <c r="C209" s="15" t="s">
        <v>32</v>
      </c>
      <c r="D209" s="15" t="s">
        <v>33</v>
      </c>
      <c r="E209" s="17">
        <v>8</v>
      </c>
      <c r="F209" s="25" t="s">
        <v>27</v>
      </c>
      <c r="G209" s="20">
        <v>1796349236</v>
      </c>
      <c r="H209" s="10"/>
    </row>
    <row r="210" spans="1:8" ht="24.95" customHeight="1" x14ac:dyDescent="0.3">
      <c r="A210" s="13">
        <v>206</v>
      </c>
      <c r="B210" s="13" t="str">
        <f>T("03270013564")</f>
        <v>03270013564</v>
      </c>
      <c r="C210" s="15" t="s">
        <v>129</v>
      </c>
      <c r="D210" s="15" t="s">
        <v>130</v>
      </c>
      <c r="E210" s="17">
        <v>8</v>
      </c>
      <c r="F210" s="25" t="s">
        <v>27</v>
      </c>
      <c r="G210" s="20">
        <v>1760623335</v>
      </c>
      <c r="H210" s="10"/>
    </row>
    <row r="211" spans="1:8" ht="24.95" customHeight="1" x14ac:dyDescent="0.3">
      <c r="A211" s="13">
        <v>207</v>
      </c>
      <c r="B211" s="13" t="str">
        <f>T("03270013573")</f>
        <v>03270013573</v>
      </c>
      <c r="C211" s="15" t="s">
        <v>131</v>
      </c>
      <c r="D211" s="15" t="s">
        <v>132</v>
      </c>
      <c r="E211" s="17">
        <v>8</v>
      </c>
      <c r="F211" s="25" t="s">
        <v>27</v>
      </c>
      <c r="G211" s="20">
        <v>1749411721</v>
      </c>
      <c r="H211" s="10"/>
    </row>
    <row r="212" spans="1:8" ht="24.95" customHeight="1" x14ac:dyDescent="0.3">
      <c r="A212" s="13">
        <v>208</v>
      </c>
      <c r="B212" s="13" t="str">
        <f>T("03270013576")</f>
        <v>03270013576</v>
      </c>
      <c r="C212" s="15" t="s">
        <v>133</v>
      </c>
      <c r="D212" s="15" t="s">
        <v>134</v>
      </c>
      <c r="E212" s="17">
        <v>8</v>
      </c>
      <c r="F212" s="25" t="s">
        <v>27</v>
      </c>
      <c r="G212" s="20">
        <v>1324106014</v>
      </c>
      <c r="H212" s="10"/>
    </row>
    <row r="213" spans="1:8" ht="24.95" customHeight="1" x14ac:dyDescent="0.3">
      <c r="A213" s="13">
        <v>209</v>
      </c>
      <c r="B213" s="13" t="str">
        <f>T("03270013583")</f>
        <v>03270013583</v>
      </c>
      <c r="C213" s="15" t="s">
        <v>135</v>
      </c>
      <c r="D213" s="15" t="s">
        <v>136</v>
      </c>
      <c r="E213" s="17">
        <v>8</v>
      </c>
      <c r="F213" s="25" t="s">
        <v>27</v>
      </c>
      <c r="G213" s="20">
        <v>1722187551</v>
      </c>
      <c r="H213" s="10"/>
    </row>
    <row r="214" spans="1:8" ht="24.95" customHeight="1" x14ac:dyDescent="0.3">
      <c r="A214" s="13">
        <v>210</v>
      </c>
      <c r="B214" s="13" t="str">
        <f>T("03270013590")</f>
        <v>03270013590</v>
      </c>
      <c r="C214" s="15" t="s">
        <v>137</v>
      </c>
      <c r="D214" s="15" t="s">
        <v>138</v>
      </c>
      <c r="E214" s="17">
        <v>8</v>
      </c>
      <c r="F214" s="25" t="s">
        <v>27</v>
      </c>
      <c r="G214" s="20">
        <v>1763233525</v>
      </c>
      <c r="H214" s="10"/>
    </row>
    <row r="215" spans="1:8" ht="24.95" customHeight="1" x14ac:dyDescent="0.3">
      <c r="A215" s="13">
        <v>211</v>
      </c>
      <c r="B215" s="13" t="str">
        <f>T("03270013592")</f>
        <v>03270013592</v>
      </c>
      <c r="C215" s="15" t="s">
        <v>139</v>
      </c>
      <c r="D215" s="15" t="s">
        <v>140</v>
      </c>
      <c r="E215" s="17">
        <v>8</v>
      </c>
      <c r="F215" s="25" t="s">
        <v>27</v>
      </c>
      <c r="G215" s="20">
        <v>1322750852</v>
      </c>
      <c r="H215" s="10"/>
    </row>
    <row r="216" spans="1:8" ht="24.95" customHeight="1" x14ac:dyDescent="0.3">
      <c r="A216" s="13">
        <v>212</v>
      </c>
      <c r="B216" s="13" t="str">
        <f>T("03270021936")</f>
        <v>03270021936</v>
      </c>
      <c r="C216" s="15" t="s">
        <v>303</v>
      </c>
      <c r="D216" s="15" t="s">
        <v>304</v>
      </c>
      <c r="E216" s="17">
        <v>8</v>
      </c>
      <c r="F216" s="25" t="s">
        <v>305</v>
      </c>
      <c r="G216" s="20">
        <v>1734284665</v>
      </c>
      <c r="H216" s="10"/>
    </row>
    <row r="217" spans="1:8" ht="24.95" customHeight="1" x14ac:dyDescent="0.3">
      <c r="A217" s="13">
        <v>213</v>
      </c>
      <c r="B217" s="13" t="str">
        <f>T("03270021937")</f>
        <v>03270021937</v>
      </c>
      <c r="C217" s="15" t="s">
        <v>306</v>
      </c>
      <c r="D217" s="15" t="s">
        <v>307</v>
      </c>
      <c r="E217" s="17">
        <v>8</v>
      </c>
      <c r="F217" s="25" t="s">
        <v>27</v>
      </c>
      <c r="G217" s="20">
        <v>1704683051</v>
      </c>
      <c r="H217" s="10"/>
    </row>
    <row r="218" spans="1:8" ht="24.95" customHeight="1" x14ac:dyDescent="0.3">
      <c r="A218" s="13">
        <v>214</v>
      </c>
      <c r="B218" s="13" t="str">
        <f>T("03270022240")</f>
        <v>03270022240</v>
      </c>
      <c r="C218" s="15" t="s">
        <v>335</v>
      </c>
      <c r="D218" s="15" t="s">
        <v>336</v>
      </c>
      <c r="E218" s="17">
        <v>8</v>
      </c>
      <c r="F218" s="25" t="s">
        <v>27</v>
      </c>
      <c r="G218" s="20">
        <v>1773791823</v>
      </c>
      <c r="H218" s="10"/>
    </row>
    <row r="219" spans="1:8" ht="24.95" customHeight="1" x14ac:dyDescent="0.3">
      <c r="A219" s="13">
        <v>215</v>
      </c>
      <c r="B219" s="13" t="str">
        <f>T("03270022251")</f>
        <v>03270022251</v>
      </c>
      <c r="C219" s="15" t="s">
        <v>337</v>
      </c>
      <c r="D219" s="15" t="s">
        <v>338</v>
      </c>
      <c r="E219" s="17">
        <v>8</v>
      </c>
      <c r="F219" s="25" t="s">
        <v>27</v>
      </c>
      <c r="G219" s="20">
        <v>1722485053</v>
      </c>
      <c r="H219" s="10"/>
    </row>
    <row r="220" spans="1:8" ht="24.95" customHeight="1" x14ac:dyDescent="0.3">
      <c r="A220" s="13">
        <v>216</v>
      </c>
      <c r="B220" s="13" t="str">
        <f>T("03270023568")</f>
        <v>03270023568</v>
      </c>
      <c r="C220" s="15" t="s">
        <v>351</v>
      </c>
      <c r="D220" s="15" t="s">
        <v>352</v>
      </c>
      <c r="E220" s="17">
        <v>8</v>
      </c>
      <c r="F220" s="25" t="s">
        <v>27</v>
      </c>
      <c r="G220" s="20">
        <v>1734899333</v>
      </c>
      <c r="H220" s="10"/>
    </row>
    <row r="221" spans="1:8" ht="24.95" customHeight="1" x14ac:dyDescent="0.3">
      <c r="A221" s="13">
        <v>217</v>
      </c>
      <c r="B221" s="13" t="str">
        <f>T("03270023661")</f>
        <v>03270023661</v>
      </c>
      <c r="C221" s="15" t="s">
        <v>358</v>
      </c>
      <c r="D221" s="15" t="s">
        <v>359</v>
      </c>
      <c r="E221" s="17">
        <v>8</v>
      </c>
      <c r="F221" s="25" t="s">
        <v>27</v>
      </c>
      <c r="G221" s="20">
        <v>1725604815</v>
      </c>
      <c r="H221" s="10"/>
    </row>
    <row r="222" spans="1:8" ht="24.95" customHeight="1" x14ac:dyDescent="0.3">
      <c r="A222" s="13">
        <v>218</v>
      </c>
      <c r="B222" s="13" t="str">
        <f>T("03270026568")</f>
        <v>03270026568</v>
      </c>
      <c r="C222" s="15" t="s">
        <v>401</v>
      </c>
      <c r="D222" s="15" t="s">
        <v>402</v>
      </c>
      <c r="E222" s="17">
        <v>8</v>
      </c>
      <c r="F222" s="25" t="s">
        <v>27</v>
      </c>
      <c r="G222" s="20">
        <v>1718346027</v>
      </c>
      <c r="H222" s="10"/>
    </row>
    <row r="223" spans="1:8" ht="24.95" customHeight="1" x14ac:dyDescent="0.3">
      <c r="A223" s="13">
        <v>219</v>
      </c>
      <c r="B223" s="13" t="str">
        <f>T("03270026714")</f>
        <v>03270026714</v>
      </c>
      <c r="C223" s="15" t="s">
        <v>411</v>
      </c>
      <c r="D223" s="15" t="s">
        <v>412</v>
      </c>
      <c r="E223" s="17">
        <v>8</v>
      </c>
      <c r="F223" s="25" t="s">
        <v>27</v>
      </c>
      <c r="G223" s="20">
        <v>1323182227</v>
      </c>
      <c r="H223" s="10"/>
    </row>
    <row r="224" spans="1:8" ht="24.95" customHeight="1" x14ac:dyDescent="0.3">
      <c r="A224" s="13">
        <v>220</v>
      </c>
      <c r="B224" s="13" t="str">
        <f>T("03270047786")</f>
        <v>03270047786</v>
      </c>
      <c r="C224" s="15" t="s">
        <v>484</v>
      </c>
      <c r="D224" s="15" t="s">
        <v>485</v>
      </c>
      <c r="E224" s="17">
        <v>8</v>
      </c>
      <c r="F224" s="25" t="s">
        <v>27</v>
      </c>
      <c r="G224" s="20">
        <v>1758412019</v>
      </c>
      <c r="H224" s="10"/>
    </row>
    <row r="225" spans="1:8" ht="24.95" customHeight="1" x14ac:dyDescent="0.3">
      <c r="A225" s="13">
        <v>221</v>
      </c>
      <c r="B225" s="13" t="str">
        <f>T("03270047787")</f>
        <v>03270047787</v>
      </c>
      <c r="C225" s="15" t="s">
        <v>486</v>
      </c>
      <c r="D225" s="15" t="s">
        <v>487</v>
      </c>
      <c r="E225" s="17">
        <v>8</v>
      </c>
      <c r="F225" s="25" t="s">
        <v>488</v>
      </c>
      <c r="G225" s="20">
        <v>1708045026</v>
      </c>
      <c r="H225" s="10"/>
    </row>
    <row r="226" spans="1:8" ht="24.95" customHeight="1" x14ac:dyDescent="0.3">
      <c r="A226" s="13">
        <v>222</v>
      </c>
      <c r="B226" s="13" t="str">
        <f>T("03270047788")</f>
        <v>03270047788</v>
      </c>
      <c r="C226" s="15" t="s">
        <v>489</v>
      </c>
      <c r="D226" s="15" t="s">
        <v>490</v>
      </c>
      <c r="E226" s="17">
        <v>8</v>
      </c>
      <c r="F226" s="25" t="s">
        <v>27</v>
      </c>
      <c r="G226" s="20">
        <v>1783218341</v>
      </c>
      <c r="H226" s="10"/>
    </row>
    <row r="227" spans="1:8" ht="24.95" customHeight="1" x14ac:dyDescent="0.3">
      <c r="A227" s="13">
        <v>223</v>
      </c>
      <c r="B227" s="13" t="str">
        <f>T("03270047789")</f>
        <v>03270047789</v>
      </c>
      <c r="C227" s="15" t="s">
        <v>491</v>
      </c>
      <c r="D227" s="15" t="s">
        <v>93</v>
      </c>
      <c r="E227" s="17">
        <v>8</v>
      </c>
      <c r="F227" s="25" t="s">
        <v>27</v>
      </c>
      <c r="G227" s="20">
        <v>1309717544</v>
      </c>
      <c r="H227" s="10"/>
    </row>
    <row r="228" spans="1:8" ht="24.95" customHeight="1" x14ac:dyDescent="0.3">
      <c r="A228" s="13">
        <v>224</v>
      </c>
      <c r="B228" s="13" t="str">
        <f>T("03270047790")</f>
        <v>03270047790</v>
      </c>
      <c r="C228" s="15" t="s">
        <v>492</v>
      </c>
      <c r="D228" s="15" t="s">
        <v>493</v>
      </c>
      <c r="E228" s="17">
        <v>8</v>
      </c>
      <c r="F228" s="25" t="s">
        <v>27</v>
      </c>
      <c r="G228" s="20">
        <v>1737573390</v>
      </c>
      <c r="H228" s="10"/>
    </row>
    <row r="229" spans="1:8" ht="24.95" customHeight="1" x14ac:dyDescent="0.3">
      <c r="A229" s="13">
        <v>225</v>
      </c>
      <c r="B229" s="13" t="str">
        <f>T("03270047791")</f>
        <v>03270047791</v>
      </c>
      <c r="C229" s="15" t="s">
        <v>494</v>
      </c>
      <c r="D229" s="15" t="s">
        <v>495</v>
      </c>
      <c r="E229" s="17">
        <v>8</v>
      </c>
      <c r="F229" s="25" t="s">
        <v>496</v>
      </c>
      <c r="G229" s="20">
        <v>1723857229</v>
      </c>
      <c r="H229" s="10"/>
    </row>
    <row r="230" spans="1:8" ht="24.95" customHeight="1" x14ac:dyDescent="0.3">
      <c r="A230" s="13">
        <v>226</v>
      </c>
      <c r="B230" s="13" t="str">
        <f>T("03270047792")</f>
        <v>03270047792</v>
      </c>
      <c r="C230" s="15" t="s">
        <v>497</v>
      </c>
      <c r="D230" s="15" t="s">
        <v>498</v>
      </c>
      <c r="E230" s="17">
        <v>8</v>
      </c>
      <c r="F230" s="25" t="s">
        <v>499</v>
      </c>
      <c r="G230" s="20">
        <v>1780265952</v>
      </c>
      <c r="H230" s="10"/>
    </row>
    <row r="231" spans="1:8" ht="24.95" customHeight="1" x14ac:dyDescent="0.3">
      <c r="A231" s="13">
        <v>227</v>
      </c>
      <c r="B231" s="13" t="str">
        <f>T("03270012885")</f>
        <v>03270012885</v>
      </c>
      <c r="C231" s="15" t="s">
        <v>34</v>
      </c>
      <c r="D231" s="15" t="s">
        <v>35</v>
      </c>
      <c r="E231" s="17">
        <v>9</v>
      </c>
      <c r="F231" s="25" t="s">
        <v>36</v>
      </c>
      <c r="G231" s="20">
        <v>1752183160</v>
      </c>
      <c r="H231" s="10"/>
    </row>
    <row r="232" spans="1:8" ht="24.95" customHeight="1" x14ac:dyDescent="0.3">
      <c r="A232" s="13">
        <v>228</v>
      </c>
      <c r="B232" s="13" t="str">
        <f>T("03270012887")</f>
        <v>03270012887</v>
      </c>
      <c r="C232" s="15" t="s">
        <v>37</v>
      </c>
      <c r="D232" s="15" t="s">
        <v>38</v>
      </c>
      <c r="E232" s="17">
        <v>9</v>
      </c>
      <c r="F232" s="25" t="s">
        <v>36</v>
      </c>
      <c r="G232" s="20">
        <v>1791898030</v>
      </c>
      <c r="H232" s="10"/>
    </row>
    <row r="233" spans="1:8" ht="24.95" customHeight="1" x14ac:dyDescent="0.3">
      <c r="A233" s="13">
        <v>229</v>
      </c>
      <c r="B233" s="13" t="str">
        <f>T("03270012889")</f>
        <v>03270012889</v>
      </c>
      <c r="C233" s="15" t="s">
        <v>39</v>
      </c>
      <c r="D233" s="15" t="s">
        <v>40</v>
      </c>
      <c r="E233" s="17">
        <v>9</v>
      </c>
      <c r="F233" s="25" t="s">
        <v>36</v>
      </c>
      <c r="G233" s="20">
        <v>1773939319</v>
      </c>
      <c r="H233" s="10"/>
    </row>
    <row r="234" spans="1:8" ht="24.95" customHeight="1" x14ac:dyDescent="0.3">
      <c r="A234" s="13">
        <v>230</v>
      </c>
      <c r="B234" s="13" t="str">
        <f>T("03270012890")</f>
        <v>03270012890</v>
      </c>
      <c r="C234" s="15" t="s">
        <v>41</v>
      </c>
      <c r="D234" s="15" t="s">
        <v>42</v>
      </c>
      <c r="E234" s="17">
        <v>9</v>
      </c>
      <c r="F234" s="25" t="s">
        <v>36</v>
      </c>
      <c r="G234" s="20">
        <v>1776658785</v>
      </c>
      <c r="H234" s="10"/>
    </row>
    <row r="235" spans="1:8" ht="24.95" customHeight="1" x14ac:dyDescent="0.3">
      <c r="A235" s="13">
        <v>231</v>
      </c>
      <c r="B235" s="13" t="str">
        <f>T("03270012893")</f>
        <v>03270012893</v>
      </c>
      <c r="C235" s="15" t="s">
        <v>43</v>
      </c>
      <c r="D235" s="15" t="s">
        <v>44</v>
      </c>
      <c r="E235" s="17">
        <v>9</v>
      </c>
      <c r="F235" s="25" t="s">
        <v>36</v>
      </c>
      <c r="G235" s="20">
        <v>1774315098</v>
      </c>
      <c r="H235" s="10"/>
    </row>
    <row r="236" spans="1:8" ht="24.95" customHeight="1" x14ac:dyDescent="0.3">
      <c r="A236" s="13">
        <v>232</v>
      </c>
      <c r="B236" s="13" t="str">
        <f>T("03270012895")</f>
        <v>03270012895</v>
      </c>
      <c r="C236" s="15" t="s">
        <v>45</v>
      </c>
      <c r="D236" s="15" t="s">
        <v>46</v>
      </c>
      <c r="E236" s="17">
        <v>9</v>
      </c>
      <c r="F236" s="25" t="s">
        <v>36</v>
      </c>
      <c r="G236" s="20">
        <v>1744525490</v>
      </c>
      <c r="H236" s="10"/>
    </row>
    <row r="237" spans="1:8" ht="24.95" customHeight="1" x14ac:dyDescent="0.3">
      <c r="A237" s="13">
        <v>233</v>
      </c>
      <c r="B237" s="13" t="str">
        <f>T("03270012896")</f>
        <v>03270012896</v>
      </c>
      <c r="C237" s="15" t="s">
        <v>47</v>
      </c>
      <c r="D237" s="15" t="s">
        <v>48</v>
      </c>
      <c r="E237" s="17">
        <v>9</v>
      </c>
      <c r="F237" s="25" t="s">
        <v>36</v>
      </c>
      <c r="G237" s="20">
        <v>1719153556</v>
      </c>
      <c r="H237" s="10"/>
    </row>
    <row r="238" spans="1:8" ht="24.95" customHeight="1" x14ac:dyDescent="0.3">
      <c r="A238" s="13">
        <v>234</v>
      </c>
      <c r="B238" s="13" t="str">
        <f>T("03270012898")</f>
        <v>03270012898</v>
      </c>
      <c r="C238" s="15" t="s">
        <v>49</v>
      </c>
      <c r="D238" s="15" t="s">
        <v>50</v>
      </c>
      <c r="E238" s="17">
        <v>9</v>
      </c>
      <c r="F238" s="25" t="s">
        <v>36</v>
      </c>
      <c r="G238" s="20">
        <v>1310145965</v>
      </c>
      <c r="H238" s="10"/>
    </row>
    <row r="239" spans="1:8" ht="24.95" customHeight="1" x14ac:dyDescent="0.3">
      <c r="A239" s="13">
        <v>235</v>
      </c>
      <c r="B239" s="13" t="str">
        <f>T("03270012901")</f>
        <v>03270012901</v>
      </c>
      <c r="C239" s="15" t="s">
        <v>51</v>
      </c>
      <c r="D239" s="15" t="s">
        <v>52</v>
      </c>
      <c r="E239" s="17">
        <v>9</v>
      </c>
      <c r="F239" s="25" t="s">
        <v>36</v>
      </c>
      <c r="G239" s="20">
        <v>1708951913</v>
      </c>
      <c r="H239" s="10"/>
    </row>
    <row r="240" spans="1:8" ht="24.95" customHeight="1" x14ac:dyDescent="0.3">
      <c r="A240" s="13">
        <v>236</v>
      </c>
      <c r="B240" s="13" t="str">
        <f>T("03270012902")</f>
        <v>03270012902</v>
      </c>
      <c r="C240" s="15" t="s">
        <v>53</v>
      </c>
      <c r="D240" s="15" t="s">
        <v>54</v>
      </c>
      <c r="E240" s="17">
        <v>9</v>
      </c>
      <c r="F240" s="25" t="s">
        <v>36</v>
      </c>
      <c r="G240" s="20">
        <v>1744531635</v>
      </c>
      <c r="H240" s="10"/>
    </row>
    <row r="241" spans="1:8" ht="24.95" customHeight="1" x14ac:dyDescent="0.3">
      <c r="A241" s="13">
        <v>237</v>
      </c>
      <c r="B241" s="13" t="str">
        <f>T("03270012905")</f>
        <v>03270012905</v>
      </c>
      <c r="C241" s="15" t="s">
        <v>55</v>
      </c>
      <c r="D241" s="15" t="s">
        <v>56</v>
      </c>
      <c r="E241" s="17">
        <v>9</v>
      </c>
      <c r="F241" s="25" t="s">
        <v>57</v>
      </c>
      <c r="G241" s="20">
        <v>1773086759</v>
      </c>
      <c r="H241" s="10"/>
    </row>
    <row r="242" spans="1:8" ht="24.95" customHeight="1" x14ac:dyDescent="0.3">
      <c r="A242" s="13">
        <v>238</v>
      </c>
      <c r="B242" s="13" t="str">
        <f>T("03270012906")</f>
        <v>03270012906</v>
      </c>
      <c r="C242" s="15" t="s">
        <v>58</v>
      </c>
      <c r="D242" s="15" t="s">
        <v>59</v>
      </c>
      <c r="E242" s="17">
        <v>9</v>
      </c>
      <c r="F242" s="25" t="s">
        <v>57</v>
      </c>
      <c r="G242" s="20">
        <v>1785675327</v>
      </c>
      <c r="H242" s="10"/>
    </row>
    <row r="243" spans="1:8" ht="24.95" customHeight="1" x14ac:dyDescent="0.3">
      <c r="A243" s="13">
        <v>239</v>
      </c>
      <c r="B243" s="13" t="str">
        <f>T("03270012908")</f>
        <v>03270012908</v>
      </c>
      <c r="C243" s="15" t="s">
        <v>60</v>
      </c>
      <c r="D243" s="15" t="s">
        <v>61</v>
      </c>
      <c r="E243" s="17">
        <v>9</v>
      </c>
      <c r="F243" s="25" t="s">
        <v>57</v>
      </c>
      <c r="G243" s="20">
        <v>1765963440</v>
      </c>
      <c r="H243" s="10"/>
    </row>
    <row r="244" spans="1:8" ht="24.95" customHeight="1" x14ac:dyDescent="0.3">
      <c r="A244" s="13">
        <v>240</v>
      </c>
      <c r="B244" s="13" t="str">
        <f>T("03270012909")</f>
        <v>03270012909</v>
      </c>
      <c r="C244" s="15" t="s">
        <v>62</v>
      </c>
      <c r="D244" s="15" t="s">
        <v>63</v>
      </c>
      <c r="E244" s="17">
        <v>9</v>
      </c>
      <c r="F244" s="25" t="s">
        <v>57</v>
      </c>
      <c r="G244" s="20">
        <v>1744626657</v>
      </c>
      <c r="H244" s="10"/>
    </row>
    <row r="245" spans="1:8" ht="24.95" customHeight="1" x14ac:dyDescent="0.3">
      <c r="A245" s="13">
        <v>241</v>
      </c>
      <c r="B245" s="13" t="str">
        <f>T("03270012911")</f>
        <v>03270012911</v>
      </c>
      <c r="C245" s="15" t="s">
        <v>64</v>
      </c>
      <c r="D245" s="15" t="s">
        <v>65</v>
      </c>
      <c r="E245" s="17">
        <v>9</v>
      </c>
      <c r="F245" s="25" t="s">
        <v>57</v>
      </c>
      <c r="G245" s="20">
        <v>1744621039</v>
      </c>
      <c r="H245" s="10"/>
    </row>
    <row r="246" spans="1:8" ht="24.95" customHeight="1" x14ac:dyDescent="0.3">
      <c r="A246" s="13">
        <v>242</v>
      </c>
      <c r="B246" s="13" t="str">
        <f>T("03270012913")</f>
        <v>03270012913</v>
      </c>
      <c r="C246" s="15" t="s">
        <v>66</v>
      </c>
      <c r="D246" s="15" t="s">
        <v>67</v>
      </c>
      <c r="E246" s="17">
        <v>9</v>
      </c>
      <c r="F246" s="25" t="s">
        <v>57</v>
      </c>
      <c r="G246" s="20">
        <v>1324342309</v>
      </c>
      <c r="H246" s="10"/>
    </row>
    <row r="247" spans="1:8" ht="24.95" customHeight="1" x14ac:dyDescent="0.3">
      <c r="A247" s="13">
        <v>243</v>
      </c>
      <c r="B247" s="13" t="str">
        <f>T("03270012915")</f>
        <v>03270012915</v>
      </c>
      <c r="C247" s="15" t="s">
        <v>68</v>
      </c>
      <c r="D247" s="15" t="s">
        <v>69</v>
      </c>
      <c r="E247" s="17">
        <v>9</v>
      </c>
      <c r="F247" s="25" t="s">
        <v>57</v>
      </c>
      <c r="G247" s="20">
        <v>1743283090</v>
      </c>
      <c r="H247" s="10"/>
    </row>
    <row r="248" spans="1:8" ht="24.95" customHeight="1" x14ac:dyDescent="0.3">
      <c r="A248" s="13">
        <v>244</v>
      </c>
      <c r="B248" s="13" t="str">
        <f>T("03270022258")</f>
        <v>03270022258</v>
      </c>
      <c r="C248" s="15" t="s">
        <v>343</v>
      </c>
      <c r="D248" s="15" t="s">
        <v>344</v>
      </c>
      <c r="E248" s="17">
        <v>9</v>
      </c>
      <c r="F248" s="25" t="s">
        <v>36</v>
      </c>
      <c r="G248" s="20">
        <v>1752198451</v>
      </c>
      <c r="H248" s="10"/>
    </row>
    <row r="249" spans="1:8" ht="24.95" customHeight="1" x14ac:dyDescent="0.3">
      <c r="A249" s="13">
        <v>245</v>
      </c>
      <c r="B249" s="13" t="str">
        <f>T("03270024289")</f>
        <v>03270024289</v>
      </c>
      <c r="C249" s="15" t="s">
        <v>367</v>
      </c>
      <c r="D249" s="15" t="s">
        <v>368</v>
      </c>
      <c r="E249" s="17">
        <v>9</v>
      </c>
      <c r="F249" s="25" t="s">
        <v>57</v>
      </c>
      <c r="G249" s="20">
        <v>1789461744</v>
      </c>
      <c r="H249" s="10"/>
    </row>
    <row r="250" spans="1:8" ht="24.95" customHeight="1" x14ac:dyDescent="0.3">
      <c r="A250" s="13">
        <v>246</v>
      </c>
      <c r="B250" s="13" t="str">
        <f>T("03270024292")</f>
        <v>03270024292</v>
      </c>
      <c r="C250" s="15" t="s">
        <v>370</v>
      </c>
      <c r="D250" s="15" t="s">
        <v>371</v>
      </c>
      <c r="E250" s="17">
        <v>9</v>
      </c>
      <c r="F250" s="25" t="s">
        <v>57</v>
      </c>
      <c r="G250" s="20">
        <v>1793456481</v>
      </c>
      <c r="H250" s="10"/>
    </row>
    <row r="251" spans="1:8" ht="24.95" customHeight="1" x14ac:dyDescent="0.3">
      <c r="A251" s="13">
        <v>247</v>
      </c>
      <c r="B251" s="13" t="str">
        <f>T("03270024298")</f>
        <v>03270024298</v>
      </c>
      <c r="C251" s="15" t="s">
        <v>376</v>
      </c>
      <c r="D251" s="15" t="s">
        <v>377</v>
      </c>
      <c r="E251" s="17">
        <v>9</v>
      </c>
      <c r="F251" s="25" t="s">
        <v>57</v>
      </c>
      <c r="G251" s="20">
        <v>1957644944</v>
      </c>
      <c r="H251" s="10"/>
    </row>
    <row r="252" spans="1:8" ht="24.95" customHeight="1" x14ac:dyDescent="0.3">
      <c r="A252" s="13">
        <v>248</v>
      </c>
      <c r="B252" s="13" t="str">
        <f>T("03270024300")</f>
        <v>03270024300</v>
      </c>
      <c r="C252" s="15" t="s">
        <v>378</v>
      </c>
      <c r="D252" s="15" t="s">
        <v>379</v>
      </c>
      <c r="E252" s="17">
        <v>9</v>
      </c>
      <c r="F252" s="25" t="s">
        <v>36</v>
      </c>
      <c r="G252" s="20">
        <v>1740172411</v>
      </c>
      <c r="H252" s="10"/>
    </row>
    <row r="253" spans="1:8" ht="24.95" customHeight="1" x14ac:dyDescent="0.3">
      <c r="A253" s="13">
        <v>249</v>
      </c>
      <c r="B253" s="13" t="str">
        <f>T("03270025262")</f>
        <v>03270025262</v>
      </c>
      <c r="C253" s="15" t="s">
        <v>384</v>
      </c>
      <c r="D253" s="15" t="s">
        <v>385</v>
      </c>
      <c r="E253" s="17">
        <v>9</v>
      </c>
      <c r="F253" s="25" t="s">
        <v>36</v>
      </c>
      <c r="G253" s="20">
        <v>1744110290</v>
      </c>
      <c r="H253" s="10"/>
    </row>
    <row r="254" spans="1:8" ht="24.95" customHeight="1" x14ac:dyDescent="0.3">
      <c r="A254" s="13">
        <v>250</v>
      </c>
      <c r="B254" s="13" t="str">
        <f>T("03270026567")</f>
        <v>03270026567</v>
      </c>
      <c r="C254" s="15" t="s">
        <v>399</v>
      </c>
      <c r="D254" s="15" t="s">
        <v>400</v>
      </c>
      <c r="E254" s="17">
        <v>9</v>
      </c>
      <c r="F254" s="25" t="s">
        <v>36</v>
      </c>
      <c r="G254" s="20">
        <v>1729941948</v>
      </c>
      <c r="H254" s="10"/>
    </row>
    <row r="255" spans="1:8" ht="24.95" customHeight="1" x14ac:dyDescent="0.3">
      <c r="A255" s="13">
        <v>251</v>
      </c>
      <c r="B255" s="13" t="str">
        <f>T("03270026707")</f>
        <v>03270026707</v>
      </c>
      <c r="C255" s="15" t="s">
        <v>407</v>
      </c>
      <c r="D255" s="15" t="s">
        <v>408</v>
      </c>
      <c r="E255" s="17">
        <v>9</v>
      </c>
      <c r="F255" s="25" t="s">
        <v>36</v>
      </c>
      <c r="G255" s="20">
        <v>1780394228</v>
      </c>
      <c r="H255" s="10"/>
    </row>
    <row r="256" spans="1:8" ht="24.95" customHeight="1" x14ac:dyDescent="0.3">
      <c r="A256" s="13">
        <v>252</v>
      </c>
      <c r="B256" s="13" t="str">
        <f>T("03270026710")</f>
        <v>03270026710</v>
      </c>
      <c r="C256" s="15" t="s">
        <v>409</v>
      </c>
      <c r="D256" s="15" t="s">
        <v>410</v>
      </c>
      <c r="E256" s="17">
        <v>9</v>
      </c>
      <c r="F256" s="25" t="s">
        <v>36</v>
      </c>
      <c r="G256" s="20">
        <v>1797125839</v>
      </c>
      <c r="H256" s="10"/>
    </row>
    <row r="257" spans="1:8" ht="24.95" customHeight="1" x14ac:dyDescent="0.3">
      <c r="A257" s="13">
        <v>253</v>
      </c>
      <c r="B257" s="13" t="str">
        <f>T("03270047705")</f>
        <v>03270047705</v>
      </c>
      <c r="C257" s="15" t="s">
        <v>443</v>
      </c>
      <c r="D257" s="15" t="s">
        <v>444</v>
      </c>
      <c r="E257" s="17">
        <v>9</v>
      </c>
      <c r="F257" s="25" t="s">
        <v>27</v>
      </c>
      <c r="G257" s="20">
        <v>1875145051</v>
      </c>
      <c r="H257" s="10"/>
    </row>
    <row r="258" spans="1:8" ht="24.95" customHeight="1" x14ac:dyDescent="0.3">
      <c r="A258" s="13">
        <v>254</v>
      </c>
      <c r="B258" s="13" t="str">
        <f>T("03270047793")</f>
        <v>03270047793</v>
      </c>
      <c r="C258" s="15" t="s">
        <v>500</v>
      </c>
      <c r="D258" s="15" t="s">
        <v>501</v>
      </c>
      <c r="E258" s="17">
        <v>9</v>
      </c>
      <c r="F258" s="25" t="s">
        <v>36</v>
      </c>
      <c r="G258" s="20">
        <v>1888452918</v>
      </c>
      <c r="H258" s="10"/>
    </row>
    <row r="259" spans="1:8" ht="24.95" customHeight="1" x14ac:dyDescent="0.3">
      <c r="A259" s="13">
        <v>255</v>
      </c>
      <c r="B259" s="13" t="str">
        <f>T("03270047794")</f>
        <v>03270047794</v>
      </c>
      <c r="C259" s="15" t="s">
        <v>502</v>
      </c>
      <c r="D259" s="15" t="s">
        <v>503</v>
      </c>
      <c r="E259" s="17">
        <v>9</v>
      </c>
      <c r="F259" s="25" t="s">
        <v>36</v>
      </c>
      <c r="G259" s="20">
        <v>1710159172</v>
      </c>
      <c r="H259" s="10"/>
    </row>
    <row r="260" spans="1:8" ht="24.95" customHeight="1" x14ac:dyDescent="0.3">
      <c r="A260" s="13">
        <v>256</v>
      </c>
      <c r="B260" s="13" t="str">
        <f>T("03270047803")</f>
        <v>03270047803</v>
      </c>
      <c r="C260" s="15" t="s">
        <v>504</v>
      </c>
      <c r="D260" s="15" t="s">
        <v>505</v>
      </c>
      <c r="E260" s="17">
        <v>9</v>
      </c>
      <c r="F260" s="25" t="s">
        <v>7</v>
      </c>
      <c r="G260" s="20">
        <v>1319980015</v>
      </c>
      <c r="H260" s="10"/>
    </row>
    <row r="261" spans="1:8" ht="24.95" customHeight="1" x14ac:dyDescent="0.3">
      <c r="A261" s="13"/>
      <c r="B261" s="13"/>
      <c r="C261" s="15"/>
      <c r="D261" s="15"/>
      <c r="E261" s="18"/>
      <c r="F261" s="25"/>
      <c r="G261" s="21"/>
      <c r="H261" s="10"/>
    </row>
    <row r="262" spans="1:8" ht="24.95" customHeight="1" x14ac:dyDescent="0.3">
      <c r="A262" s="13"/>
      <c r="B262" s="13"/>
      <c r="C262" s="15"/>
      <c r="D262" s="15"/>
      <c r="E262" s="18"/>
      <c r="F262" s="25"/>
      <c r="G262" s="21"/>
      <c r="H262" s="10"/>
    </row>
    <row r="263" spans="1:8" ht="24.95" customHeight="1" x14ac:dyDescent="0.3">
      <c r="A263" s="13"/>
      <c r="B263" s="13"/>
      <c r="C263" s="15"/>
      <c r="D263" s="15"/>
      <c r="E263" s="18"/>
      <c r="F263" s="25"/>
      <c r="G263" s="21"/>
      <c r="H263" s="10"/>
    </row>
    <row r="264" spans="1:8" ht="24.95" customHeight="1" x14ac:dyDescent="0.3">
      <c r="A264" s="13"/>
      <c r="B264" s="13"/>
      <c r="C264" s="15"/>
      <c r="D264" s="15"/>
      <c r="E264" s="18"/>
      <c r="F264" s="25"/>
      <c r="G264" s="21"/>
      <c r="H264" s="10"/>
    </row>
    <row r="265" spans="1:8" ht="24.95" customHeight="1" x14ac:dyDescent="0.3">
      <c r="A265" s="13"/>
      <c r="B265" s="13"/>
      <c r="C265" s="15"/>
      <c r="D265" s="15"/>
      <c r="E265" s="18"/>
      <c r="F265" s="25"/>
      <c r="G265" s="21"/>
      <c r="H265" s="10"/>
    </row>
    <row r="266" spans="1:8" ht="24.95" customHeight="1" x14ac:dyDescent="0.3">
      <c r="A266" s="13"/>
      <c r="B266" s="13"/>
      <c r="C266" s="15"/>
      <c r="D266" s="15"/>
      <c r="E266" s="18"/>
      <c r="F266" s="25"/>
      <c r="G266" s="21"/>
      <c r="H266" s="10"/>
    </row>
    <row r="267" spans="1:8" ht="24.95" customHeight="1" x14ac:dyDescent="0.3">
      <c r="A267" s="13"/>
      <c r="B267" s="13"/>
      <c r="C267" s="15"/>
      <c r="D267" s="15"/>
      <c r="E267" s="18"/>
      <c r="F267" s="25"/>
      <c r="G267" s="21"/>
      <c r="H267" s="10"/>
    </row>
    <row r="268" spans="1:8" ht="24.95" customHeight="1" x14ac:dyDescent="0.3">
      <c r="A268" s="13"/>
      <c r="B268" s="13"/>
      <c r="C268" s="15"/>
      <c r="D268" s="15"/>
      <c r="E268" s="18"/>
      <c r="F268" s="25"/>
      <c r="G268" s="21"/>
      <c r="H268" s="10"/>
    </row>
    <row r="269" spans="1:8" ht="24.95" customHeight="1" x14ac:dyDescent="0.3">
      <c r="A269" s="13"/>
      <c r="B269" s="13"/>
      <c r="C269" s="15"/>
      <c r="D269" s="15"/>
      <c r="E269" s="18"/>
      <c r="F269" s="25"/>
      <c r="G269" s="21"/>
      <c r="H269" s="10"/>
    </row>
    <row r="270" spans="1:8" ht="24.95" customHeight="1" x14ac:dyDescent="0.3">
      <c r="A270" s="13"/>
      <c r="B270" s="13"/>
      <c r="C270" s="15"/>
      <c r="D270" s="15"/>
      <c r="E270" s="18"/>
      <c r="F270" s="25"/>
      <c r="G270" s="21"/>
      <c r="H270" s="10"/>
    </row>
    <row r="271" spans="1:8" ht="24.95" customHeight="1" x14ac:dyDescent="0.3">
      <c r="A271" s="13"/>
      <c r="B271" s="13"/>
      <c r="C271" s="15"/>
      <c r="D271" s="15"/>
      <c r="E271" s="18"/>
      <c r="F271" s="25"/>
      <c r="G271" s="21"/>
      <c r="H271" s="10"/>
    </row>
    <row r="272" spans="1:8" ht="24.95" customHeight="1" x14ac:dyDescent="0.3">
      <c r="A272" s="13"/>
      <c r="B272" s="13"/>
      <c r="C272" s="15"/>
      <c r="D272" s="15"/>
      <c r="E272" s="18"/>
      <c r="F272" s="25"/>
      <c r="G272" s="21"/>
      <c r="H272" s="10"/>
    </row>
    <row r="273" spans="1:8" ht="24.95" customHeight="1" x14ac:dyDescent="0.3">
      <c r="A273" s="13"/>
      <c r="B273" s="13"/>
      <c r="C273" s="15"/>
      <c r="D273" s="15"/>
      <c r="E273" s="18"/>
      <c r="F273" s="25"/>
      <c r="G273" s="21"/>
      <c r="H273" s="10"/>
    </row>
    <row r="274" spans="1:8" ht="24.95" customHeight="1" x14ac:dyDescent="0.3">
      <c r="A274" s="13"/>
      <c r="B274" s="13"/>
      <c r="C274" s="15"/>
      <c r="D274" s="15"/>
      <c r="E274" s="18"/>
      <c r="F274" s="25"/>
      <c r="G274" s="21"/>
      <c r="H274" s="10"/>
    </row>
    <row r="275" spans="1:8" ht="24.95" customHeight="1" x14ac:dyDescent="0.3">
      <c r="A275" s="13"/>
      <c r="B275" s="13"/>
      <c r="C275" s="15"/>
      <c r="D275" s="15"/>
      <c r="E275" s="18"/>
      <c r="F275" s="25"/>
      <c r="G275" s="21"/>
      <c r="H275" s="10"/>
    </row>
    <row r="276" spans="1:8" ht="24.95" customHeight="1" x14ac:dyDescent="0.3">
      <c r="A276" s="13"/>
      <c r="B276" s="13"/>
      <c r="C276" s="15"/>
      <c r="D276" s="15"/>
      <c r="E276" s="18"/>
      <c r="F276" s="25"/>
      <c r="G276" s="21"/>
      <c r="H276" s="10"/>
    </row>
    <row r="277" spans="1:8" ht="24.95" customHeight="1" x14ac:dyDescent="0.3">
      <c r="A277" s="13"/>
      <c r="B277" s="13"/>
      <c r="C277" s="15"/>
      <c r="D277" s="15"/>
      <c r="E277" s="18"/>
      <c r="F277" s="25"/>
      <c r="G277" s="21"/>
      <c r="H277" s="10"/>
    </row>
    <row r="278" spans="1:8" ht="24.95" customHeight="1" x14ac:dyDescent="0.3">
      <c r="A278" s="13"/>
      <c r="B278" s="13"/>
      <c r="C278" s="15"/>
      <c r="D278" s="15"/>
      <c r="E278" s="18"/>
      <c r="F278" s="25"/>
      <c r="G278" s="21"/>
      <c r="H278" s="10"/>
    </row>
    <row r="279" spans="1:8" ht="24.95" customHeight="1" x14ac:dyDescent="0.3">
      <c r="A279" s="13"/>
      <c r="B279" s="13"/>
      <c r="C279" s="15"/>
      <c r="D279" s="15"/>
      <c r="E279" s="18"/>
      <c r="F279" s="25"/>
      <c r="G279" s="21"/>
      <c r="H279" s="10"/>
    </row>
    <row r="280" spans="1:8" ht="24.95" customHeight="1" x14ac:dyDescent="0.3">
      <c r="A280" s="13"/>
      <c r="B280" s="13"/>
      <c r="C280" s="15"/>
      <c r="D280" s="15"/>
      <c r="E280" s="18"/>
      <c r="F280" s="25"/>
      <c r="G280" s="21"/>
      <c r="H280" s="10"/>
    </row>
    <row r="281" spans="1:8" ht="24.95" customHeight="1" x14ac:dyDescent="0.3">
      <c r="A281" s="13"/>
      <c r="B281" s="13"/>
      <c r="C281" s="15"/>
      <c r="D281" s="15"/>
      <c r="E281" s="18"/>
      <c r="F281" s="25"/>
      <c r="G281" s="21"/>
      <c r="H281" s="10"/>
    </row>
    <row r="282" spans="1:8" ht="24.95" customHeight="1" x14ac:dyDescent="0.3">
      <c r="A282" s="13"/>
      <c r="B282" s="13"/>
      <c r="C282" s="15"/>
      <c r="D282" s="15"/>
      <c r="E282" s="18"/>
      <c r="F282" s="25"/>
      <c r="G282" s="21"/>
      <c r="H282" s="10"/>
    </row>
    <row r="283" spans="1:8" ht="24.95" customHeight="1" x14ac:dyDescent="0.3">
      <c r="A283" s="13"/>
      <c r="B283" s="13"/>
      <c r="C283" s="15"/>
      <c r="D283" s="15"/>
      <c r="E283" s="18"/>
      <c r="F283" s="25"/>
      <c r="G283" s="21"/>
      <c r="H283" s="10"/>
    </row>
    <row r="284" spans="1:8" ht="24.95" customHeight="1" x14ac:dyDescent="0.3">
      <c r="A284" s="13"/>
      <c r="B284" s="13"/>
      <c r="C284" s="15"/>
      <c r="D284" s="15"/>
      <c r="E284" s="18"/>
      <c r="F284" s="25"/>
      <c r="G284" s="21"/>
      <c r="H284" s="10"/>
    </row>
    <row r="285" spans="1:8" ht="24.95" customHeight="1" x14ac:dyDescent="0.3">
      <c r="A285" s="13"/>
      <c r="B285" s="13"/>
      <c r="C285" s="15"/>
      <c r="D285" s="15"/>
      <c r="E285" s="18"/>
      <c r="F285" s="25"/>
      <c r="G285" s="21"/>
      <c r="H285" s="10"/>
    </row>
    <row r="286" spans="1:8" ht="24.95" customHeight="1" x14ac:dyDescent="0.3">
      <c r="A286" s="13"/>
      <c r="B286" s="13"/>
      <c r="C286" s="15"/>
      <c r="D286" s="15"/>
      <c r="E286" s="18"/>
      <c r="F286" s="25"/>
      <c r="G286" s="21"/>
      <c r="H286" s="10"/>
    </row>
    <row r="287" spans="1:8" ht="24.95" customHeight="1" x14ac:dyDescent="0.3">
      <c r="A287" s="13"/>
      <c r="B287" s="13"/>
      <c r="C287" s="15"/>
      <c r="D287" s="15"/>
      <c r="E287" s="18"/>
      <c r="F287" s="25"/>
      <c r="G287" s="21"/>
      <c r="H287" s="10"/>
    </row>
    <row r="288" spans="1:8" ht="24.95" customHeight="1" x14ac:dyDescent="0.3">
      <c r="A288" s="13"/>
      <c r="B288" s="13"/>
      <c r="C288" s="15"/>
      <c r="D288" s="15"/>
      <c r="E288" s="18"/>
      <c r="F288" s="25"/>
      <c r="G288" s="21"/>
      <c r="H288" s="10"/>
    </row>
    <row r="289" spans="1:8" ht="24.95" customHeight="1" x14ac:dyDescent="0.3">
      <c r="A289" s="13"/>
      <c r="B289" s="13"/>
      <c r="C289" s="15"/>
      <c r="D289" s="15"/>
      <c r="E289" s="18"/>
      <c r="F289" s="25"/>
      <c r="G289" s="21"/>
      <c r="H289" s="10"/>
    </row>
    <row r="290" spans="1:8" ht="24.95" customHeight="1" x14ac:dyDescent="0.3">
      <c r="A290" s="13"/>
      <c r="B290" s="13"/>
      <c r="C290" s="15"/>
      <c r="D290" s="15"/>
      <c r="E290" s="18"/>
      <c r="F290" s="25"/>
      <c r="G290" s="21"/>
      <c r="H290" s="10"/>
    </row>
    <row r="291" spans="1:8" ht="24.95" customHeight="1" x14ac:dyDescent="0.3">
      <c r="A291" s="13"/>
      <c r="B291" s="13"/>
      <c r="C291" s="15"/>
      <c r="D291" s="15"/>
      <c r="E291" s="18"/>
      <c r="F291" s="25"/>
      <c r="G291" s="21"/>
      <c r="H291" s="10"/>
    </row>
    <row r="292" spans="1:8" ht="24.95" customHeight="1" x14ac:dyDescent="0.3">
      <c r="A292" s="13"/>
      <c r="B292" s="13"/>
      <c r="C292" s="15"/>
      <c r="D292" s="15"/>
      <c r="E292" s="18"/>
      <c r="F292" s="25"/>
      <c r="G292" s="21"/>
      <c r="H292" s="10"/>
    </row>
    <row r="293" spans="1:8" ht="24.95" customHeight="1" x14ac:dyDescent="0.3">
      <c r="A293" s="13"/>
      <c r="B293" s="13"/>
      <c r="C293" s="15"/>
      <c r="D293" s="15"/>
      <c r="E293" s="18"/>
      <c r="F293" s="25"/>
      <c r="G293" s="21"/>
      <c r="H293" s="10"/>
    </row>
    <row r="294" spans="1:8" ht="24.95" customHeight="1" x14ac:dyDescent="0.3">
      <c r="A294" s="13"/>
      <c r="B294" s="13"/>
      <c r="C294" s="15"/>
      <c r="D294" s="15"/>
      <c r="E294" s="18"/>
      <c r="F294" s="25"/>
      <c r="G294" s="21"/>
      <c r="H294" s="10"/>
    </row>
    <row r="295" spans="1:8" ht="24.95" customHeight="1" x14ac:dyDescent="0.3">
      <c r="A295" s="13"/>
      <c r="B295" s="13"/>
      <c r="C295" s="15"/>
      <c r="D295" s="15"/>
      <c r="E295" s="18"/>
      <c r="F295" s="25"/>
      <c r="G295" s="21"/>
      <c r="H295" s="10"/>
    </row>
    <row r="296" spans="1:8" ht="24.95" customHeight="1" x14ac:dyDescent="0.3">
      <c r="A296" s="13"/>
      <c r="B296" s="13"/>
      <c r="C296" s="15"/>
      <c r="D296" s="15"/>
      <c r="E296" s="18"/>
      <c r="F296" s="25"/>
      <c r="G296" s="21"/>
      <c r="H296" s="10"/>
    </row>
    <row r="297" spans="1:8" ht="24.95" customHeight="1" x14ac:dyDescent="0.3">
      <c r="A297" s="13"/>
      <c r="B297" s="13"/>
      <c r="C297" s="15"/>
      <c r="D297" s="15"/>
      <c r="E297" s="18"/>
      <c r="F297" s="25"/>
      <c r="G297" s="21"/>
      <c r="H297" s="10"/>
    </row>
    <row r="298" spans="1:8" ht="24.95" customHeight="1" x14ac:dyDescent="0.3">
      <c r="A298" s="13"/>
      <c r="B298" s="13"/>
      <c r="C298" s="15"/>
      <c r="D298" s="15"/>
      <c r="E298" s="18"/>
      <c r="F298" s="25"/>
      <c r="G298" s="21"/>
      <c r="H298" s="10"/>
    </row>
    <row r="299" spans="1:8" ht="24.95" customHeight="1" x14ac:dyDescent="0.3">
      <c r="A299" s="13"/>
      <c r="B299" s="13"/>
      <c r="C299" s="15"/>
      <c r="D299" s="15"/>
      <c r="E299" s="18"/>
      <c r="F299" s="25"/>
      <c r="G299" s="21"/>
      <c r="H299" s="10"/>
    </row>
    <row r="300" spans="1:8" ht="24.95" customHeight="1" x14ac:dyDescent="0.3">
      <c r="A300" s="13"/>
      <c r="B300" s="13"/>
      <c r="C300" s="15"/>
      <c r="D300" s="15"/>
      <c r="E300" s="18"/>
      <c r="F300" s="25"/>
      <c r="G300" s="21"/>
      <c r="H300" s="10"/>
    </row>
    <row r="301" spans="1:8" ht="24.95" customHeight="1" x14ac:dyDescent="0.3">
      <c r="A301" s="13"/>
      <c r="B301" s="13"/>
      <c r="C301" s="15"/>
      <c r="D301" s="15"/>
      <c r="E301" s="18"/>
      <c r="F301" s="25"/>
      <c r="G301" s="21"/>
      <c r="H301" s="10"/>
    </row>
    <row r="302" spans="1:8" ht="24.95" customHeight="1" x14ac:dyDescent="0.3">
      <c r="A302" s="13"/>
      <c r="B302" s="13"/>
      <c r="C302" s="15"/>
      <c r="D302" s="15"/>
      <c r="E302" s="18"/>
      <c r="F302" s="25"/>
      <c r="G302" s="21"/>
      <c r="H302" s="10"/>
    </row>
    <row r="303" spans="1:8" ht="24.95" customHeight="1" x14ac:dyDescent="0.3">
      <c r="A303" s="13"/>
      <c r="B303" s="13"/>
      <c r="C303" s="15"/>
      <c r="D303" s="15"/>
      <c r="E303" s="18"/>
      <c r="F303" s="25"/>
      <c r="G303" s="21"/>
      <c r="H303" s="10"/>
    </row>
    <row r="304" spans="1:8" ht="24.95" customHeight="1" x14ac:dyDescent="0.3">
      <c r="A304" s="13"/>
      <c r="B304" s="13"/>
      <c r="C304" s="15"/>
      <c r="D304" s="15"/>
      <c r="E304" s="18"/>
      <c r="F304" s="25"/>
      <c r="G304" s="21"/>
      <c r="H304" s="10"/>
    </row>
    <row r="305" spans="1:8" ht="24.95" customHeight="1" x14ac:dyDescent="0.3">
      <c r="A305" s="13"/>
      <c r="B305" s="13"/>
      <c r="C305" s="15"/>
      <c r="D305" s="15"/>
      <c r="E305" s="18"/>
      <c r="F305" s="25"/>
      <c r="G305" s="21"/>
      <c r="H305" s="10"/>
    </row>
    <row r="306" spans="1:8" ht="24.95" customHeight="1" x14ac:dyDescent="0.3">
      <c r="A306" s="13"/>
      <c r="B306" s="13"/>
      <c r="C306" s="15"/>
      <c r="D306" s="15"/>
      <c r="E306" s="18"/>
      <c r="F306" s="25"/>
      <c r="G306" s="21"/>
      <c r="H306" s="10"/>
    </row>
    <row r="307" spans="1:8" ht="24.95" customHeight="1" x14ac:dyDescent="0.3">
      <c r="A307" s="13"/>
      <c r="B307" s="13"/>
      <c r="C307" s="15"/>
      <c r="D307" s="15"/>
      <c r="E307" s="18"/>
      <c r="F307" s="25"/>
      <c r="G307" s="21"/>
      <c r="H307" s="10"/>
    </row>
  </sheetData>
  <autoFilter ref="E4:E260">
    <sortState ref="A5:H260">
      <sortCondition ref="E4:E260"/>
    </sortState>
  </autoFilter>
  <mergeCells count="1">
    <mergeCell ref="A1:H3"/>
  </mergeCells>
  <pageMargins left="0" right="0" top="0" bottom="0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25042022-092750_beneficiary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USSO BIROL</dc:creator>
  <cp:lastModifiedBy>USSO BIROL</cp:lastModifiedBy>
  <cp:lastPrinted>2022-04-25T08:48:58Z</cp:lastPrinted>
  <dcterms:created xsi:type="dcterms:W3CDTF">2022-04-25T08:32:10Z</dcterms:created>
  <dcterms:modified xsi:type="dcterms:W3CDTF">2022-04-25T08:49:46Z</dcterms:modified>
</cp:coreProperties>
</file>