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0" windowWidth="8580" windowHeight="4340" tabRatio="534"/>
  </bookViews>
  <sheets>
    <sheet name="Table 3.1" sheetId="1" r:id="rId1"/>
    <sheet name="Table 3.2" sheetId="9" r:id="rId2"/>
    <sheet name="Table 3.3" sheetId="2" r:id="rId3"/>
    <sheet name="Table 3.4" sheetId="3" r:id="rId4"/>
    <sheet name="Table 3.5" sheetId="4" r:id="rId5"/>
    <sheet name="Table 3.6" sheetId="5" r:id="rId6"/>
    <sheet name="Table 3.7" sheetId="6" r:id="rId7"/>
    <sheet name="Table 3.8" sheetId="7" r:id="rId8"/>
    <sheet name="Table 3.9" sheetId="8" r:id="rId9"/>
  </sheets>
  <calcPr calcId="144525"/>
</workbook>
</file>

<file path=xl/calcChain.xml><?xml version="1.0" encoding="utf-8"?>
<calcChain xmlns="http://schemas.openxmlformats.org/spreadsheetml/2006/main">
  <c r="J8" i="6" l="1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7" i="6"/>
  <c r="J6" i="5"/>
  <c r="J7" i="5"/>
  <c r="J8" i="5"/>
  <c r="J9" i="5"/>
  <c r="J10" i="5"/>
  <c r="J11" i="5"/>
  <c r="J12" i="5"/>
  <c r="J13" i="5"/>
  <c r="J5" i="5"/>
  <c r="H6" i="5"/>
  <c r="H7" i="5"/>
  <c r="H8" i="5"/>
  <c r="H9" i="5"/>
  <c r="H10" i="5"/>
  <c r="H11" i="5"/>
  <c r="H12" i="5"/>
  <c r="H13" i="5"/>
  <c r="H5" i="5"/>
  <c r="F6" i="5"/>
  <c r="F7" i="5"/>
  <c r="F8" i="5"/>
  <c r="F9" i="5"/>
  <c r="F10" i="5"/>
  <c r="F11" i="5"/>
  <c r="F12" i="5"/>
  <c r="F13" i="5"/>
  <c r="F5" i="5"/>
  <c r="D6" i="5"/>
  <c r="D7" i="5"/>
  <c r="D8" i="5"/>
  <c r="D9" i="5"/>
  <c r="D10" i="5"/>
  <c r="D11" i="5"/>
  <c r="D12" i="5"/>
  <c r="D13" i="5"/>
  <c r="D5" i="5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F19" i="9" l="1"/>
  <c r="F18" i="9"/>
  <c r="F17" i="9"/>
  <c r="F16" i="9"/>
  <c r="F15" i="9"/>
  <c r="B15" i="9"/>
  <c r="F14" i="9"/>
  <c r="F13" i="9"/>
  <c r="F12" i="9"/>
  <c r="F11" i="9"/>
  <c r="F10" i="9"/>
  <c r="B10" i="9"/>
  <c r="F9" i="9"/>
  <c r="F8" i="9"/>
  <c r="F7" i="9"/>
  <c r="F6" i="9"/>
  <c r="G5" i="9"/>
  <c r="F5" i="9"/>
  <c r="E5" i="9"/>
  <c r="B5" i="9"/>
  <c r="I20" i="1"/>
  <c r="G20" i="1"/>
  <c r="I19" i="1"/>
  <c r="G19" i="1"/>
  <c r="I18" i="1"/>
  <c r="G18" i="1"/>
  <c r="I17" i="1"/>
  <c r="G17" i="1"/>
  <c r="I16" i="1"/>
  <c r="G16" i="1"/>
  <c r="B16" i="1"/>
  <c r="I15" i="1"/>
  <c r="G15" i="1"/>
  <c r="I14" i="1"/>
  <c r="G14" i="1"/>
  <c r="I13" i="1"/>
  <c r="G13" i="1"/>
  <c r="I12" i="1"/>
  <c r="G12" i="1"/>
  <c r="I11" i="1"/>
  <c r="G11" i="1"/>
  <c r="B11" i="1"/>
  <c r="I10" i="1"/>
  <c r="G10" i="1"/>
  <c r="I9" i="1"/>
  <c r="G9" i="1"/>
  <c r="I8" i="1"/>
  <c r="G8" i="1"/>
  <c r="I7" i="1"/>
  <c r="G7" i="1"/>
  <c r="I6" i="1"/>
  <c r="G6" i="1"/>
  <c r="E6" i="1"/>
  <c r="B6" i="1"/>
  <c r="C6" i="1" l="1"/>
  <c r="E7" i="4" l="1"/>
  <c r="E8" i="4"/>
  <c r="E9" i="4"/>
  <c r="E10" i="4"/>
  <c r="E11" i="4"/>
  <c r="E12" i="4"/>
  <c r="E13" i="4"/>
  <c r="E14" i="4"/>
  <c r="E15" i="4"/>
  <c r="E16" i="4"/>
  <c r="E6" i="4"/>
  <c r="C7" i="4"/>
  <c r="C8" i="4"/>
  <c r="C9" i="4"/>
  <c r="C10" i="4"/>
  <c r="C11" i="4"/>
  <c r="C12" i="4"/>
  <c r="C13" i="4"/>
  <c r="C14" i="4"/>
  <c r="C15" i="4"/>
  <c r="C16" i="4"/>
  <c r="C6" i="4"/>
  <c r="B6" i="4"/>
  <c r="I7" i="6" l="1"/>
  <c r="G7" i="6"/>
  <c r="E7" i="6"/>
  <c r="C7" i="6"/>
  <c r="E8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7" i="2"/>
  <c r="D5" i="8" l="1"/>
  <c r="E5" i="8"/>
  <c r="F5" i="8"/>
  <c r="G5" i="8"/>
  <c r="H5" i="8"/>
  <c r="I5" i="8"/>
  <c r="C5" i="8"/>
  <c r="D5" i="7"/>
  <c r="E5" i="7"/>
  <c r="F5" i="7"/>
  <c r="G5" i="7"/>
  <c r="H5" i="7"/>
  <c r="I5" i="7"/>
  <c r="J5" i="7"/>
  <c r="K5" i="7"/>
  <c r="L5" i="7"/>
  <c r="M5" i="7"/>
  <c r="N5" i="7"/>
  <c r="O5" i="7"/>
  <c r="C5" i="7"/>
  <c r="E31" i="3"/>
  <c r="E32" i="3"/>
  <c r="E30" i="3"/>
  <c r="E28" i="3"/>
  <c r="E29" i="3"/>
  <c r="E27" i="3"/>
  <c r="E25" i="3"/>
  <c r="E26" i="3"/>
  <c r="E24" i="3"/>
  <c r="E22" i="3"/>
  <c r="E23" i="3"/>
  <c r="E21" i="3"/>
  <c r="E19" i="3"/>
  <c r="E20" i="3"/>
  <c r="E18" i="3"/>
  <c r="E16" i="3"/>
  <c r="E17" i="3"/>
  <c r="E15" i="3"/>
  <c r="E13" i="3"/>
  <c r="E14" i="3"/>
  <c r="E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12" i="3"/>
  <c r="G10" i="3"/>
  <c r="G11" i="3"/>
  <c r="G12" i="3"/>
  <c r="G9" i="3"/>
  <c r="F10" i="3"/>
  <c r="F11" i="3"/>
  <c r="F9" i="3"/>
  <c r="E7" i="3"/>
  <c r="E8" i="3"/>
  <c r="E6" i="3"/>
  <c r="E9" i="3"/>
  <c r="E10" i="3"/>
  <c r="E11" i="3"/>
  <c r="G8" i="3"/>
  <c r="G7" i="3"/>
  <c r="F8" i="3"/>
  <c r="F7" i="3"/>
  <c r="F6" i="3"/>
  <c r="G6" i="3"/>
  <c r="I12" i="2" l="1"/>
  <c r="I20" i="2"/>
  <c r="I28" i="2"/>
  <c r="I13" i="2"/>
  <c r="I21" i="2"/>
  <c r="I29" i="2"/>
  <c r="I14" i="2"/>
  <c r="I22" i="2"/>
  <c r="I30" i="2"/>
  <c r="I10" i="2"/>
  <c r="I26" i="2"/>
  <c r="I19" i="2"/>
  <c r="I15" i="2"/>
  <c r="I23" i="2"/>
  <c r="I31" i="2"/>
  <c r="I8" i="2"/>
  <c r="I16" i="2"/>
  <c r="I24" i="2"/>
  <c r="I32" i="2"/>
  <c r="I9" i="2"/>
  <c r="I17" i="2"/>
  <c r="I25" i="2"/>
  <c r="I33" i="2"/>
  <c r="I18" i="2"/>
  <c r="I7" i="2"/>
  <c r="I11" i="2"/>
  <c r="I27" i="2"/>
  <c r="G17" i="2" l="1"/>
  <c r="G25" i="2"/>
  <c r="G33" i="2"/>
  <c r="G10" i="2"/>
  <c r="G18" i="2"/>
  <c r="G26" i="2"/>
  <c r="G7" i="2"/>
  <c r="G11" i="2"/>
  <c r="G19" i="2"/>
  <c r="G27" i="2"/>
  <c r="G23" i="2"/>
  <c r="G8" i="2"/>
  <c r="G24" i="2"/>
  <c r="G12" i="2"/>
  <c r="G20" i="2"/>
  <c r="G28" i="2"/>
  <c r="G13" i="2"/>
  <c r="G21" i="2"/>
  <c r="G29" i="2"/>
  <c r="G14" i="2"/>
  <c r="G22" i="2"/>
  <c r="G30" i="2"/>
  <c r="G15" i="2"/>
  <c r="G31" i="2"/>
  <c r="G16" i="2"/>
  <c r="G32" i="2"/>
  <c r="G9" i="2"/>
</calcChain>
</file>

<file path=xl/sharedStrings.xml><?xml version="1.0" encoding="utf-8"?>
<sst xmlns="http://schemas.openxmlformats.org/spreadsheetml/2006/main" count="339" uniqueCount="115">
  <si>
    <t>2001 &amp; 2003</t>
  </si>
  <si>
    <t>Number</t>
  </si>
  <si>
    <t>%</t>
  </si>
  <si>
    <t>National</t>
  </si>
  <si>
    <t>Establishment</t>
  </si>
  <si>
    <t>Permanent</t>
  </si>
  <si>
    <t>Temporary</t>
  </si>
  <si>
    <t xml:space="preserve">Rural </t>
  </si>
  <si>
    <t>Economic Household</t>
  </si>
  <si>
    <t>Urban</t>
  </si>
  <si>
    <t>Division and Locality</t>
  </si>
  <si>
    <t>Type of Economic Unit</t>
  </si>
  <si>
    <t>Total</t>
  </si>
  <si>
    <t>Barishal</t>
  </si>
  <si>
    <t>Chattogram</t>
  </si>
  <si>
    <t>Dhaka</t>
  </si>
  <si>
    <t>Khulna</t>
  </si>
  <si>
    <t>Mymensingh</t>
  </si>
  <si>
    <t>Rajshahi</t>
  </si>
  <si>
    <t>Rangpur</t>
  </si>
  <si>
    <t>Sylhet</t>
  </si>
  <si>
    <t>Household-based Economic Unit</t>
  </si>
  <si>
    <t>Type of Ownership</t>
  </si>
  <si>
    <t>Individual/Family</t>
  </si>
  <si>
    <t>Partnership</t>
  </si>
  <si>
    <t>Private Limited Company</t>
  </si>
  <si>
    <t>Public Limited Company</t>
  </si>
  <si>
    <t>Autonomous</t>
  </si>
  <si>
    <t>Foreign Ownership</t>
  </si>
  <si>
    <t>Co-operatives</t>
  </si>
  <si>
    <t>Non-profit Institutions (NPI)</t>
  </si>
  <si>
    <t>Expatriate Bangladeshi</t>
  </si>
  <si>
    <t>Others</t>
  </si>
  <si>
    <t>Broad Economic Sector and Locality</t>
  </si>
  <si>
    <t>Economic Unit</t>
  </si>
  <si>
    <t>Rural</t>
  </si>
  <si>
    <t>Manufacturing</t>
  </si>
  <si>
    <t>Service</t>
  </si>
  <si>
    <t>Section (BSIC-2020)</t>
  </si>
  <si>
    <t>Economic Sector</t>
  </si>
  <si>
    <t>B</t>
  </si>
  <si>
    <t>Mining and Quarrying</t>
  </si>
  <si>
    <t>C</t>
  </si>
  <si>
    <t>D</t>
  </si>
  <si>
    <t>Electricity, Gas, Steam and Air Conditioning Supply</t>
  </si>
  <si>
    <t>E</t>
  </si>
  <si>
    <t>Water Supply; Sewerage, Waste Management and Remediation Activities</t>
  </si>
  <si>
    <t>F</t>
  </si>
  <si>
    <t>Construction</t>
  </si>
  <si>
    <t>G</t>
  </si>
  <si>
    <t>Wholesale and Retail Trade; Repair of Motor Vehicles and Motorcycles</t>
  </si>
  <si>
    <t>H</t>
  </si>
  <si>
    <t>Transportation and Storage</t>
  </si>
  <si>
    <t>I</t>
  </si>
  <si>
    <t xml:space="preserve">Accommodation and Food Service Activities </t>
  </si>
  <si>
    <t>J</t>
  </si>
  <si>
    <t>Information and Communication</t>
  </si>
  <si>
    <t>K</t>
  </si>
  <si>
    <t>Financial and Insurance Activities</t>
  </si>
  <si>
    <t>L</t>
  </si>
  <si>
    <t>Real Estate Activities</t>
  </si>
  <si>
    <t>M</t>
  </si>
  <si>
    <t>Professional, Scientific and Technical Activities</t>
  </si>
  <si>
    <t>N</t>
  </si>
  <si>
    <t>Administrative and Support Service Activities</t>
  </si>
  <si>
    <t>O</t>
  </si>
  <si>
    <t>Public Administration and Defense; Compulsory Social Security</t>
  </si>
  <si>
    <t>P</t>
  </si>
  <si>
    <t>Education</t>
  </si>
  <si>
    <t>Q</t>
  </si>
  <si>
    <t>Human Health and Social Work Activities</t>
  </si>
  <si>
    <t>R</t>
  </si>
  <si>
    <t>Arts, Entertainment and Recreation</t>
  </si>
  <si>
    <t>S</t>
  </si>
  <si>
    <t>Other Service Activities</t>
  </si>
  <si>
    <t>Ownership Status</t>
  </si>
  <si>
    <t>Individual/Single Person/Family</t>
  </si>
  <si>
    <t>Government</t>
  </si>
  <si>
    <t>Joint Ownership (Domestic and Foreign)</t>
  </si>
  <si>
    <t>Cooperative</t>
  </si>
  <si>
    <t>Non-Profit (NPI)</t>
  </si>
  <si>
    <t>Water Supply, Sewerage, Waste Management and Remediation Activities</t>
  </si>
  <si>
    <t>Wholesale and Retail Trade, Repair of Motor Vehicles and Motorcycles</t>
  </si>
  <si>
    <t>Accommodation and Food Service Activities</t>
  </si>
  <si>
    <t>Public Administration and Defense, Compulsory Social Security</t>
  </si>
  <si>
    <t>Art, Entertainment and Recreation</t>
  </si>
  <si>
    <t>Total Economic Unit</t>
  </si>
  <si>
    <t>Inception Period</t>
  </si>
  <si>
    <t>Before 1971</t>
  </si>
  <si>
    <t>1971-89</t>
  </si>
  <si>
    <t>1990-99</t>
  </si>
  <si>
    <t>2000-09</t>
  </si>
  <si>
    <t>2010-13</t>
  </si>
  <si>
    <t>2014-24</t>
  </si>
  <si>
    <t>Type and Locality</t>
  </si>
  <si>
    <t>Operated in the Household</t>
  </si>
  <si>
    <t>Operated Outside the Household</t>
  </si>
  <si>
    <t>Industry</t>
  </si>
  <si>
    <t>Percent</t>
  </si>
  <si>
    <t>Table 3.1: Economic Unit by Type and Locality, 1986-2024</t>
  </si>
  <si>
    <t>Table 3.2: Growth Rate of Economic Unit by Type and Locality, 2024 and 2013</t>
  </si>
  <si>
    <t>Intercensal Growth Rate (2013 and 2024)</t>
  </si>
  <si>
    <t>Permanent Establishment</t>
  </si>
  <si>
    <t>Government and Autonomous</t>
  </si>
  <si>
    <t>Foreign Ownership and Joint Ownership</t>
  </si>
  <si>
    <t>Table 3.3: Economic Unit by Division, Type and Locality, 2024</t>
  </si>
  <si>
    <t>Table 3.4: Household-based Economic Unit by Place of Operation, Division and Locality, 2024</t>
  </si>
  <si>
    <t>Table 3.6: Economic Unit by Broad Economic Sector, Type and Locality, 2024</t>
  </si>
  <si>
    <t>Table 3.7: Economic Unit by Sector and Type, 2024 and 2013</t>
  </si>
  <si>
    <t>Table 3.8: Economic Unit by Ownership Status and Economic Sector, 2024</t>
  </si>
  <si>
    <t>Table 3.9: Economic Unit by Inception Period and Economic Sector, 2024</t>
  </si>
  <si>
    <t>Total Persons Engaged (TPE)</t>
  </si>
  <si>
    <t>Table 3.5: Permanenet Establishment by Type of Ownership, 2024 and 2013</t>
  </si>
  <si>
    <t>Average Annual Growth Rate (2024)</t>
  </si>
  <si>
    <t>Average Annual Growth Rate (2013)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</si>
</sst>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222222"/>
      <name val="Times New Roman"/>
      <family val="1"/>
    </font>
    <font>
      <b/>
      <sz val="10"/>
      <color rgb="FF222222"/>
      <name val="Times New Roman"/>
      <family val="1"/>
    </font>
    <font>
      <i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9"/>
      <color rgb="FF222222"/>
      <name val="Times New Roman"/>
      <family val="1"/>
    </font>
    <font>
      <b/>
      <sz val="9"/>
      <color theme="1"/>
      <name val="Times New Roman"/>
      <family val="1"/>
    </font>
    <font>
      <sz val="9"/>
      <color rgb="FF222222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6DDE8"/>
        <bgColor indexed="64"/>
      </patternFill>
    </fill>
  </fills>
  <borders count="40">
    <border>
      <left/>
      <right/>
      <top/>
      <bottom/>
      <diagonal/>
    </border>
    <border>
      <left style="mediumDashed">
        <color rgb="FF95B3D7"/>
      </left>
      <right style="mediumDashed">
        <color rgb="FF95B3D7"/>
      </right>
      <top style="mediumDashed">
        <color rgb="FF95B3D7"/>
      </top>
      <bottom/>
      <diagonal/>
    </border>
    <border>
      <left style="mediumDashed">
        <color rgb="FF95B3D7"/>
      </left>
      <right style="mediumDashed">
        <color rgb="FF95B3D7"/>
      </right>
      <top/>
      <bottom/>
      <diagonal/>
    </border>
    <border>
      <left style="mediumDashed">
        <color rgb="FF95B3D7"/>
      </left>
      <right style="mediumDashed">
        <color rgb="FF95B3D7"/>
      </right>
      <top/>
      <bottom style="mediumDashed">
        <color rgb="FF95B3D7"/>
      </bottom>
      <diagonal/>
    </border>
    <border>
      <left/>
      <right style="mediumDashed">
        <color rgb="FF95B3D7"/>
      </right>
      <top style="mediumDashed">
        <color rgb="FF95B3D7"/>
      </top>
      <bottom style="mediumDashed">
        <color rgb="FF95B3D7"/>
      </bottom>
      <diagonal/>
    </border>
    <border>
      <left/>
      <right/>
      <top style="mediumDashed">
        <color rgb="FF95B3D7"/>
      </top>
      <bottom style="mediumDashed">
        <color rgb="FF95B3D7"/>
      </bottom>
      <diagonal/>
    </border>
    <border>
      <left/>
      <right style="mediumDashed">
        <color rgb="FF95B3D7"/>
      </right>
      <top/>
      <bottom style="mediumDashed">
        <color rgb="FF95B3D7"/>
      </bottom>
      <diagonal/>
    </border>
    <border>
      <left style="mediumDashed">
        <color rgb="FF95B3D7"/>
      </left>
      <right/>
      <top style="mediumDashed">
        <color rgb="FF95B3D7"/>
      </top>
      <bottom style="mediumDashed">
        <color rgb="FF95B3D7"/>
      </bottom>
      <diagonal/>
    </border>
    <border>
      <left style="mediumDashed">
        <color rgb="FF8DB3E2"/>
      </left>
      <right style="medium">
        <color rgb="FF8DB3E2"/>
      </right>
      <top style="mediumDashed">
        <color rgb="FF8DB3E2"/>
      </top>
      <bottom/>
      <diagonal/>
    </border>
    <border>
      <left style="mediumDashed">
        <color rgb="FF8DB3E2"/>
      </left>
      <right style="medium">
        <color rgb="FF8DB3E2"/>
      </right>
      <top/>
      <bottom/>
      <diagonal/>
    </border>
    <border>
      <left style="mediumDashed">
        <color rgb="FF8DB3E2"/>
      </left>
      <right style="medium">
        <color rgb="FF8DB3E2"/>
      </right>
      <top/>
      <bottom style="medium">
        <color rgb="FF8DB3E2"/>
      </bottom>
      <diagonal/>
    </border>
    <border>
      <left/>
      <right style="mediumDashed">
        <color rgb="FF8DB3E2"/>
      </right>
      <top style="mediumDashed">
        <color rgb="FF8DB3E2"/>
      </top>
      <bottom style="medium">
        <color rgb="FF8DB3E2"/>
      </bottom>
      <diagonal/>
    </border>
    <border>
      <left/>
      <right/>
      <top style="mediumDashed">
        <color rgb="FF8DB3E2"/>
      </top>
      <bottom style="medium">
        <color rgb="FF8DB3E2"/>
      </bottom>
      <diagonal/>
    </border>
    <border>
      <left/>
      <right style="medium">
        <color rgb="FF8DB3E2"/>
      </right>
      <top/>
      <bottom style="medium">
        <color rgb="FF8DB3E2"/>
      </bottom>
      <diagonal/>
    </border>
    <border>
      <left/>
      <right style="mediumDashed">
        <color rgb="FF8DB3E2"/>
      </right>
      <top/>
      <bottom style="medium">
        <color rgb="FF8DB3E2"/>
      </bottom>
      <diagonal/>
    </border>
    <border>
      <left style="medium">
        <color rgb="FF8DB3E2"/>
      </left>
      <right/>
      <top style="mediumDashed">
        <color rgb="FF8DB3E2"/>
      </top>
      <bottom style="medium">
        <color rgb="FF8DB3E2"/>
      </bottom>
      <diagonal/>
    </border>
    <border>
      <left/>
      <right style="medium">
        <color rgb="FF8DB3E2"/>
      </right>
      <top/>
      <bottom/>
      <diagonal/>
    </border>
    <border>
      <left style="medium">
        <color rgb="FF8DB3E2"/>
      </left>
      <right style="medium">
        <color rgb="FF8DB3E2"/>
      </right>
      <top style="mediumDashed">
        <color rgb="FF8DB3E2"/>
      </top>
      <bottom/>
      <diagonal/>
    </border>
    <border>
      <left style="medium">
        <color rgb="FF8DB3E2"/>
      </left>
      <right style="medium">
        <color rgb="FF8DB3E2"/>
      </right>
      <top/>
      <bottom style="medium">
        <color rgb="FF8DB3E2"/>
      </bottom>
      <diagonal/>
    </border>
    <border>
      <left/>
      <right style="mediumDashed">
        <color rgb="FF8DB3E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rgb="FF8DB3E2"/>
      </bottom>
      <diagonal/>
    </border>
    <border>
      <left/>
      <right style="medium">
        <color rgb="FF8DB3E2"/>
      </right>
      <top style="medium">
        <color rgb="FF8DB3E2"/>
      </top>
      <bottom style="medium">
        <color rgb="FF8DB3E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rgb="FF8DB3E2"/>
      </left>
      <right/>
      <top style="medium">
        <color rgb="FF8DB3E2"/>
      </top>
      <bottom style="medium">
        <color rgb="FF8DB3E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2" fontId="3" fillId="3" borderId="6" xfId="0" applyNumberFormat="1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3" borderId="6" xfId="0" applyFont="1" applyFill="1" applyBorder="1" applyAlignment="1">
      <alignment vertical="center" wrapText="1"/>
    </xf>
    <xf numFmtId="2" fontId="2" fillId="3" borderId="6" xfId="0" applyNumberFormat="1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0" fillId="0" borderId="20" xfId="0" applyBorder="1"/>
    <xf numFmtId="0" fontId="3" fillId="0" borderId="20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0" fontId="0" fillId="0" borderId="0" xfId="0" applyBorder="1"/>
    <xf numFmtId="0" fontId="0" fillId="0" borderId="0" xfId="0"/>
    <xf numFmtId="0" fontId="3" fillId="0" borderId="20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4" borderId="20" xfId="0" applyFill="1" applyBorder="1"/>
    <xf numFmtId="0" fontId="3" fillId="3" borderId="0" xfId="0" applyFont="1" applyFill="1" applyBorder="1" applyAlignment="1">
      <alignment vertical="center" wrapText="1"/>
    </xf>
    <xf numFmtId="2" fontId="0" fillId="0" borderId="20" xfId="0" applyNumberFormat="1" applyBorder="1"/>
    <xf numFmtId="2" fontId="0" fillId="4" borderId="20" xfId="0" applyNumberFormat="1" applyFill="1" applyBorder="1"/>
    <xf numFmtId="0" fontId="7" fillId="0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2" fontId="3" fillId="3" borderId="20" xfId="0" applyNumberFormat="1" applyFont="1" applyFill="1" applyBorder="1" applyAlignment="1">
      <alignment vertical="center" wrapText="1"/>
    </xf>
    <xf numFmtId="0" fontId="6" fillId="3" borderId="20" xfId="0" applyFont="1" applyFill="1" applyBorder="1" applyAlignment="1">
      <alignment horizontal="left" vertical="center" wrapText="1" indent="1"/>
    </xf>
    <xf numFmtId="2" fontId="2" fillId="3" borderId="20" xfId="0" applyNumberFormat="1" applyFont="1" applyFill="1" applyBorder="1" applyAlignment="1">
      <alignment vertical="center" wrapText="1"/>
    </xf>
    <xf numFmtId="0" fontId="3" fillId="3" borderId="20" xfId="0" applyFont="1" applyFill="1" applyBorder="1" applyAlignment="1">
      <alignment horizontal="left" vertical="center" wrapText="1" indent="1"/>
    </xf>
    <xf numFmtId="0" fontId="3" fillId="0" borderId="25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20" xfId="0" applyFont="1" applyBorder="1" applyAlignment="1">
      <alignment horizontal="right" vertical="center" wrapText="1"/>
    </xf>
    <xf numFmtId="0" fontId="11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horizontal="right" vertical="center" wrapText="1"/>
    </xf>
    <xf numFmtId="2" fontId="11" fillId="0" borderId="20" xfId="0" applyNumberFormat="1" applyFont="1" applyBorder="1" applyAlignment="1">
      <alignment horizontal="right" vertical="center" wrapText="1"/>
    </xf>
    <xf numFmtId="0" fontId="12" fillId="0" borderId="20" xfId="0" applyFont="1" applyBorder="1" applyAlignment="1">
      <alignment horizontal="right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0" fontId="3" fillId="0" borderId="32" xfId="0" applyFont="1" applyBorder="1" applyAlignment="1">
      <alignment horizontal="right" vertical="center" wrapText="1"/>
    </xf>
    <xf numFmtId="0" fontId="18" fillId="0" borderId="32" xfId="0" applyFont="1" applyBorder="1" applyAlignment="1">
      <alignment horizontal="righ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2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right"/>
    </xf>
    <xf numFmtId="0" fontId="0" fillId="0" borderId="20" xfId="0" applyFill="1" applyBorder="1" applyAlignment="1">
      <alignment horizontal="right" vertical="center"/>
    </xf>
    <xf numFmtId="0" fontId="0" fillId="0" borderId="20" xfId="0" applyFill="1" applyBorder="1" applyAlignment="1">
      <alignment vertical="center"/>
    </xf>
    <xf numFmtId="0" fontId="3" fillId="0" borderId="20" xfId="0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vertical="center" wrapText="1"/>
    </xf>
    <xf numFmtId="0" fontId="0" fillId="0" borderId="20" xfId="0" applyFill="1" applyBorder="1"/>
    <xf numFmtId="0" fontId="11" fillId="0" borderId="20" xfId="0" applyFont="1" applyFill="1" applyBorder="1" applyAlignment="1">
      <alignment horizontal="right" vertical="center" wrapText="1"/>
    </xf>
    <xf numFmtId="2" fontId="18" fillId="0" borderId="32" xfId="0" applyNumberFormat="1" applyFont="1" applyBorder="1" applyAlignment="1">
      <alignment horizontal="right" vertical="center" wrapText="1"/>
    </xf>
    <xf numFmtId="0" fontId="3" fillId="0" borderId="32" xfId="0" applyFont="1" applyFill="1" applyBorder="1" applyAlignment="1">
      <alignment horizontal="right" vertical="center" wrapText="1"/>
    </xf>
    <xf numFmtId="0" fontId="18" fillId="0" borderId="32" xfId="0" applyFont="1" applyFill="1" applyBorder="1" applyAlignment="1">
      <alignment horizontal="right"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0" fontId="2" fillId="6" borderId="37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vertical="center" wrapText="1"/>
    </xf>
    <xf numFmtId="0" fontId="3" fillId="3" borderId="36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top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17" xfId="0" applyFont="1" applyFill="1" applyBorder="1" applyAlignment="1">
      <alignment horizontal="center" vertical="center" textRotation="90" wrapText="1"/>
    </xf>
    <xf numFmtId="0" fontId="5" fillId="2" borderId="18" xfId="0" applyFont="1" applyFill="1" applyBorder="1" applyAlignment="1">
      <alignment horizontal="center" vertical="center" textRotation="90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right" vertical="center" wrapText="1"/>
    </xf>
    <xf numFmtId="0" fontId="15" fillId="0" borderId="39" xfId="0" applyFont="1" applyBorder="1" applyAlignment="1">
      <alignment horizontal="right" vertical="center" wrapText="1"/>
    </xf>
    <xf numFmtId="0" fontId="16" fillId="0" borderId="39" xfId="0" applyFont="1" applyBorder="1" applyAlignment="1">
      <alignment vertical="center" wrapText="1"/>
    </xf>
    <xf numFmtId="0" fontId="10" fillId="0" borderId="39" xfId="0" applyFont="1" applyFill="1" applyBorder="1" applyAlignment="1">
      <alignment horizontal="right" vertical="center" wrapText="1"/>
    </xf>
    <xf numFmtId="2" fontId="10" fillId="0" borderId="39" xfId="0" applyNumberFormat="1" applyFont="1" applyFill="1" applyBorder="1" applyAlignment="1">
      <alignment horizontal="right" vertical="center" wrapText="1"/>
    </xf>
    <xf numFmtId="2" fontId="10" fillId="0" borderId="39" xfId="0" applyNumberFormat="1" applyFont="1" applyBorder="1" applyAlignment="1">
      <alignment horizontal="right" vertical="center" wrapText="1"/>
    </xf>
    <xf numFmtId="0" fontId="17" fillId="0" borderId="39" xfId="0" applyFont="1" applyBorder="1" applyAlignment="1">
      <alignment horizontal="righ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A4" zoomScale="120" zoomScaleNormal="120" workbookViewId="0">
      <selection activeCell="L10" sqref="L10"/>
    </sheetView>
  </sheetViews>
  <sheetFormatPr defaultRowHeight="14.5" x14ac:dyDescent="0.35"/>
  <cols>
    <col min="1" max="1" width="18.453125" customWidth="1"/>
    <col min="3" max="3" width="7" customWidth="1"/>
    <col min="5" max="5" width="6.54296875" customWidth="1"/>
    <col min="7" max="7" width="6.453125" customWidth="1"/>
    <col min="9" max="9" width="6.81640625" customWidth="1"/>
    <col min="10" max="10" width="3.1796875" customWidth="1"/>
  </cols>
  <sheetData>
    <row r="1" spans="1:9" ht="19.5" customHeight="1" thickBot="1" x14ac:dyDescent="0.4">
      <c r="A1" s="21" t="s">
        <v>99</v>
      </c>
    </row>
    <row r="2" spans="1:9" ht="15" thickBot="1" x14ac:dyDescent="0.4">
      <c r="A2" s="85" t="s">
        <v>94</v>
      </c>
      <c r="B2" s="88" t="s">
        <v>34</v>
      </c>
      <c r="C2" s="89"/>
      <c r="D2" s="89"/>
      <c r="E2" s="89"/>
      <c r="F2" s="89"/>
      <c r="G2" s="89"/>
      <c r="H2" s="89"/>
      <c r="I2" s="90"/>
    </row>
    <row r="3" spans="1:9" ht="15" thickBot="1" x14ac:dyDescent="0.4">
      <c r="A3" s="86"/>
      <c r="B3" s="88">
        <v>2024</v>
      </c>
      <c r="C3" s="90"/>
      <c r="D3" s="88">
        <v>2013</v>
      </c>
      <c r="E3" s="90"/>
      <c r="F3" s="88" t="s">
        <v>0</v>
      </c>
      <c r="G3" s="90"/>
      <c r="H3" s="88">
        <v>1986</v>
      </c>
      <c r="I3" s="90"/>
    </row>
    <row r="4" spans="1:9" ht="15" thickBot="1" x14ac:dyDescent="0.4">
      <c r="A4" s="87"/>
      <c r="B4" s="2" t="s">
        <v>1</v>
      </c>
      <c r="C4" s="2" t="s">
        <v>2</v>
      </c>
      <c r="D4" s="2" t="s">
        <v>1</v>
      </c>
      <c r="E4" s="2" t="s">
        <v>2</v>
      </c>
      <c r="F4" s="2" t="s">
        <v>1</v>
      </c>
      <c r="G4" s="2" t="s">
        <v>2</v>
      </c>
      <c r="H4" s="2" t="s">
        <v>1</v>
      </c>
      <c r="I4" s="2" t="s">
        <v>2</v>
      </c>
    </row>
    <row r="5" spans="1:9" ht="15" thickBot="1" x14ac:dyDescent="0.4">
      <c r="A5" s="3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</row>
    <row r="6" spans="1:9" ht="15" thickBot="1" x14ac:dyDescent="0.4">
      <c r="A6" s="5" t="s">
        <v>3</v>
      </c>
      <c r="B6" s="65">
        <f>B7+B10</f>
        <v>11702792</v>
      </c>
      <c r="C6" s="22">
        <f>B6/$B$6*100</f>
        <v>100</v>
      </c>
      <c r="D6" s="22">
        <v>7818565</v>
      </c>
      <c r="E6" s="22">
        <f>D6/$D$6*100</f>
        <v>100</v>
      </c>
      <c r="F6" s="22">
        <v>3708152</v>
      </c>
      <c r="G6" s="22">
        <f>F6/$F$6*100</f>
        <v>100</v>
      </c>
      <c r="H6" s="22">
        <v>2168796</v>
      </c>
      <c r="I6" s="22">
        <f>H6/$H$6*100</f>
        <v>100</v>
      </c>
    </row>
    <row r="7" spans="1:9" ht="15" thickBot="1" x14ac:dyDescent="0.4">
      <c r="A7" s="19" t="s">
        <v>4</v>
      </c>
      <c r="B7" s="66">
        <v>6843426</v>
      </c>
      <c r="C7" s="18">
        <f t="shared" ref="C7:C20" si="0">B7/$B$6*100</f>
        <v>58.476866033336314</v>
      </c>
      <c r="D7" s="6">
        <v>4996994</v>
      </c>
      <c r="E7" s="18">
        <f t="shared" ref="E7:E20" si="1">D7/$D$6*100</f>
        <v>63.911907108273702</v>
      </c>
      <c r="F7" s="6">
        <v>3327100</v>
      </c>
      <c r="G7" s="18">
        <f t="shared" ref="G7:G20" si="2">F7/$F$6*100</f>
        <v>89.723937961550661</v>
      </c>
      <c r="H7" s="6">
        <v>1626184</v>
      </c>
      <c r="I7" s="18">
        <f t="shared" ref="I7:I20" si="3">H7/$H$6*100</f>
        <v>74.980957176239713</v>
      </c>
    </row>
    <row r="8" spans="1:9" ht="15" thickBot="1" x14ac:dyDescent="0.4">
      <c r="A8" s="20" t="s">
        <v>5</v>
      </c>
      <c r="B8" s="66">
        <v>6269457</v>
      </c>
      <c r="C8" s="18">
        <f t="shared" si="0"/>
        <v>53.572318468960219</v>
      </c>
      <c r="D8" s="6">
        <v>4514091</v>
      </c>
      <c r="E8" s="18">
        <f t="shared" si="1"/>
        <v>57.735543542836822</v>
      </c>
      <c r="F8" s="6">
        <v>2991249</v>
      </c>
      <c r="G8" s="18">
        <f t="shared" si="2"/>
        <v>80.666838899807786</v>
      </c>
      <c r="H8" s="6">
        <v>1561926</v>
      </c>
      <c r="I8" s="18">
        <f t="shared" si="3"/>
        <v>72.018115120094279</v>
      </c>
    </row>
    <row r="9" spans="1:9" ht="15" thickBot="1" x14ac:dyDescent="0.4">
      <c r="A9" s="20" t="s">
        <v>6</v>
      </c>
      <c r="B9" s="66">
        <v>573969</v>
      </c>
      <c r="C9" s="18">
        <f t="shared" si="0"/>
        <v>4.9045475643760907</v>
      </c>
      <c r="D9" s="6">
        <v>482903</v>
      </c>
      <c r="E9" s="18">
        <f t="shared" si="1"/>
        <v>6.1763635654368798</v>
      </c>
      <c r="F9" s="6">
        <v>335851</v>
      </c>
      <c r="G9" s="18">
        <f t="shared" si="2"/>
        <v>9.0570990617428855</v>
      </c>
      <c r="H9" s="6">
        <v>64258</v>
      </c>
      <c r="I9" s="18">
        <f t="shared" si="3"/>
        <v>2.9628420561454374</v>
      </c>
    </row>
    <row r="10" spans="1:9" ht="15" thickBot="1" x14ac:dyDescent="0.4">
      <c r="A10" s="19" t="s">
        <v>8</v>
      </c>
      <c r="B10" s="66">
        <v>4859366</v>
      </c>
      <c r="C10" s="18">
        <f t="shared" si="0"/>
        <v>41.523133966663686</v>
      </c>
      <c r="D10" s="6">
        <v>2821571</v>
      </c>
      <c r="E10" s="18">
        <f t="shared" si="1"/>
        <v>36.088092891726298</v>
      </c>
      <c r="F10" s="6">
        <v>381052</v>
      </c>
      <c r="G10" s="18">
        <f t="shared" si="2"/>
        <v>10.276062038449341</v>
      </c>
      <c r="H10" s="6">
        <v>542612</v>
      </c>
      <c r="I10" s="18">
        <f t="shared" si="3"/>
        <v>25.01904282376028</v>
      </c>
    </row>
    <row r="11" spans="1:9" ht="15" thickBot="1" x14ac:dyDescent="0.4">
      <c r="A11" s="5" t="s">
        <v>7</v>
      </c>
      <c r="B11" s="65">
        <f>B12+B15</f>
        <v>7385828</v>
      </c>
      <c r="C11" s="23">
        <f t="shared" si="0"/>
        <v>63.111674547407148</v>
      </c>
      <c r="D11" s="22">
        <v>5589019</v>
      </c>
      <c r="E11" s="23">
        <f t="shared" si="1"/>
        <v>71.483948780882429</v>
      </c>
      <c r="F11" s="22">
        <v>2321728</v>
      </c>
      <c r="G11" s="23">
        <f t="shared" si="2"/>
        <v>62.611457135521952</v>
      </c>
      <c r="H11" s="22">
        <v>1378709</v>
      </c>
      <c r="I11" s="23">
        <f t="shared" si="3"/>
        <v>63.570248193006627</v>
      </c>
    </row>
    <row r="12" spans="1:9" ht="15" thickBot="1" x14ac:dyDescent="0.4">
      <c r="A12" s="19" t="s">
        <v>4</v>
      </c>
      <c r="B12" s="66">
        <v>3699769</v>
      </c>
      <c r="C12" s="18">
        <f t="shared" si="0"/>
        <v>31.614413039213208</v>
      </c>
      <c r="D12" s="6">
        <v>3213452</v>
      </c>
      <c r="E12" s="18">
        <f t="shared" si="1"/>
        <v>41.100278631692646</v>
      </c>
      <c r="F12" s="6">
        <v>2002984</v>
      </c>
      <c r="G12" s="18">
        <f t="shared" si="2"/>
        <v>54.01569299208878</v>
      </c>
      <c r="H12" s="6">
        <v>918303</v>
      </c>
      <c r="I12" s="18">
        <f t="shared" si="3"/>
        <v>42.341603359652083</v>
      </c>
    </row>
    <row r="13" spans="1:9" ht="15" thickBot="1" x14ac:dyDescent="0.4">
      <c r="A13" s="7" t="s">
        <v>5</v>
      </c>
      <c r="B13" s="66">
        <v>3465220</v>
      </c>
      <c r="C13" s="18">
        <f t="shared" si="0"/>
        <v>29.610199002084286</v>
      </c>
      <c r="D13" s="6">
        <v>2936459</v>
      </c>
      <c r="E13" s="18">
        <f t="shared" si="1"/>
        <v>37.557518547201433</v>
      </c>
      <c r="F13" s="6">
        <v>1872807</v>
      </c>
      <c r="G13" s="18">
        <f t="shared" si="2"/>
        <v>50.505130318282532</v>
      </c>
      <c r="H13" s="6">
        <v>901754</v>
      </c>
      <c r="I13" s="18">
        <f t="shared" si="3"/>
        <v>41.57855326180978</v>
      </c>
    </row>
    <row r="14" spans="1:9" ht="15" thickBot="1" x14ac:dyDescent="0.4">
      <c r="A14" s="7" t="s">
        <v>6</v>
      </c>
      <c r="B14" s="66">
        <v>234549</v>
      </c>
      <c r="C14" s="18">
        <f t="shared" si="0"/>
        <v>2.0042140371289174</v>
      </c>
      <c r="D14" s="6">
        <v>276993</v>
      </c>
      <c r="E14" s="18">
        <f t="shared" si="1"/>
        <v>3.5427600844912073</v>
      </c>
      <c r="F14" s="6">
        <v>130177</v>
      </c>
      <c r="G14" s="18">
        <f t="shared" si="2"/>
        <v>3.5105626738062514</v>
      </c>
      <c r="H14" s="6">
        <v>16549</v>
      </c>
      <c r="I14" s="18">
        <f t="shared" si="3"/>
        <v>0.76305009784230515</v>
      </c>
    </row>
    <row r="15" spans="1:9" ht="15" thickBot="1" x14ac:dyDescent="0.4">
      <c r="A15" s="19" t="s">
        <v>8</v>
      </c>
      <c r="B15" s="66">
        <v>3686059</v>
      </c>
      <c r="C15" s="18">
        <f t="shared" si="0"/>
        <v>31.49726150819394</v>
      </c>
      <c r="D15" s="6">
        <v>2375567</v>
      </c>
      <c r="E15" s="18">
        <f t="shared" si="1"/>
        <v>30.383670149189779</v>
      </c>
      <c r="F15" s="6">
        <v>318744</v>
      </c>
      <c r="G15" s="18">
        <f t="shared" si="2"/>
        <v>8.595764143433172</v>
      </c>
      <c r="H15" s="6">
        <v>460406</v>
      </c>
      <c r="I15" s="18">
        <f t="shared" si="3"/>
        <v>21.228644833354544</v>
      </c>
    </row>
    <row r="16" spans="1:9" ht="15" thickBot="1" x14ac:dyDescent="0.4">
      <c r="A16" s="5" t="s">
        <v>9</v>
      </c>
      <c r="B16" s="65">
        <f>B17+B20</f>
        <v>4316964</v>
      </c>
      <c r="C16" s="23">
        <f t="shared" si="0"/>
        <v>36.888325452592852</v>
      </c>
      <c r="D16" s="22">
        <v>2229546</v>
      </c>
      <c r="E16" s="23">
        <f t="shared" si="1"/>
        <v>28.516051219117571</v>
      </c>
      <c r="F16" s="22">
        <v>1386424</v>
      </c>
      <c r="G16" s="23">
        <f t="shared" si="2"/>
        <v>37.388542864478048</v>
      </c>
      <c r="H16" s="22">
        <v>790087</v>
      </c>
      <c r="I16" s="23">
        <f t="shared" si="3"/>
        <v>36.429751806993373</v>
      </c>
    </row>
    <row r="17" spans="1:9" ht="15" thickBot="1" x14ac:dyDescent="0.4">
      <c r="A17" s="19" t="s">
        <v>4</v>
      </c>
      <c r="B17" s="66">
        <v>3143657</v>
      </c>
      <c r="C17" s="18">
        <f t="shared" si="0"/>
        <v>26.86245299412311</v>
      </c>
      <c r="D17" s="6">
        <v>1783542</v>
      </c>
      <c r="E17" s="18">
        <f t="shared" si="1"/>
        <v>22.81162847658106</v>
      </c>
      <c r="F17" s="6">
        <v>1324116</v>
      </c>
      <c r="G17" s="18">
        <f t="shared" si="2"/>
        <v>35.70824496946188</v>
      </c>
      <c r="H17" s="6">
        <v>707881</v>
      </c>
      <c r="I17" s="18">
        <f t="shared" si="3"/>
        <v>32.639353816587636</v>
      </c>
    </row>
    <row r="18" spans="1:9" ht="15" thickBot="1" x14ac:dyDescent="0.4">
      <c r="A18" s="7" t="s">
        <v>5</v>
      </c>
      <c r="B18" s="66">
        <v>2804237</v>
      </c>
      <c r="C18" s="18">
        <f t="shared" si="0"/>
        <v>23.96211946687594</v>
      </c>
      <c r="D18" s="6">
        <v>1577632</v>
      </c>
      <c r="E18" s="18">
        <f t="shared" si="1"/>
        <v>20.178024995635386</v>
      </c>
      <c r="F18" s="6">
        <v>1118442</v>
      </c>
      <c r="G18" s="18">
        <f t="shared" si="2"/>
        <v>30.161708581525243</v>
      </c>
      <c r="H18" s="6">
        <v>660172</v>
      </c>
      <c r="I18" s="18">
        <f t="shared" si="3"/>
        <v>30.439561858284502</v>
      </c>
    </row>
    <row r="19" spans="1:9" ht="15" thickBot="1" x14ac:dyDescent="0.4">
      <c r="A19" s="7" t="s">
        <v>6</v>
      </c>
      <c r="B19" s="66">
        <v>339420</v>
      </c>
      <c r="C19" s="18">
        <f t="shared" si="0"/>
        <v>2.9003335272471729</v>
      </c>
      <c r="D19" s="6">
        <v>205910</v>
      </c>
      <c r="E19" s="18">
        <f t="shared" si="1"/>
        <v>2.6336034809456721</v>
      </c>
      <c r="F19" s="6">
        <v>205674</v>
      </c>
      <c r="G19" s="18">
        <f t="shared" si="2"/>
        <v>5.5465363879366327</v>
      </c>
      <c r="H19" s="6">
        <v>47709</v>
      </c>
      <c r="I19" s="18">
        <f t="shared" si="3"/>
        <v>2.1997919583031322</v>
      </c>
    </row>
    <row r="20" spans="1:9" ht="15" thickBot="1" x14ac:dyDescent="0.4">
      <c r="A20" s="19" t="s">
        <v>8</v>
      </c>
      <c r="B20" s="66">
        <v>1173307</v>
      </c>
      <c r="C20" s="18">
        <f t="shared" si="0"/>
        <v>10.02587245846974</v>
      </c>
      <c r="D20" s="6">
        <v>446004</v>
      </c>
      <c r="E20" s="18">
        <f t="shared" si="1"/>
        <v>5.7044227425365142</v>
      </c>
      <c r="F20" s="6">
        <v>62308</v>
      </c>
      <c r="G20" s="18">
        <f t="shared" si="2"/>
        <v>1.68029789501617</v>
      </c>
      <c r="H20" s="6">
        <v>82206</v>
      </c>
      <c r="I20" s="18">
        <f t="shared" si="3"/>
        <v>3.790397990405737</v>
      </c>
    </row>
  </sheetData>
  <mergeCells count="6">
    <mergeCell ref="A2:A4"/>
    <mergeCell ref="B2:I2"/>
    <mergeCell ref="B3:C3"/>
    <mergeCell ref="D3:E3"/>
    <mergeCell ref="F3:G3"/>
    <mergeCell ref="H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10" zoomScale="120" zoomScaleNormal="120" workbookViewId="0">
      <selection activeCell="B19" sqref="B19"/>
    </sheetView>
  </sheetViews>
  <sheetFormatPr defaultColWidth="8.7265625" defaultRowHeight="14.5" x14ac:dyDescent="0.35"/>
  <cols>
    <col min="1" max="1" width="17.7265625" style="31" customWidth="1"/>
    <col min="2" max="2" width="10.1796875" style="31" customWidth="1"/>
    <col min="3" max="3" width="11.81640625" style="31" customWidth="1"/>
    <col min="4" max="4" width="13.453125" style="31" customWidth="1"/>
    <col min="5" max="5" width="11" style="31" customWidth="1"/>
    <col min="6" max="6" width="12.7265625" style="31" customWidth="1"/>
    <col min="7" max="7" width="13.81640625" style="31" customWidth="1"/>
    <col min="8" max="16384" width="8.7265625" style="31"/>
  </cols>
  <sheetData>
    <row r="1" spans="1:7" x14ac:dyDescent="0.35">
      <c r="A1" s="21" t="s">
        <v>100</v>
      </c>
    </row>
    <row r="2" spans="1:7" x14ac:dyDescent="0.35">
      <c r="A2" s="91" t="s">
        <v>94</v>
      </c>
      <c r="B2" s="91" t="s">
        <v>34</v>
      </c>
      <c r="C2" s="91"/>
      <c r="D2" s="91"/>
      <c r="E2" s="91" t="s">
        <v>113</v>
      </c>
      <c r="F2" s="91" t="s">
        <v>114</v>
      </c>
      <c r="G2" s="91" t="s">
        <v>101</v>
      </c>
    </row>
    <row r="3" spans="1:7" ht="22" customHeight="1" x14ac:dyDescent="0.35">
      <c r="A3" s="91"/>
      <c r="B3" s="63">
        <v>2024</v>
      </c>
      <c r="C3" s="63">
        <v>2013</v>
      </c>
      <c r="D3" s="63" t="s">
        <v>0</v>
      </c>
      <c r="E3" s="91"/>
      <c r="F3" s="91"/>
      <c r="G3" s="91"/>
    </row>
    <row r="4" spans="1:7" x14ac:dyDescent="0.3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50">
        <v>7</v>
      </c>
    </row>
    <row r="5" spans="1:7" ht="15" thickBot="1" x14ac:dyDescent="0.4">
      <c r="A5" s="44" t="s">
        <v>3</v>
      </c>
      <c r="B5" s="65">
        <f>B6+B9</f>
        <v>11702792</v>
      </c>
      <c r="C5" s="44">
        <v>7818565</v>
      </c>
      <c r="D5" s="44">
        <v>3708152</v>
      </c>
      <c r="E5" s="48">
        <f>(POWER(B5/C5,1/11.666666667)-1)*100</f>
        <v>3.5175352743514354</v>
      </c>
      <c r="F5" s="44">
        <f>ROUND(LN(C5/D5)/11*100,2)</f>
        <v>6.78</v>
      </c>
      <c r="G5" s="48">
        <f>(B5-C5)/C5*100</f>
        <v>49.679538380764242</v>
      </c>
    </row>
    <row r="6" spans="1:7" ht="15" thickBot="1" x14ac:dyDescent="0.4">
      <c r="A6" s="45" t="s">
        <v>4</v>
      </c>
      <c r="B6" s="66">
        <v>6843426</v>
      </c>
      <c r="C6" s="45">
        <v>4996994</v>
      </c>
      <c r="D6" s="45">
        <v>3327100</v>
      </c>
      <c r="E6" s="46">
        <f t="shared" ref="E6:E19" si="0">(POWER(B6/C6,1/11.666666667)-1)*100</f>
        <v>2.7319542717435752</v>
      </c>
      <c r="F6" s="45">
        <f t="shared" ref="F6:F19" si="1">ROUND(LN(C6/D6)/11*100,2)</f>
        <v>3.7</v>
      </c>
      <c r="G6" s="46">
        <f t="shared" ref="G6:G19" si="2">(B6-C6)/C6*100</f>
        <v>36.950854853938189</v>
      </c>
    </row>
    <row r="7" spans="1:7" ht="15" thickBot="1" x14ac:dyDescent="0.4">
      <c r="A7" s="47" t="s">
        <v>5</v>
      </c>
      <c r="B7" s="66">
        <v>6269457</v>
      </c>
      <c r="C7" s="45">
        <v>4514091</v>
      </c>
      <c r="D7" s="45">
        <v>2991249</v>
      </c>
      <c r="E7" s="46">
        <f t="shared" si="0"/>
        <v>2.8556059981232229</v>
      </c>
      <c r="F7" s="45">
        <f t="shared" si="1"/>
        <v>3.74</v>
      </c>
      <c r="G7" s="46">
        <f t="shared" si="2"/>
        <v>38.886367155646617</v>
      </c>
    </row>
    <row r="8" spans="1:7" ht="15" thickBot="1" x14ac:dyDescent="0.4">
      <c r="A8" s="47" t="s">
        <v>6</v>
      </c>
      <c r="B8" s="66">
        <v>573969</v>
      </c>
      <c r="C8" s="45">
        <v>482903</v>
      </c>
      <c r="D8" s="45">
        <v>335851</v>
      </c>
      <c r="E8" s="46">
        <f t="shared" si="0"/>
        <v>1.4918145302415642</v>
      </c>
      <c r="F8" s="45">
        <f t="shared" si="1"/>
        <v>3.3</v>
      </c>
      <c r="G8" s="46">
        <f t="shared" si="2"/>
        <v>18.858031530141663</v>
      </c>
    </row>
    <row r="9" spans="1:7" ht="15" thickBot="1" x14ac:dyDescent="0.4">
      <c r="A9" s="45" t="s">
        <v>8</v>
      </c>
      <c r="B9" s="66">
        <v>4859366</v>
      </c>
      <c r="C9" s="45">
        <v>2821571</v>
      </c>
      <c r="D9" s="45">
        <v>381052</v>
      </c>
      <c r="E9" s="46">
        <f t="shared" si="0"/>
        <v>4.7698128386153504</v>
      </c>
      <c r="F9" s="45">
        <f t="shared" si="1"/>
        <v>18.2</v>
      </c>
      <c r="G9" s="46">
        <f t="shared" si="2"/>
        <v>72.221999729937679</v>
      </c>
    </row>
    <row r="10" spans="1:7" ht="15" thickBot="1" x14ac:dyDescent="0.4">
      <c r="A10" s="44" t="s">
        <v>7</v>
      </c>
      <c r="B10" s="65">
        <f>B11+B14</f>
        <v>7385828</v>
      </c>
      <c r="C10" s="44">
        <v>5589019</v>
      </c>
      <c r="D10" s="44">
        <v>2321728</v>
      </c>
      <c r="E10" s="48">
        <f t="shared" si="0"/>
        <v>2.4181390322866037</v>
      </c>
      <c r="F10" s="44">
        <f t="shared" si="1"/>
        <v>7.99</v>
      </c>
      <c r="G10" s="48">
        <f t="shared" si="2"/>
        <v>32.148915578923599</v>
      </c>
    </row>
    <row r="11" spans="1:7" ht="15" thickBot="1" x14ac:dyDescent="0.4">
      <c r="A11" s="45" t="s">
        <v>4</v>
      </c>
      <c r="B11" s="66">
        <v>3699769</v>
      </c>
      <c r="C11" s="45">
        <v>3213452</v>
      </c>
      <c r="D11" s="45">
        <v>2002984</v>
      </c>
      <c r="E11" s="46">
        <f t="shared" si="0"/>
        <v>1.2152503388518365</v>
      </c>
      <c r="F11" s="45">
        <f t="shared" si="1"/>
        <v>4.3</v>
      </c>
      <c r="G11" s="46">
        <f t="shared" si="2"/>
        <v>15.133787590416786</v>
      </c>
    </row>
    <row r="12" spans="1:7" ht="15" thickBot="1" x14ac:dyDescent="0.4">
      <c r="A12" s="49" t="s">
        <v>5</v>
      </c>
      <c r="B12" s="66">
        <v>3465220</v>
      </c>
      <c r="C12" s="45">
        <v>2936459</v>
      </c>
      <c r="D12" s="45">
        <v>1872807</v>
      </c>
      <c r="E12" s="46">
        <f t="shared" si="0"/>
        <v>1.429304157847433</v>
      </c>
      <c r="F12" s="45">
        <f t="shared" si="1"/>
        <v>4.09</v>
      </c>
      <c r="G12" s="46">
        <f t="shared" si="2"/>
        <v>18.006755755827001</v>
      </c>
    </row>
    <row r="13" spans="1:7" ht="15" thickBot="1" x14ac:dyDescent="0.4">
      <c r="A13" s="49" t="s">
        <v>6</v>
      </c>
      <c r="B13" s="66">
        <v>234549</v>
      </c>
      <c r="C13" s="45">
        <v>276993</v>
      </c>
      <c r="D13" s="45">
        <v>130177</v>
      </c>
      <c r="E13" s="46">
        <f t="shared" si="0"/>
        <v>-1.4155516224417131</v>
      </c>
      <c r="F13" s="45">
        <f t="shared" si="1"/>
        <v>6.86</v>
      </c>
      <c r="G13" s="46">
        <f t="shared" si="2"/>
        <v>-15.323130909445364</v>
      </c>
    </row>
    <row r="14" spans="1:7" ht="15" thickBot="1" x14ac:dyDescent="0.4">
      <c r="A14" s="45" t="s">
        <v>8</v>
      </c>
      <c r="B14" s="66">
        <v>3686059</v>
      </c>
      <c r="C14" s="45">
        <v>2375567</v>
      </c>
      <c r="D14" s="45">
        <v>318744</v>
      </c>
      <c r="E14" s="46">
        <f t="shared" si="0"/>
        <v>3.8374123853634146</v>
      </c>
      <c r="F14" s="45">
        <f t="shared" si="1"/>
        <v>18.260000000000002</v>
      </c>
      <c r="G14" s="46">
        <f t="shared" si="2"/>
        <v>55.16544050325669</v>
      </c>
    </row>
    <row r="15" spans="1:7" ht="15" thickBot="1" x14ac:dyDescent="0.4">
      <c r="A15" s="44" t="s">
        <v>9</v>
      </c>
      <c r="B15" s="65">
        <f>B16+B19</f>
        <v>4316964</v>
      </c>
      <c r="C15" s="44">
        <v>2229546</v>
      </c>
      <c r="D15" s="44">
        <v>1386424</v>
      </c>
      <c r="E15" s="48">
        <f t="shared" si="0"/>
        <v>5.8270626570527062</v>
      </c>
      <c r="F15" s="44">
        <f t="shared" si="1"/>
        <v>4.32</v>
      </c>
      <c r="G15" s="48">
        <f t="shared" si="2"/>
        <v>93.625249265994057</v>
      </c>
    </row>
    <row r="16" spans="1:7" ht="15" thickBot="1" x14ac:dyDescent="0.4">
      <c r="A16" s="45" t="s">
        <v>4</v>
      </c>
      <c r="B16" s="66">
        <v>3143657</v>
      </c>
      <c r="C16" s="45">
        <v>1783542</v>
      </c>
      <c r="D16" s="45">
        <v>1324116</v>
      </c>
      <c r="E16" s="46">
        <f t="shared" si="0"/>
        <v>4.9781045199412954</v>
      </c>
      <c r="F16" s="45">
        <f t="shared" si="1"/>
        <v>2.71</v>
      </c>
      <c r="G16" s="46">
        <f t="shared" si="2"/>
        <v>76.259207801105887</v>
      </c>
    </row>
    <row r="17" spans="1:7" ht="15" thickBot="1" x14ac:dyDescent="0.4">
      <c r="A17" s="49" t="s">
        <v>5</v>
      </c>
      <c r="B17" s="66">
        <v>2804237</v>
      </c>
      <c r="C17" s="45">
        <v>1577632</v>
      </c>
      <c r="D17" s="45">
        <v>1118442</v>
      </c>
      <c r="E17" s="46">
        <f t="shared" si="0"/>
        <v>5.0539050859528478</v>
      </c>
      <c r="F17" s="45">
        <f t="shared" si="1"/>
        <v>3.13</v>
      </c>
      <c r="G17" s="46">
        <f t="shared" si="2"/>
        <v>77.749754061783733</v>
      </c>
    </row>
    <row r="18" spans="1:7" ht="15" thickBot="1" x14ac:dyDescent="0.4">
      <c r="A18" s="49" t="s">
        <v>6</v>
      </c>
      <c r="B18" s="66">
        <v>339420</v>
      </c>
      <c r="C18" s="45">
        <v>205910</v>
      </c>
      <c r="D18" s="45">
        <v>205674</v>
      </c>
      <c r="E18" s="46">
        <f t="shared" si="0"/>
        <v>4.3770797490883195</v>
      </c>
      <c r="F18" s="45">
        <f t="shared" si="1"/>
        <v>0.01</v>
      </c>
      <c r="G18" s="46">
        <f t="shared" si="2"/>
        <v>64.839007333300955</v>
      </c>
    </row>
    <row r="19" spans="1:7" ht="15" thickBot="1" x14ac:dyDescent="0.4">
      <c r="A19" s="45" t="s">
        <v>8</v>
      </c>
      <c r="B19" s="66">
        <v>1173307</v>
      </c>
      <c r="C19" s="45">
        <v>446004</v>
      </c>
      <c r="D19" s="45">
        <v>62308</v>
      </c>
      <c r="E19" s="46">
        <f t="shared" si="0"/>
        <v>8.6441256787311858</v>
      </c>
      <c r="F19" s="45">
        <f t="shared" si="1"/>
        <v>17.89</v>
      </c>
      <c r="G19" s="46">
        <f t="shared" si="2"/>
        <v>163.07095900485197</v>
      </c>
    </row>
  </sheetData>
  <mergeCells count="5">
    <mergeCell ref="E2:E3"/>
    <mergeCell ref="F2:F3"/>
    <mergeCell ref="B2:D2"/>
    <mergeCell ref="A2:A3"/>
    <mergeCell ref="G2:G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20" zoomScale="120" zoomScaleNormal="120" workbookViewId="0">
      <selection activeCell="I33" sqref="I33"/>
    </sheetView>
  </sheetViews>
  <sheetFormatPr defaultRowHeight="14.5" x14ac:dyDescent="0.35"/>
  <cols>
    <col min="1" max="1" width="14.453125" customWidth="1"/>
    <col min="2" max="2" width="13.1796875" customWidth="1"/>
    <col min="3" max="3" width="9.81640625" style="31" customWidth="1"/>
    <col min="4" max="4" width="15.1796875" customWidth="1"/>
    <col min="5" max="5" width="10.1796875" style="31" customWidth="1"/>
    <col min="6" max="6" width="12.54296875" customWidth="1"/>
    <col min="7" max="7" width="7.81640625" style="31" customWidth="1"/>
    <col min="8" max="8" width="12.54296875" customWidth="1"/>
  </cols>
  <sheetData>
    <row r="1" spans="1:10" ht="26.15" customHeight="1" x14ac:dyDescent="0.35">
      <c r="A1" s="21" t="s">
        <v>105</v>
      </c>
      <c r="B1" s="1"/>
      <c r="C1" s="1"/>
    </row>
    <row r="2" spans="1:10" ht="14.5" customHeight="1" x14ac:dyDescent="0.35">
      <c r="A2" s="92" t="s">
        <v>10</v>
      </c>
      <c r="B2" s="92" t="s">
        <v>34</v>
      </c>
      <c r="C2" s="92"/>
      <c r="D2" s="92"/>
      <c r="E2" s="92"/>
      <c r="F2" s="92"/>
      <c r="G2" s="92"/>
      <c r="H2" s="92"/>
      <c r="I2" s="92"/>
    </row>
    <row r="3" spans="1:10" ht="13" customHeight="1" x14ac:dyDescent="0.35">
      <c r="A3" s="92"/>
      <c r="B3" s="92" t="s">
        <v>12</v>
      </c>
      <c r="C3" s="92"/>
      <c r="D3" s="92" t="s">
        <v>4</v>
      </c>
      <c r="E3" s="92"/>
      <c r="F3" s="92"/>
      <c r="G3" s="92"/>
      <c r="H3" s="93" t="s">
        <v>8</v>
      </c>
      <c r="I3" s="93"/>
      <c r="J3" s="30"/>
    </row>
    <row r="4" spans="1:10" x14ac:dyDescent="0.35">
      <c r="A4" s="92"/>
      <c r="B4" s="92"/>
      <c r="C4" s="92"/>
      <c r="D4" s="92" t="s">
        <v>5</v>
      </c>
      <c r="E4" s="92"/>
      <c r="F4" s="92" t="s">
        <v>6</v>
      </c>
      <c r="G4" s="92"/>
      <c r="H4" s="93"/>
      <c r="I4" s="93"/>
      <c r="J4" s="36"/>
    </row>
    <row r="5" spans="1:10" x14ac:dyDescent="0.35">
      <c r="A5" s="92"/>
      <c r="B5" s="42" t="s">
        <v>1</v>
      </c>
      <c r="C5" s="42" t="s">
        <v>98</v>
      </c>
      <c r="D5" s="42" t="s">
        <v>1</v>
      </c>
      <c r="E5" s="42" t="s">
        <v>98</v>
      </c>
      <c r="F5" s="42" t="s">
        <v>1</v>
      </c>
      <c r="G5" s="42" t="s">
        <v>98</v>
      </c>
      <c r="H5" s="42" t="s">
        <v>1</v>
      </c>
      <c r="I5" s="42" t="s">
        <v>98</v>
      </c>
      <c r="J5" s="36"/>
    </row>
    <row r="6" spans="1:10" s="31" customFormat="1" ht="15" x14ac:dyDescent="0.25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41">
        <v>8</v>
      </c>
      <c r="I6" s="27">
        <v>9</v>
      </c>
      <c r="J6" s="36"/>
    </row>
    <row r="7" spans="1:10" ht="14.5" customHeight="1" x14ac:dyDescent="0.25">
      <c r="A7" s="25" t="s">
        <v>3</v>
      </c>
      <c r="B7" s="67">
        <v>11702792</v>
      </c>
      <c r="C7" s="33">
        <f>B7/$B$7*100</f>
        <v>100</v>
      </c>
      <c r="D7" s="67">
        <v>6269457</v>
      </c>
      <c r="E7" s="33">
        <f>D7/$D$7*100</f>
        <v>100</v>
      </c>
      <c r="F7" s="67">
        <v>573969</v>
      </c>
      <c r="G7" s="33">
        <f>F7/$F$7*100</f>
        <v>100</v>
      </c>
      <c r="H7" s="68">
        <v>4859366</v>
      </c>
      <c r="I7" s="33">
        <f>H7/$H$7*100</f>
        <v>100</v>
      </c>
      <c r="J7" s="36"/>
    </row>
    <row r="8" spans="1:10" ht="14.5" customHeight="1" x14ac:dyDescent="0.25">
      <c r="A8" s="17" t="s">
        <v>7</v>
      </c>
      <c r="B8" s="27">
        <v>7385828</v>
      </c>
      <c r="C8" s="43">
        <f t="shared" ref="C8:C33" si="0">B8/$B$7*100</f>
        <v>63.111674547407148</v>
      </c>
      <c r="D8" s="27">
        <v>3465220</v>
      </c>
      <c r="E8" s="43">
        <f t="shared" ref="E8:E33" si="1">D8/$D$7*100</f>
        <v>55.271453333199347</v>
      </c>
      <c r="F8" s="27">
        <v>234549</v>
      </c>
      <c r="G8" s="43">
        <f t="shared" ref="G8:G33" si="2">F8/$F$7*100</f>
        <v>40.864402084433131</v>
      </c>
      <c r="H8" s="69">
        <v>3686059</v>
      </c>
      <c r="I8" s="37">
        <f t="shared" ref="I8:I33" si="3">H8/$H$7*100</f>
        <v>75.854730843488639</v>
      </c>
      <c r="J8" s="30"/>
    </row>
    <row r="9" spans="1:10" ht="14.5" customHeight="1" x14ac:dyDescent="0.25">
      <c r="A9" s="17" t="s">
        <v>9</v>
      </c>
      <c r="B9" s="27">
        <v>4316964</v>
      </c>
      <c r="C9" s="43">
        <f t="shared" si="0"/>
        <v>36.888325452592852</v>
      </c>
      <c r="D9" s="27">
        <v>2804237</v>
      </c>
      <c r="E9" s="43">
        <f t="shared" si="1"/>
        <v>44.728546666800653</v>
      </c>
      <c r="F9" s="27">
        <v>339420</v>
      </c>
      <c r="G9" s="43">
        <f t="shared" si="2"/>
        <v>59.135597915566876</v>
      </c>
      <c r="H9" s="69">
        <v>1173307</v>
      </c>
      <c r="I9" s="37">
        <f t="shared" si="3"/>
        <v>24.145269156511365</v>
      </c>
      <c r="J9" s="30"/>
    </row>
    <row r="10" spans="1:10" x14ac:dyDescent="0.35">
      <c r="A10" s="25" t="s">
        <v>13</v>
      </c>
      <c r="B10" s="27">
        <v>656944</v>
      </c>
      <c r="C10" s="43">
        <f t="shared" si="0"/>
        <v>5.6135664036411139</v>
      </c>
      <c r="D10" s="27">
        <v>366938</v>
      </c>
      <c r="E10" s="43">
        <f t="shared" si="1"/>
        <v>5.8527875699602054</v>
      </c>
      <c r="F10" s="27">
        <v>19946</v>
      </c>
      <c r="G10" s="43">
        <f t="shared" si="2"/>
        <v>3.4751005716336594</v>
      </c>
      <c r="H10" s="70">
        <v>270060</v>
      </c>
      <c r="I10" s="37">
        <f t="shared" si="3"/>
        <v>5.5575151161694762</v>
      </c>
      <c r="J10" s="30"/>
    </row>
    <row r="11" spans="1:10" x14ac:dyDescent="0.35">
      <c r="A11" s="17" t="s">
        <v>7</v>
      </c>
      <c r="B11" s="27">
        <v>450693</v>
      </c>
      <c r="C11" s="43">
        <f t="shared" si="0"/>
        <v>3.8511579117188441</v>
      </c>
      <c r="D11" s="27">
        <v>232023</v>
      </c>
      <c r="E11" s="43">
        <f t="shared" si="1"/>
        <v>3.7008468197485045</v>
      </c>
      <c r="F11" s="27">
        <v>8442</v>
      </c>
      <c r="G11" s="43">
        <f t="shared" si="2"/>
        <v>1.4708111413682621</v>
      </c>
      <c r="H11" s="71">
        <v>210228</v>
      </c>
      <c r="I11" s="37">
        <f t="shared" si="3"/>
        <v>4.3262433823671644</v>
      </c>
    </row>
    <row r="12" spans="1:10" x14ac:dyDescent="0.35">
      <c r="A12" s="17" t="s">
        <v>9</v>
      </c>
      <c r="B12" s="27">
        <v>206251</v>
      </c>
      <c r="C12" s="43">
        <f t="shared" si="0"/>
        <v>1.7624084919222696</v>
      </c>
      <c r="D12" s="27">
        <v>134915</v>
      </c>
      <c r="E12" s="43">
        <f t="shared" si="1"/>
        <v>2.1519407502117009</v>
      </c>
      <c r="F12" s="27">
        <v>11504</v>
      </c>
      <c r="G12" s="43">
        <f t="shared" si="2"/>
        <v>2.0042894302653975</v>
      </c>
      <c r="H12" s="71">
        <v>59832</v>
      </c>
      <c r="I12" s="37">
        <f t="shared" si="3"/>
        <v>1.2312717338023109</v>
      </c>
    </row>
    <row r="13" spans="1:10" x14ac:dyDescent="0.35">
      <c r="A13" s="25" t="s">
        <v>14</v>
      </c>
      <c r="B13" s="27">
        <v>2048840</v>
      </c>
      <c r="C13" s="43">
        <f t="shared" si="0"/>
        <v>17.507275186981023</v>
      </c>
      <c r="D13" s="27">
        <v>1184332</v>
      </c>
      <c r="E13" s="43">
        <f t="shared" si="1"/>
        <v>18.89050359544694</v>
      </c>
      <c r="F13" s="27">
        <v>96462</v>
      </c>
      <c r="G13" s="43">
        <f t="shared" si="2"/>
        <v>16.806134129195129</v>
      </c>
      <c r="H13" s="70">
        <v>768046</v>
      </c>
      <c r="I13" s="37">
        <f t="shared" si="3"/>
        <v>15.805477504678594</v>
      </c>
    </row>
    <row r="14" spans="1:10" x14ac:dyDescent="0.35">
      <c r="A14" s="17" t="s">
        <v>7</v>
      </c>
      <c r="B14" s="27">
        <v>1226309</v>
      </c>
      <c r="C14" s="43">
        <f t="shared" si="0"/>
        <v>10.478772928716499</v>
      </c>
      <c r="D14" s="27">
        <v>644750</v>
      </c>
      <c r="E14" s="43">
        <f t="shared" si="1"/>
        <v>10.283984721483854</v>
      </c>
      <c r="F14" s="27">
        <v>34991</v>
      </c>
      <c r="G14" s="43">
        <f t="shared" si="2"/>
        <v>6.0963222752448303</v>
      </c>
      <c r="H14" s="71">
        <v>546568</v>
      </c>
      <c r="I14" s="37">
        <f t="shared" si="3"/>
        <v>11.247722439511657</v>
      </c>
    </row>
    <row r="15" spans="1:10" x14ac:dyDescent="0.35">
      <c r="A15" s="17" t="s">
        <v>9</v>
      </c>
      <c r="B15" s="27">
        <v>822531</v>
      </c>
      <c r="C15" s="43">
        <f t="shared" si="0"/>
        <v>7.028502258264524</v>
      </c>
      <c r="D15" s="27">
        <v>539582</v>
      </c>
      <c r="E15" s="43">
        <f t="shared" si="1"/>
        <v>8.606518873963088</v>
      </c>
      <c r="F15" s="27">
        <v>61471</v>
      </c>
      <c r="G15" s="43">
        <f t="shared" si="2"/>
        <v>10.709811853950301</v>
      </c>
      <c r="H15" s="71">
        <v>221478</v>
      </c>
      <c r="I15" s="37">
        <f t="shared" si="3"/>
        <v>4.557755065166937</v>
      </c>
    </row>
    <row r="16" spans="1:10" x14ac:dyDescent="0.35">
      <c r="A16" s="25" t="s">
        <v>15</v>
      </c>
      <c r="B16" s="27">
        <v>3169284</v>
      </c>
      <c r="C16" s="43">
        <f t="shared" si="0"/>
        <v>27.081434925956131</v>
      </c>
      <c r="D16" s="27">
        <v>1865248</v>
      </c>
      <c r="E16" s="43">
        <f t="shared" si="1"/>
        <v>29.751348482013672</v>
      </c>
      <c r="F16" s="27">
        <v>200145</v>
      </c>
      <c r="G16" s="43">
        <f t="shared" si="2"/>
        <v>34.870350140861269</v>
      </c>
      <c r="H16" s="70">
        <v>1103891</v>
      </c>
      <c r="I16" s="37">
        <f t="shared" si="3"/>
        <v>22.716770047779896</v>
      </c>
    </row>
    <row r="17" spans="1:9" x14ac:dyDescent="0.35">
      <c r="A17" s="17" t="s">
        <v>7</v>
      </c>
      <c r="B17" s="27">
        <v>1593378</v>
      </c>
      <c r="C17" s="43">
        <f t="shared" si="0"/>
        <v>13.615366316003907</v>
      </c>
      <c r="D17" s="27">
        <v>798141</v>
      </c>
      <c r="E17" s="43">
        <f t="shared" si="1"/>
        <v>12.730624039689561</v>
      </c>
      <c r="F17" s="27">
        <v>63928</v>
      </c>
      <c r="G17" s="43">
        <f t="shared" si="2"/>
        <v>11.13788375330375</v>
      </c>
      <c r="H17" s="71">
        <v>731309</v>
      </c>
      <c r="I17" s="37">
        <f t="shared" si="3"/>
        <v>15.049473532143907</v>
      </c>
    </row>
    <row r="18" spans="1:9" x14ac:dyDescent="0.35">
      <c r="A18" s="17" t="s">
        <v>9</v>
      </c>
      <c r="B18" s="27">
        <v>1575906</v>
      </c>
      <c r="C18" s="43">
        <f t="shared" si="0"/>
        <v>13.466068609952222</v>
      </c>
      <c r="D18" s="27">
        <v>1067107</v>
      </c>
      <c r="E18" s="43">
        <f t="shared" si="1"/>
        <v>17.020724442324113</v>
      </c>
      <c r="F18" s="27">
        <v>136217</v>
      </c>
      <c r="G18" s="43">
        <f t="shared" si="2"/>
        <v>23.732466387557515</v>
      </c>
      <c r="H18" s="71">
        <v>372582</v>
      </c>
      <c r="I18" s="37">
        <f t="shared" si="3"/>
        <v>7.6672965156359911</v>
      </c>
    </row>
    <row r="19" spans="1:9" x14ac:dyDescent="0.35">
      <c r="A19" s="25" t="s">
        <v>16</v>
      </c>
      <c r="B19" s="27">
        <v>1489445</v>
      </c>
      <c r="C19" s="43">
        <f t="shared" si="0"/>
        <v>12.727262007220158</v>
      </c>
      <c r="D19" s="27">
        <v>707676</v>
      </c>
      <c r="E19" s="43">
        <f t="shared" si="1"/>
        <v>11.287676109749217</v>
      </c>
      <c r="F19" s="27">
        <v>61868</v>
      </c>
      <c r="G19" s="43">
        <f t="shared" si="2"/>
        <v>10.778979352543431</v>
      </c>
      <c r="H19" s="70">
        <v>719901</v>
      </c>
      <c r="I19" s="37">
        <f t="shared" si="3"/>
        <v>14.814710396376812</v>
      </c>
    </row>
    <row r="20" spans="1:9" x14ac:dyDescent="0.35">
      <c r="A20" s="17" t="s">
        <v>7</v>
      </c>
      <c r="B20" s="27">
        <v>1042134</v>
      </c>
      <c r="C20" s="43">
        <f t="shared" si="0"/>
        <v>8.9050031821466185</v>
      </c>
      <c r="D20" s="27">
        <v>439081</v>
      </c>
      <c r="E20" s="43">
        <f t="shared" si="1"/>
        <v>7.0034932849846481</v>
      </c>
      <c r="F20" s="27">
        <v>30357</v>
      </c>
      <c r="G20" s="43">
        <f t="shared" si="2"/>
        <v>5.2889615989713725</v>
      </c>
      <c r="H20" s="71">
        <v>572696</v>
      </c>
      <c r="I20" s="37">
        <f t="shared" si="3"/>
        <v>11.785405750462097</v>
      </c>
    </row>
    <row r="21" spans="1:9" x14ac:dyDescent="0.35">
      <c r="A21" s="17" t="s">
        <v>9</v>
      </c>
      <c r="B21" s="27">
        <v>447311</v>
      </c>
      <c r="C21" s="43">
        <f t="shared" si="0"/>
        <v>3.8222588250735381</v>
      </c>
      <c r="D21" s="27">
        <v>268595</v>
      </c>
      <c r="E21" s="43">
        <f t="shared" si="1"/>
        <v>4.284182824764569</v>
      </c>
      <c r="F21" s="27">
        <v>31511</v>
      </c>
      <c r="G21" s="43">
        <f t="shared" si="2"/>
        <v>5.4900177535720571</v>
      </c>
      <c r="H21" s="71">
        <v>147205</v>
      </c>
      <c r="I21" s="37">
        <f t="shared" si="3"/>
        <v>3.0293046459147139</v>
      </c>
    </row>
    <row r="22" spans="1:9" x14ac:dyDescent="0.35">
      <c r="A22" s="25" t="s">
        <v>17</v>
      </c>
      <c r="B22" s="27">
        <v>775946</v>
      </c>
      <c r="C22" s="43">
        <f t="shared" si="0"/>
        <v>6.6304348569127773</v>
      </c>
      <c r="D22" s="27">
        <v>406335</v>
      </c>
      <c r="E22" s="43">
        <f t="shared" si="1"/>
        <v>6.4811832986493094</v>
      </c>
      <c r="F22" s="27">
        <v>35133</v>
      </c>
      <c r="G22" s="43">
        <f t="shared" si="2"/>
        <v>6.121062287336076</v>
      </c>
      <c r="H22" s="70">
        <v>334478</v>
      </c>
      <c r="I22" s="37">
        <f t="shared" si="3"/>
        <v>6.883161301289098</v>
      </c>
    </row>
    <row r="23" spans="1:9" x14ac:dyDescent="0.35">
      <c r="A23" s="17" t="s">
        <v>7</v>
      </c>
      <c r="B23" s="27">
        <v>550419</v>
      </c>
      <c r="C23" s="43">
        <f t="shared" si="0"/>
        <v>4.7033135340694772</v>
      </c>
      <c r="D23" s="27">
        <v>264459</v>
      </c>
      <c r="E23" s="43">
        <f t="shared" si="1"/>
        <v>4.218212199238307</v>
      </c>
      <c r="F23" s="27">
        <v>18198</v>
      </c>
      <c r="G23" s="43">
        <f t="shared" si="2"/>
        <v>3.1705545072991748</v>
      </c>
      <c r="H23" s="71">
        <v>267762</v>
      </c>
      <c r="I23" s="37">
        <f t="shared" si="3"/>
        <v>5.5102249964295753</v>
      </c>
    </row>
    <row r="24" spans="1:9" x14ac:dyDescent="0.35">
      <c r="A24" s="17" t="s">
        <v>9</v>
      </c>
      <c r="B24" s="27">
        <v>225527</v>
      </c>
      <c r="C24" s="43">
        <f t="shared" si="0"/>
        <v>1.9271213228433011</v>
      </c>
      <c r="D24" s="27">
        <v>141876</v>
      </c>
      <c r="E24" s="43">
        <f t="shared" si="1"/>
        <v>2.2629710994110019</v>
      </c>
      <c r="F24" s="27">
        <v>16935</v>
      </c>
      <c r="G24" s="43">
        <f t="shared" si="2"/>
        <v>2.9505077800369008</v>
      </c>
      <c r="H24" s="71">
        <v>66716</v>
      </c>
      <c r="I24" s="37">
        <f t="shared" si="3"/>
        <v>1.3729363048595229</v>
      </c>
    </row>
    <row r="25" spans="1:9" x14ac:dyDescent="0.35">
      <c r="A25" s="25" t="s">
        <v>18</v>
      </c>
      <c r="B25" s="27">
        <v>1680717</v>
      </c>
      <c r="C25" s="43">
        <f t="shared" si="0"/>
        <v>14.361675401904092</v>
      </c>
      <c r="D25" s="27">
        <v>746918</v>
      </c>
      <c r="E25" s="43">
        <f t="shared" si="1"/>
        <v>11.913599535015553</v>
      </c>
      <c r="F25" s="27">
        <v>69442</v>
      </c>
      <c r="G25" s="43">
        <f t="shared" si="2"/>
        <v>12.098562814368023</v>
      </c>
      <c r="H25" s="70">
        <v>864357</v>
      </c>
      <c r="I25" s="37">
        <f t="shared" si="3"/>
        <v>17.787443876423385</v>
      </c>
    </row>
    <row r="26" spans="1:9" x14ac:dyDescent="0.35">
      <c r="A26" s="17" t="s">
        <v>7</v>
      </c>
      <c r="B26" s="27">
        <v>1197004</v>
      </c>
      <c r="C26" s="43">
        <f t="shared" si="0"/>
        <v>10.228362599283999</v>
      </c>
      <c r="D26" s="27">
        <v>461031</v>
      </c>
      <c r="E26" s="43">
        <f t="shared" si="1"/>
        <v>7.3536033503379965</v>
      </c>
      <c r="F26" s="27">
        <v>30997</v>
      </c>
      <c r="G26" s="43">
        <f t="shared" si="2"/>
        <v>5.4004658788192392</v>
      </c>
      <c r="H26" s="71">
        <v>704976</v>
      </c>
      <c r="I26" s="37">
        <f t="shared" si="3"/>
        <v>14.507571563862445</v>
      </c>
    </row>
    <row r="27" spans="1:9" x14ac:dyDescent="0.35">
      <c r="A27" s="17" t="s">
        <v>9</v>
      </c>
      <c r="B27" s="27">
        <v>483713</v>
      </c>
      <c r="C27" s="43">
        <f t="shared" si="0"/>
        <v>4.1333128026200932</v>
      </c>
      <c r="D27" s="27">
        <v>285887</v>
      </c>
      <c r="E27" s="43">
        <f t="shared" si="1"/>
        <v>4.5599961846775567</v>
      </c>
      <c r="F27" s="27">
        <v>38445</v>
      </c>
      <c r="G27" s="43">
        <f t="shared" si="2"/>
        <v>6.6980969355487838</v>
      </c>
      <c r="H27" s="71">
        <v>159381</v>
      </c>
      <c r="I27" s="37">
        <f t="shared" si="3"/>
        <v>3.2798723125609395</v>
      </c>
    </row>
    <row r="28" spans="1:9" x14ac:dyDescent="0.35">
      <c r="A28" s="25" t="s">
        <v>19</v>
      </c>
      <c r="B28" s="27">
        <v>1334966</v>
      </c>
      <c r="C28" s="43">
        <f t="shared" si="0"/>
        <v>11.407243673133728</v>
      </c>
      <c r="D28" s="27">
        <v>669477</v>
      </c>
      <c r="E28" s="43">
        <f t="shared" si="1"/>
        <v>10.678388893966416</v>
      </c>
      <c r="F28" s="27">
        <v>61323</v>
      </c>
      <c r="G28" s="43">
        <f t="shared" si="2"/>
        <v>10.684026489235482</v>
      </c>
      <c r="H28" s="70">
        <v>604166</v>
      </c>
      <c r="I28" s="37">
        <f t="shared" si="3"/>
        <v>12.433021097813993</v>
      </c>
    </row>
    <row r="29" spans="1:9" x14ac:dyDescent="0.35">
      <c r="A29" s="17" t="s">
        <v>7</v>
      </c>
      <c r="B29" s="27">
        <v>953901</v>
      </c>
      <c r="C29" s="43">
        <f t="shared" si="0"/>
        <v>8.1510548935672791</v>
      </c>
      <c r="D29" s="27">
        <v>426517</v>
      </c>
      <c r="E29" s="43">
        <f t="shared" si="1"/>
        <v>6.8030931546384315</v>
      </c>
      <c r="F29" s="27">
        <v>31405</v>
      </c>
      <c r="G29" s="43">
        <f t="shared" si="2"/>
        <v>5.4715498572222545</v>
      </c>
      <c r="H29" s="71">
        <v>495979</v>
      </c>
      <c r="I29" s="37">
        <f t="shared" si="3"/>
        <v>10.206660704297638</v>
      </c>
    </row>
    <row r="30" spans="1:9" x14ac:dyDescent="0.35">
      <c r="A30" s="17" t="s">
        <v>9</v>
      </c>
      <c r="B30" s="27">
        <v>381065</v>
      </c>
      <c r="C30" s="43">
        <f t="shared" si="0"/>
        <v>3.256188779566449</v>
      </c>
      <c r="D30" s="27">
        <v>242960</v>
      </c>
      <c r="E30" s="43">
        <f t="shared" si="1"/>
        <v>3.8752957393279832</v>
      </c>
      <c r="F30" s="27">
        <v>29918</v>
      </c>
      <c r="G30" s="43">
        <f t="shared" si="2"/>
        <v>5.2124766320132272</v>
      </c>
      <c r="H30" s="71">
        <v>108187</v>
      </c>
      <c r="I30" s="37">
        <f t="shared" si="3"/>
        <v>2.2263603935163556</v>
      </c>
    </row>
    <row r="31" spans="1:9" x14ac:dyDescent="0.35">
      <c r="A31" s="25" t="s">
        <v>20</v>
      </c>
      <c r="B31" s="27">
        <v>546650</v>
      </c>
      <c r="C31" s="43">
        <f t="shared" si="0"/>
        <v>4.6711075442509786</v>
      </c>
      <c r="D31" s="27">
        <v>322533</v>
      </c>
      <c r="E31" s="43">
        <f t="shared" si="1"/>
        <v>5.1445125151986844</v>
      </c>
      <c r="F31" s="27">
        <v>29650</v>
      </c>
      <c r="G31" s="43">
        <f t="shared" si="2"/>
        <v>5.1657842148269326</v>
      </c>
      <c r="H31" s="70">
        <v>194467</v>
      </c>
      <c r="I31" s="37">
        <f t="shared" si="3"/>
        <v>4.0019006594687454</v>
      </c>
    </row>
    <row r="32" spans="1:9" x14ac:dyDescent="0.35">
      <c r="A32" s="17" t="s">
        <v>7</v>
      </c>
      <c r="B32" s="27">
        <v>371990</v>
      </c>
      <c r="C32" s="43">
        <f t="shared" si="0"/>
        <v>3.1786431819005241</v>
      </c>
      <c r="D32" s="27">
        <v>199218</v>
      </c>
      <c r="E32" s="43">
        <f t="shared" si="1"/>
        <v>3.1775957630780463</v>
      </c>
      <c r="F32" s="27">
        <v>16231</v>
      </c>
      <c r="G32" s="43">
        <f t="shared" si="2"/>
        <v>2.8278530722042481</v>
      </c>
      <c r="H32" s="71">
        <v>156541</v>
      </c>
      <c r="I32" s="37">
        <f t="shared" si="3"/>
        <v>3.2214284744141524</v>
      </c>
    </row>
    <row r="33" spans="1:9" x14ac:dyDescent="0.35">
      <c r="A33" s="17" t="s">
        <v>9</v>
      </c>
      <c r="B33" s="27">
        <v>174660</v>
      </c>
      <c r="C33" s="43">
        <f t="shared" si="0"/>
        <v>1.4924643623504545</v>
      </c>
      <c r="D33" s="27">
        <v>123315</v>
      </c>
      <c r="E33" s="43">
        <f t="shared" si="1"/>
        <v>1.9669167521206381</v>
      </c>
      <c r="F33" s="27">
        <v>13419</v>
      </c>
      <c r="G33" s="43">
        <f t="shared" si="2"/>
        <v>2.3379311426226854</v>
      </c>
      <c r="H33" s="71">
        <v>37926</v>
      </c>
      <c r="I33" s="37">
        <f t="shared" si="3"/>
        <v>0.78047218505459359</v>
      </c>
    </row>
  </sheetData>
  <mergeCells count="7">
    <mergeCell ref="B2:I2"/>
    <mergeCell ref="A2:A5"/>
    <mergeCell ref="B3:C4"/>
    <mergeCell ref="D4:E4"/>
    <mergeCell ref="F4:G4"/>
    <mergeCell ref="D3:G3"/>
    <mergeCell ref="H3:I4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9" zoomScale="120" zoomScaleNormal="120" workbookViewId="0">
      <selection activeCell="H37" sqref="H37"/>
    </sheetView>
  </sheetViews>
  <sheetFormatPr defaultRowHeight="14.5" x14ac:dyDescent="0.35"/>
  <cols>
    <col min="1" max="1" width="14.1796875" customWidth="1"/>
    <col min="2" max="2" width="13.7265625" customWidth="1"/>
    <col min="3" max="4" width="13.453125" customWidth="1"/>
    <col min="6" max="6" width="9.81640625" customWidth="1"/>
    <col min="7" max="7" width="11.81640625" customWidth="1"/>
  </cols>
  <sheetData>
    <row r="1" spans="1:7" ht="31" customHeight="1" x14ac:dyDescent="0.35">
      <c r="A1" s="94" t="s">
        <v>106</v>
      </c>
      <c r="B1" s="94"/>
      <c r="C1" s="94"/>
      <c r="D1" s="94"/>
      <c r="E1" s="94"/>
      <c r="F1" s="94"/>
      <c r="G1" s="94"/>
    </row>
    <row r="2" spans="1:7" ht="20.149999999999999" customHeight="1" x14ac:dyDescent="0.35">
      <c r="A2" s="91" t="s">
        <v>10</v>
      </c>
      <c r="B2" s="91" t="s">
        <v>21</v>
      </c>
      <c r="C2" s="91"/>
      <c r="D2" s="91"/>
      <c r="E2" s="91"/>
      <c r="F2" s="91"/>
      <c r="G2" s="91"/>
    </row>
    <row r="3" spans="1:7" s="31" customFormat="1" ht="15" customHeight="1" x14ac:dyDescent="0.35">
      <c r="A3" s="91"/>
      <c r="B3" s="91" t="s">
        <v>1</v>
      </c>
      <c r="C3" s="91"/>
      <c r="D3" s="91"/>
      <c r="E3" s="91" t="s">
        <v>98</v>
      </c>
      <c r="F3" s="91"/>
      <c r="G3" s="91"/>
    </row>
    <row r="4" spans="1:7" ht="42" customHeight="1" x14ac:dyDescent="0.35">
      <c r="A4" s="91"/>
      <c r="B4" s="33" t="s">
        <v>12</v>
      </c>
      <c r="C4" s="33" t="s">
        <v>95</v>
      </c>
      <c r="D4" s="33" t="s">
        <v>96</v>
      </c>
      <c r="E4" s="33" t="s">
        <v>12</v>
      </c>
      <c r="F4" s="33" t="s">
        <v>95</v>
      </c>
      <c r="G4" s="33" t="s">
        <v>96</v>
      </c>
    </row>
    <row r="5" spans="1:7" ht="15" x14ac:dyDescent="0.25">
      <c r="A5" s="32">
        <v>1</v>
      </c>
      <c r="B5" s="32">
        <v>2</v>
      </c>
      <c r="C5" s="32">
        <v>3</v>
      </c>
      <c r="D5" s="32">
        <v>4</v>
      </c>
      <c r="E5" s="34">
        <v>5</v>
      </c>
      <c r="F5" s="34">
        <v>6</v>
      </c>
      <c r="G5" s="34">
        <v>7</v>
      </c>
    </row>
    <row r="6" spans="1:7" ht="14.5" customHeight="1" x14ac:dyDescent="0.25">
      <c r="A6" s="24" t="s">
        <v>3</v>
      </c>
      <c r="B6" s="72">
        <v>4859366</v>
      </c>
      <c r="C6" s="73">
        <v>1304896</v>
      </c>
      <c r="D6" s="73">
        <v>3554470</v>
      </c>
      <c r="E6" s="35">
        <f>B6/$B$6*100</f>
        <v>100</v>
      </c>
      <c r="F6" s="38">
        <f t="shared" ref="F6:G6" si="0">C6/$B$6*100</f>
        <v>26.853215007883747</v>
      </c>
      <c r="G6" s="38">
        <f t="shared" si="0"/>
        <v>73.146784992116253</v>
      </c>
    </row>
    <row r="7" spans="1:7" x14ac:dyDescent="0.35">
      <c r="A7" s="17" t="s">
        <v>7</v>
      </c>
      <c r="B7" s="74">
        <v>3686059</v>
      </c>
      <c r="C7" s="75">
        <v>926475</v>
      </c>
      <c r="D7" s="75">
        <v>2759584</v>
      </c>
      <c r="E7" s="37">
        <f t="shared" ref="E7:E8" si="1">B7/$B$6*100</f>
        <v>75.854730843488639</v>
      </c>
      <c r="F7" s="37">
        <f t="shared" ref="F7:G9" si="2">C7/$B7*100</f>
        <v>25.134567840612426</v>
      </c>
      <c r="G7" s="37">
        <f t="shared" si="2"/>
        <v>74.865432159387566</v>
      </c>
    </row>
    <row r="8" spans="1:7" x14ac:dyDescent="0.35">
      <c r="A8" s="17" t="s">
        <v>9</v>
      </c>
      <c r="B8" s="74">
        <v>1173307</v>
      </c>
      <c r="C8" s="75">
        <v>378421</v>
      </c>
      <c r="D8" s="75">
        <v>794886</v>
      </c>
      <c r="E8" s="37">
        <f t="shared" si="1"/>
        <v>24.145269156511365</v>
      </c>
      <c r="F8" s="37">
        <f t="shared" si="2"/>
        <v>32.252513621754581</v>
      </c>
      <c r="G8" s="37">
        <f t="shared" si="2"/>
        <v>67.747486378245426</v>
      </c>
    </row>
    <row r="9" spans="1:7" x14ac:dyDescent="0.35">
      <c r="A9" s="24" t="s">
        <v>13</v>
      </c>
      <c r="B9" s="72">
        <v>270060</v>
      </c>
      <c r="C9" s="73">
        <v>76727</v>
      </c>
      <c r="D9" s="73">
        <v>193333</v>
      </c>
      <c r="E9" s="35">
        <f>B9/$B$9*100</f>
        <v>100</v>
      </c>
      <c r="F9" s="38">
        <f t="shared" si="2"/>
        <v>28.411093831000517</v>
      </c>
      <c r="G9" s="38">
        <f t="shared" si="2"/>
        <v>71.588906168999472</v>
      </c>
    </row>
    <row r="10" spans="1:7" x14ac:dyDescent="0.35">
      <c r="A10" s="17" t="s">
        <v>7</v>
      </c>
      <c r="B10" s="72">
        <v>210228</v>
      </c>
      <c r="C10" s="73">
        <v>57181</v>
      </c>
      <c r="D10" s="73">
        <v>153047</v>
      </c>
      <c r="E10" s="37">
        <f t="shared" ref="E10:E11" si="3">B10/$B$9*100</f>
        <v>77.844923350366585</v>
      </c>
      <c r="F10" s="37">
        <f t="shared" ref="F10:F32" si="4">C10/$B10*100</f>
        <v>27.199516715185418</v>
      </c>
      <c r="G10" s="37">
        <f t="shared" ref="G10:G32" si="5">D10/$B10*100</f>
        <v>72.80048328481459</v>
      </c>
    </row>
    <row r="11" spans="1:7" x14ac:dyDescent="0.35">
      <c r="A11" s="17" t="s">
        <v>9</v>
      </c>
      <c r="B11" s="72">
        <v>59832</v>
      </c>
      <c r="C11" s="73">
        <v>19546</v>
      </c>
      <c r="D11" s="73">
        <v>40286</v>
      </c>
      <c r="E11" s="37">
        <f t="shared" si="3"/>
        <v>22.155076649633415</v>
      </c>
      <c r="F11" s="37">
        <f t="shared" si="4"/>
        <v>32.668137451530953</v>
      </c>
      <c r="G11" s="37">
        <f t="shared" si="5"/>
        <v>67.331862548469047</v>
      </c>
    </row>
    <row r="12" spans="1:7" x14ac:dyDescent="0.35">
      <c r="A12" s="24" t="s">
        <v>14</v>
      </c>
      <c r="B12" s="72">
        <v>768046</v>
      </c>
      <c r="C12" s="73">
        <v>308411</v>
      </c>
      <c r="D12" s="73">
        <v>459635</v>
      </c>
      <c r="E12" s="35">
        <f>B12/$B$12*100</f>
        <v>100</v>
      </c>
      <c r="F12" s="38">
        <f t="shared" si="4"/>
        <v>40.155277157878565</v>
      </c>
      <c r="G12" s="38">
        <f t="shared" si="5"/>
        <v>59.844722842121435</v>
      </c>
    </row>
    <row r="13" spans="1:7" x14ac:dyDescent="0.35">
      <c r="A13" s="17" t="s">
        <v>7</v>
      </c>
      <c r="B13" s="72">
        <v>546568</v>
      </c>
      <c r="C13" s="73">
        <v>214294</v>
      </c>
      <c r="D13" s="73">
        <v>332274</v>
      </c>
      <c r="E13" s="37">
        <f t="shared" ref="E13:E14" si="6">B13/$B$12*100</f>
        <v>71.163445939435917</v>
      </c>
      <c r="F13" s="37">
        <f t="shared" si="4"/>
        <v>39.207198372389165</v>
      </c>
      <c r="G13" s="37">
        <f t="shared" si="5"/>
        <v>60.792801627610835</v>
      </c>
    </row>
    <row r="14" spans="1:7" x14ac:dyDescent="0.35">
      <c r="A14" s="17" t="s">
        <v>9</v>
      </c>
      <c r="B14" s="72">
        <v>221478</v>
      </c>
      <c r="C14" s="73">
        <v>94117</v>
      </c>
      <c r="D14" s="73">
        <v>127361</v>
      </c>
      <c r="E14" s="37">
        <f t="shared" si="6"/>
        <v>28.83655406056408</v>
      </c>
      <c r="F14" s="37">
        <f t="shared" si="4"/>
        <v>42.494965639928118</v>
      </c>
      <c r="G14" s="37">
        <f t="shared" si="5"/>
        <v>57.505034360071882</v>
      </c>
    </row>
    <row r="15" spans="1:7" x14ac:dyDescent="0.35">
      <c r="A15" s="24" t="s">
        <v>15</v>
      </c>
      <c r="B15" s="72">
        <v>1103891</v>
      </c>
      <c r="C15" s="73">
        <v>276195</v>
      </c>
      <c r="D15" s="73">
        <v>827696</v>
      </c>
      <c r="E15" s="35">
        <f>B15/$B$15*100</f>
        <v>100</v>
      </c>
      <c r="F15" s="38">
        <f t="shared" si="4"/>
        <v>25.020133328381156</v>
      </c>
      <c r="G15" s="38">
        <f t="shared" si="5"/>
        <v>74.979866671618851</v>
      </c>
    </row>
    <row r="16" spans="1:7" x14ac:dyDescent="0.35">
      <c r="A16" s="17" t="s">
        <v>7</v>
      </c>
      <c r="B16" s="72">
        <v>731309</v>
      </c>
      <c r="C16" s="73">
        <v>160586</v>
      </c>
      <c r="D16" s="73">
        <v>570723</v>
      </c>
      <c r="E16" s="37">
        <f t="shared" ref="E16:E17" si="7">B16/$B$15*100</f>
        <v>66.248298065660478</v>
      </c>
      <c r="F16" s="37">
        <f t="shared" si="4"/>
        <v>21.958706921424458</v>
      </c>
      <c r="G16" s="37">
        <f t="shared" si="5"/>
        <v>78.041293078575535</v>
      </c>
    </row>
    <row r="17" spans="1:7" x14ac:dyDescent="0.35">
      <c r="A17" s="17" t="s">
        <v>9</v>
      </c>
      <c r="B17" s="72">
        <v>372582</v>
      </c>
      <c r="C17" s="73">
        <v>115609</v>
      </c>
      <c r="D17" s="73">
        <v>256973</v>
      </c>
      <c r="E17" s="37">
        <f t="shared" si="7"/>
        <v>33.751701934339536</v>
      </c>
      <c r="F17" s="37">
        <f t="shared" si="4"/>
        <v>31.029142578009672</v>
      </c>
      <c r="G17" s="37">
        <f t="shared" si="5"/>
        <v>68.970857421990331</v>
      </c>
    </row>
    <row r="18" spans="1:7" x14ac:dyDescent="0.35">
      <c r="A18" s="24" t="s">
        <v>16</v>
      </c>
      <c r="B18" s="72">
        <v>719901</v>
      </c>
      <c r="C18" s="73">
        <v>172991</v>
      </c>
      <c r="D18" s="73">
        <v>546910</v>
      </c>
      <c r="E18" s="35">
        <f>B18/$B$18*100</f>
        <v>100</v>
      </c>
      <c r="F18" s="38">
        <f t="shared" si="4"/>
        <v>24.029831879661231</v>
      </c>
      <c r="G18" s="38">
        <f t="shared" si="5"/>
        <v>75.970168120338769</v>
      </c>
    </row>
    <row r="19" spans="1:7" x14ac:dyDescent="0.35">
      <c r="A19" s="17" t="s">
        <v>7</v>
      </c>
      <c r="B19" s="72">
        <v>572696</v>
      </c>
      <c r="C19" s="73">
        <v>127741</v>
      </c>
      <c r="D19" s="73">
        <v>444955</v>
      </c>
      <c r="E19" s="37">
        <f t="shared" ref="E19:E20" si="8">B19/$B$18*100</f>
        <v>79.552049517919826</v>
      </c>
      <c r="F19" s="37">
        <f t="shared" si="4"/>
        <v>22.305202061826868</v>
      </c>
      <c r="G19" s="37">
        <f t="shared" si="5"/>
        <v>77.694797938173139</v>
      </c>
    </row>
    <row r="20" spans="1:7" x14ac:dyDescent="0.35">
      <c r="A20" s="17" t="s">
        <v>9</v>
      </c>
      <c r="B20" s="72">
        <v>147205</v>
      </c>
      <c r="C20" s="73">
        <v>45250</v>
      </c>
      <c r="D20" s="73">
        <v>101955</v>
      </c>
      <c r="E20" s="37">
        <f t="shared" si="8"/>
        <v>20.447950482080174</v>
      </c>
      <c r="F20" s="37">
        <f t="shared" si="4"/>
        <v>30.739444991678273</v>
      </c>
      <c r="G20" s="37">
        <f t="shared" si="5"/>
        <v>69.260555008321731</v>
      </c>
    </row>
    <row r="21" spans="1:7" x14ac:dyDescent="0.35">
      <c r="A21" s="24" t="s">
        <v>17</v>
      </c>
      <c r="B21" s="72">
        <v>334478</v>
      </c>
      <c r="C21" s="73">
        <v>71474</v>
      </c>
      <c r="D21" s="73">
        <v>263004</v>
      </c>
      <c r="E21" s="35">
        <f>B21/$B$21*100</f>
        <v>100</v>
      </c>
      <c r="F21" s="38">
        <f t="shared" si="4"/>
        <v>21.368819473926536</v>
      </c>
      <c r="G21" s="38">
        <f t="shared" si="5"/>
        <v>78.631180526073464</v>
      </c>
    </row>
    <row r="22" spans="1:7" x14ac:dyDescent="0.35">
      <c r="A22" s="17" t="s">
        <v>7</v>
      </c>
      <c r="B22" s="72">
        <v>267762</v>
      </c>
      <c r="C22" s="73">
        <v>53590</v>
      </c>
      <c r="D22" s="73">
        <v>214172</v>
      </c>
      <c r="E22" s="37">
        <f t="shared" ref="E22:E23" si="9">B22/$B$21*100</f>
        <v>80.053695609277739</v>
      </c>
      <c r="F22" s="37">
        <f t="shared" si="4"/>
        <v>20.01404232116581</v>
      </c>
      <c r="G22" s="37">
        <f t="shared" si="5"/>
        <v>79.985957678834183</v>
      </c>
    </row>
    <row r="23" spans="1:7" x14ac:dyDescent="0.35">
      <c r="A23" s="17" t="s">
        <v>9</v>
      </c>
      <c r="B23" s="72">
        <v>66716</v>
      </c>
      <c r="C23" s="73">
        <v>17884</v>
      </c>
      <c r="D23" s="73">
        <v>48832</v>
      </c>
      <c r="E23" s="37">
        <f t="shared" si="9"/>
        <v>19.946304390722261</v>
      </c>
      <c r="F23" s="37">
        <f t="shared" si="4"/>
        <v>26.806163439055098</v>
      </c>
      <c r="G23" s="37">
        <f t="shared" si="5"/>
        <v>73.193836560944902</v>
      </c>
    </row>
    <row r="24" spans="1:7" x14ac:dyDescent="0.35">
      <c r="A24" s="24" t="s">
        <v>18</v>
      </c>
      <c r="B24" s="72">
        <v>864357</v>
      </c>
      <c r="C24" s="73">
        <v>212911</v>
      </c>
      <c r="D24" s="73">
        <v>651446</v>
      </c>
      <c r="E24" s="35">
        <f>B24/$B$24*100</f>
        <v>100</v>
      </c>
      <c r="F24" s="38">
        <f t="shared" si="4"/>
        <v>24.632298922783065</v>
      </c>
      <c r="G24" s="38">
        <f t="shared" si="5"/>
        <v>75.367701077216935</v>
      </c>
    </row>
    <row r="25" spans="1:7" x14ac:dyDescent="0.35">
      <c r="A25" s="17" t="s">
        <v>7</v>
      </c>
      <c r="B25" s="72">
        <v>704976</v>
      </c>
      <c r="C25" s="73">
        <v>166368</v>
      </c>
      <c r="D25" s="73">
        <v>538608</v>
      </c>
      <c r="E25" s="37">
        <f t="shared" ref="E25:E26" si="10">B25/$B$24*100</f>
        <v>81.560743998139657</v>
      </c>
      <c r="F25" s="37">
        <f t="shared" si="4"/>
        <v>23.599101245999865</v>
      </c>
      <c r="G25" s="37">
        <f t="shared" si="5"/>
        <v>76.400898754000139</v>
      </c>
    </row>
    <row r="26" spans="1:7" x14ac:dyDescent="0.35">
      <c r="A26" s="17" t="s">
        <v>9</v>
      </c>
      <c r="B26" s="72">
        <v>159381</v>
      </c>
      <c r="C26" s="73">
        <v>46543</v>
      </c>
      <c r="D26" s="73">
        <v>112838</v>
      </c>
      <c r="E26" s="37">
        <f t="shared" si="10"/>
        <v>18.439256001860343</v>
      </c>
      <c r="F26" s="37">
        <f t="shared" si="4"/>
        <v>29.202351597743771</v>
      </c>
      <c r="G26" s="37">
        <f t="shared" si="5"/>
        <v>70.797648402256229</v>
      </c>
    </row>
    <row r="27" spans="1:7" x14ac:dyDescent="0.35">
      <c r="A27" s="24" t="s">
        <v>19</v>
      </c>
      <c r="B27" s="72">
        <v>604166</v>
      </c>
      <c r="C27" s="73">
        <v>126454</v>
      </c>
      <c r="D27" s="73">
        <v>477712</v>
      </c>
      <c r="E27" s="35">
        <f>B27/$B$27*100</f>
        <v>100</v>
      </c>
      <c r="F27" s="38">
        <f t="shared" si="4"/>
        <v>20.930340336927269</v>
      </c>
      <c r="G27" s="38">
        <f t="shared" si="5"/>
        <v>79.069659663072727</v>
      </c>
    </row>
    <row r="28" spans="1:7" x14ac:dyDescent="0.35">
      <c r="A28" s="17" t="s">
        <v>7</v>
      </c>
      <c r="B28" s="72">
        <v>495979</v>
      </c>
      <c r="C28" s="73">
        <v>98384</v>
      </c>
      <c r="D28" s="73">
        <v>397595</v>
      </c>
      <c r="E28" s="37">
        <f t="shared" ref="E28:E29" si="11">B28/$B$27*100</f>
        <v>82.093166447631944</v>
      </c>
      <c r="F28" s="37">
        <f t="shared" si="4"/>
        <v>19.836323715318592</v>
      </c>
      <c r="G28" s="37">
        <f t="shared" si="5"/>
        <v>80.163676284681401</v>
      </c>
    </row>
    <row r="29" spans="1:7" x14ac:dyDescent="0.35">
      <c r="A29" s="17" t="s">
        <v>9</v>
      </c>
      <c r="B29" s="72">
        <v>108187</v>
      </c>
      <c r="C29" s="73">
        <v>28070</v>
      </c>
      <c r="D29" s="73">
        <v>80117</v>
      </c>
      <c r="E29" s="37">
        <f t="shared" si="11"/>
        <v>17.906833552368056</v>
      </c>
      <c r="F29" s="37">
        <f t="shared" si="4"/>
        <v>25.945816040744269</v>
      </c>
      <c r="G29" s="37">
        <f t="shared" si="5"/>
        <v>74.054183959255738</v>
      </c>
    </row>
    <row r="30" spans="1:7" x14ac:dyDescent="0.35">
      <c r="A30" s="24" t="s">
        <v>20</v>
      </c>
      <c r="B30" s="72">
        <v>194467</v>
      </c>
      <c r="C30" s="73">
        <v>59733</v>
      </c>
      <c r="D30" s="73">
        <v>134734</v>
      </c>
      <c r="E30" s="35">
        <f>B30/$B$30*100</f>
        <v>100</v>
      </c>
      <c r="F30" s="38">
        <f t="shared" si="4"/>
        <v>30.716265484632356</v>
      </c>
      <c r="G30" s="38">
        <f t="shared" si="5"/>
        <v>69.283734515367641</v>
      </c>
    </row>
    <row r="31" spans="1:7" x14ac:dyDescent="0.35">
      <c r="A31" s="17" t="s">
        <v>7</v>
      </c>
      <c r="B31" s="72">
        <v>156541</v>
      </c>
      <c r="C31" s="73">
        <v>48331</v>
      </c>
      <c r="D31" s="73">
        <v>108210</v>
      </c>
      <c r="E31" s="37">
        <f t="shared" ref="E31:E32" si="12">B31/$B$30*100</f>
        <v>80.497462294373861</v>
      </c>
      <c r="F31" s="37">
        <f t="shared" si="4"/>
        <v>30.874339629873326</v>
      </c>
      <c r="G31" s="37">
        <f t="shared" si="5"/>
        <v>69.125660370126667</v>
      </c>
    </row>
    <row r="32" spans="1:7" x14ac:dyDescent="0.35">
      <c r="A32" s="17" t="s">
        <v>9</v>
      </c>
      <c r="B32" s="72">
        <v>37926</v>
      </c>
      <c r="C32" s="73">
        <v>11402</v>
      </c>
      <c r="D32" s="73">
        <v>26524</v>
      </c>
      <c r="E32" s="37">
        <f t="shared" si="12"/>
        <v>19.502537705626146</v>
      </c>
      <c r="F32" s="37">
        <f t="shared" si="4"/>
        <v>30.06380846912408</v>
      </c>
      <c r="G32" s="37">
        <f t="shared" si="5"/>
        <v>69.936191530875917</v>
      </c>
    </row>
  </sheetData>
  <mergeCells count="5">
    <mergeCell ref="E3:G3"/>
    <mergeCell ref="A2:A4"/>
    <mergeCell ref="B2:G2"/>
    <mergeCell ref="B3:D3"/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5" zoomScale="110" zoomScaleNormal="110" workbookViewId="0">
      <selection activeCell="F24" sqref="F24"/>
    </sheetView>
  </sheetViews>
  <sheetFormatPr defaultRowHeight="14.5" x14ac:dyDescent="0.35"/>
  <cols>
    <col min="1" max="1" width="34.26953125" customWidth="1"/>
    <col min="2" max="2" width="10.453125" customWidth="1"/>
    <col min="3" max="3" width="11.1796875" customWidth="1"/>
    <col min="4" max="4" width="9.7265625" customWidth="1"/>
    <col min="5" max="5" width="10.7265625" style="31" customWidth="1"/>
    <col min="6" max="6" width="9.26953125" style="31" bestFit="1" customWidth="1"/>
  </cols>
  <sheetData>
    <row r="1" spans="1:5" x14ac:dyDescent="0.35">
      <c r="A1" s="96" t="s">
        <v>112</v>
      </c>
      <c r="B1" s="96"/>
      <c r="C1" s="96"/>
      <c r="D1" s="96"/>
      <c r="E1" s="96"/>
    </row>
    <row r="2" spans="1:5" x14ac:dyDescent="0.35">
      <c r="A2" s="95" t="s">
        <v>22</v>
      </c>
      <c r="B2" s="95" t="s">
        <v>102</v>
      </c>
      <c r="C2" s="95"/>
      <c r="D2" s="95"/>
      <c r="E2" s="95"/>
    </row>
    <row r="3" spans="1:5" x14ac:dyDescent="0.35">
      <c r="A3" s="95"/>
      <c r="B3" s="95">
        <v>2024</v>
      </c>
      <c r="C3" s="95"/>
      <c r="D3" s="95">
        <v>2013</v>
      </c>
      <c r="E3" s="95"/>
    </row>
    <row r="4" spans="1:5" x14ac:dyDescent="0.35">
      <c r="A4" s="95"/>
      <c r="B4" s="51" t="s">
        <v>1</v>
      </c>
      <c r="C4" s="51" t="s">
        <v>2</v>
      </c>
      <c r="D4" s="51" t="s">
        <v>1</v>
      </c>
      <c r="E4" s="51" t="s">
        <v>2</v>
      </c>
    </row>
    <row r="5" spans="1:5" x14ac:dyDescent="0.35">
      <c r="A5" s="52">
        <v>1</v>
      </c>
      <c r="B5" s="52">
        <v>2</v>
      </c>
      <c r="C5" s="52">
        <v>3</v>
      </c>
      <c r="D5" s="52">
        <v>4</v>
      </c>
      <c r="E5" s="52">
        <v>5</v>
      </c>
    </row>
    <row r="6" spans="1:5" ht="14.5" customHeight="1" x14ac:dyDescent="0.35">
      <c r="A6" s="53" t="s">
        <v>12</v>
      </c>
      <c r="B6" s="54">
        <f>SUM(B7:B16)</f>
        <v>6269457</v>
      </c>
      <c r="C6" s="54">
        <f>B6/$B$6*100</f>
        <v>100</v>
      </c>
      <c r="D6" s="54">
        <v>4514091</v>
      </c>
      <c r="E6" s="54">
        <f>D6/$D$6*100</f>
        <v>100</v>
      </c>
    </row>
    <row r="7" spans="1:5" ht="15.65" customHeight="1" x14ac:dyDescent="0.35">
      <c r="A7" s="55" t="s">
        <v>23</v>
      </c>
      <c r="B7" s="76">
        <v>5477024</v>
      </c>
      <c r="C7" s="57">
        <f t="shared" ref="C7:C16" si="0">B7/$B$6*100</f>
        <v>87.36042052764698</v>
      </c>
      <c r="D7" s="58">
        <v>3901177</v>
      </c>
      <c r="E7" s="57">
        <f t="shared" ref="E7:E16" si="1">D7/$D$6*100</f>
        <v>86.422205489432983</v>
      </c>
    </row>
    <row r="8" spans="1:5" ht="15.65" customHeight="1" x14ac:dyDescent="0.35">
      <c r="A8" s="55" t="s">
        <v>24</v>
      </c>
      <c r="B8" s="76">
        <v>90522</v>
      </c>
      <c r="C8" s="57">
        <f t="shared" si="0"/>
        <v>1.4438570995861364</v>
      </c>
      <c r="D8" s="58">
        <v>42935</v>
      </c>
      <c r="E8" s="57">
        <f t="shared" si="1"/>
        <v>0.95113279727856614</v>
      </c>
    </row>
    <row r="9" spans="1:5" ht="15.65" customHeight="1" x14ac:dyDescent="0.35">
      <c r="A9" s="55" t="s">
        <v>25</v>
      </c>
      <c r="B9" s="76">
        <v>114386</v>
      </c>
      <c r="C9" s="57">
        <f t="shared" si="0"/>
        <v>1.8244961246245091</v>
      </c>
      <c r="D9" s="58">
        <v>113874</v>
      </c>
      <c r="E9" s="57">
        <f t="shared" si="1"/>
        <v>2.5226341250098856</v>
      </c>
    </row>
    <row r="10" spans="1:5" ht="15.65" customHeight="1" x14ac:dyDescent="0.35">
      <c r="A10" s="55" t="s">
        <v>26</v>
      </c>
      <c r="B10" s="76">
        <v>20651</v>
      </c>
      <c r="C10" s="57">
        <f t="shared" si="0"/>
        <v>0.32939056763608077</v>
      </c>
      <c r="D10" s="58">
        <v>8865</v>
      </c>
      <c r="E10" s="57">
        <f t="shared" si="1"/>
        <v>0.19638505293756819</v>
      </c>
    </row>
    <row r="11" spans="1:5" x14ac:dyDescent="0.35">
      <c r="A11" s="55" t="s">
        <v>103</v>
      </c>
      <c r="B11" s="77">
        <v>139194</v>
      </c>
      <c r="C11" s="57">
        <f t="shared" si="0"/>
        <v>2.2201922750247749</v>
      </c>
      <c r="D11" s="56">
        <v>117062</v>
      </c>
      <c r="E11" s="57">
        <f t="shared" si="1"/>
        <v>2.5932574243629558</v>
      </c>
    </row>
    <row r="12" spans="1:5" ht="16.5" customHeight="1" x14ac:dyDescent="0.35">
      <c r="A12" s="55" t="s">
        <v>104</v>
      </c>
      <c r="B12" s="77">
        <v>1833</v>
      </c>
      <c r="C12" s="57">
        <f t="shared" si="0"/>
        <v>2.9236981767320518E-2</v>
      </c>
      <c r="D12" s="56">
        <v>1644</v>
      </c>
      <c r="E12" s="57">
        <f t="shared" si="1"/>
        <v>3.641929238909894E-2</v>
      </c>
    </row>
    <row r="13" spans="1:5" ht="15.5" x14ac:dyDescent="0.35">
      <c r="A13" s="55" t="s">
        <v>29</v>
      </c>
      <c r="B13" s="77">
        <v>9505</v>
      </c>
      <c r="C13" s="57">
        <f t="shared" si="0"/>
        <v>0.1516080260220303</v>
      </c>
      <c r="D13" s="58">
        <v>12581</v>
      </c>
      <c r="E13" s="57">
        <f t="shared" si="1"/>
        <v>0.27870505933531248</v>
      </c>
    </row>
    <row r="14" spans="1:5" ht="15.5" x14ac:dyDescent="0.35">
      <c r="A14" s="55" t="s">
        <v>30</v>
      </c>
      <c r="B14" s="77">
        <v>400696</v>
      </c>
      <c r="C14" s="57">
        <f t="shared" si="0"/>
        <v>6.3912393050945244</v>
      </c>
      <c r="D14" s="58">
        <v>189264</v>
      </c>
      <c r="E14" s="57">
        <f t="shared" si="1"/>
        <v>4.1927378070136374</v>
      </c>
    </row>
    <row r="15" spans="1:5" ht="15.5" x14ac:dyDescent="0.35">
      <c r="A15" s="55" t="s">
        <v>31</v>
      </c>
      <c r="B15" s="77">
        <v>222</v>
      </c>
      <c r="C15" s="57">
        <f t="shared" si="0"/>
        <v>3.5409765151910282E-3</v>
      </c>
      <c r="D15" s="58">
        <v>1942</v>
      </c>
      <c r="E15" s="57">
        <f t="shared" si="1"/>
        <v>4.3020842955979396E-2</v>
      </c>
    </row>
    <row r="16" spans="1:5" ht="15.5" x14ac:dyDescent="0.35">
      <c r="A16" s="55" t="s">
        <v>32</v>
      </c>
      <c r="B16" s="77">
        <v>15424</v>
      </c>
      <c r="C16" s="57">
        <f t="shared" si="0"/>
        <v>0.24601811608246138</v>
      </c>
      <c r="D16" s="58">
        <v>124747</v>
      </c>
      <c r="E16" s="57">
        <f t="shared" si="1"/>
        <v>2.7635021092840177</v>
      </c>
    </row>
    <row r="17" spans="2:2" x14ac:dyDescent="0.35">
      <c r="B17" s="64"/>
    </row>
    <row r="18" spans="2:2" x14ac:dyDescent="0.35">
      <c r="B18" s="31"/>
    </row>
  </sheetData>
  <mergeCells count="5">
    <mergeCell ref="A2:A4"/>
    <mergeCell ref="B2:E2"/>
    <mergeCell ref="B3:C3"/>
    <mergeCell ref="D3:E3"/>
    <mergeCell ref="A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120" zoomScaleNormal="120" workbookViewId="0">
      <selection activeCell="J15" sqref="J15"/>
    </sheetView>
  </sheetViews>
  <sheetFormatPr defaultRowHeight="14.5" x14ac:dyDescent="0.35"/>
  <cols>
    <col min="1" max="1" width="8.81640625" customWidth="1"/>
    <col min="2" max="2" width="10.81640625" customWidth="1"/>
    <col min="3" max="3" width="8.453125" bestFit="1" customWidth="1"/>
    <col min="4" max="4" width="11.26953125" customWidth="1"/>
    <col min="5" max="5" width="9.1796875" customWidth="1"/>
    <col min="6" max="6" width="9.453125" customWidth="1"/>
    <col min="7" max="7" width="8.453125" bestFit="1" customWidth="1"/>
    <col min="8" max="8" width="10.7265625" customWidth="1"/>
  </cols>
  <sheetData>
    <row r="1" spans="1:10" ht="27" customHeight="1" x14ac:dyDescent="0.25">
      <c r="A1" s="28" t="s">
        <v>107</v>
      </c>
      <c r="B1" s="26"/>
      <c r="C1" s="26"/>
      <c r="D1" s="26"/>
      <c r="E1" s="26"/>
      <c r="F1" s="26"/>
      <c r="G1" s="26"/>
      <c r="H1" s="26"/>
    </row>
    <row r="2" spans="1:10" x14ac:dyDescent="0.35">
      <c r="A2" s="103" t="s">
        <v>33</v>
      </c>
      <c r="B2" s="104"/>
      <c r="C2" s="97" t="s">
        <v>34</v>
      </c>
      <c r="D2" s="98"/>
      <c r="E2" s="98"/>
      <c r="F2" s="99"/>
      <c r="G2" s="97" t="s">
        <v>111</v>
      </c>
      <c r="H2" s="98"/>
      <c r="I2" s="98"/>
      <c r="J2" s="99"/>
    </row>
    <row r="3" spans="1:10" x14ac:dyDescent="0.35">
      <c r="A3" s="105"/>
      <c r="B3" s="106"/>
      <c r="C3" s="97">
        <v>2024</v>
      </c>
      <c r="D3" s="99"/>
      <c r="E3" s="97">
        <v>2013</v>
      </c>
      <c r="F3" s="99"/>
      <c r="G3" s="97">
        <v>2024</v>
      </c>
      <c r="H3" s="99"/>
      <c r="I3" s="97">
        <v>2013</v>
      </c>
      <c r="J3" s="99"/>
    </row>
    <row r="4" spans="1:10" x14ac:dyDescent="0.35">
      <c r="A4" s="107"/>
      <c r="B4" s="108"/>
      <c r="C4" s="59" t="s">
        <v>1</v>
      </c>
      <c r="D4" s="59" t="s">
        <v>2</v>
      </c>
      <c r="E4" s="59" t="s">
        <v>1</v>
      </c>
      <c r="F4" s="59" t="s">
        <v>2</v>
      </c>
      <c r="G4" s="59" t="s">
        <v>1</v>
      </c>
      <c r="H4" s="59" t="s">
        <v>2</v>
      </c>
      <c r="I4" s="59" t="s">
        <v>1</v>
      </c>
      <c r="J4" s="59" t="s">
        <v>2</v>
      </c>
    </row>
    <row r="5" spans="1:10" x14ac:dyDescent="0.35">
      <c r="A5" s="100" t="s">
        <v>3</v>
      </c>
      <c r="B5" s="60" t="s">
        <v>12</v>
      </c>
      <c r="C5" s="79">
        <v>11702792</v>
      </c>
      <c r="D5" s="62">
        <f>C5/$C$5*100</f>
        <v>100</v>
      </c>
      <c r="E5" s="61">
        <v>7818565</v>
      </c>
      <c r="F5" s="62">
        <f>E5/$E$5*100</f>
        <v>100</v>
      </c>
      <c r="G5" s="79">
        <v>30632661</v>
      </c>
      <c r="H5" s="62">
        <f>G5/$G$5*100</f>
        <v>100</v>
      </c>
      <c r="I5" s="61">
        <v>24500850</v>
      </c>
      <c r="J5" s="62">
        <f>I5/$I$5*100</f>
        <v>100</v>
      </c>
    </row>
    <row r="6" spans="1:10" x14ac:dyDescent="0.35">
      <c r="A6" s="101"/>
      <c r="B6" s="60" t="s">
        <v>35</v>
      </c>
      <c r="C6" s="80">
        <v>7385828</v>
      </c>
      <c r="D6" s="78">
        <f t="shared" ref="D6:D13" si="0">C6/$C$5*100</f>
        <v>63.111674547407148</v>
      </c>
      <c r="E6" s="61">
        <v>5589019</v>
      </c>
      <c r="F6" s="78">
        <f t="shared" ref="F6:F13" si="1">E6/$E$5*100</f>
        <v>71.483948780882429</v>
      </c>
      <c r="G6" s="79">
        <v>15535510</v>
      </c>
      <c r="H6" s="78">
        <f t="shared" ref="H6:H13" si="2">G6/$G$5*100</f>
        <v>50.715509174994622</v>
      </c>
      <c r="I6" s="61">
        <v>15000731</v>
      </c>
      <c r="J6" s="78">
        <f t="shared" ref="J6:J13" si="3">I6/$I$5*100</f>
        <v>61.225349324615266</v>
      </c>
    </row>
    <row r="7" spans="1:10" x14ac:dyDescent="0.35">
      <c r="A7" s="102"/>
      <c r="B7" s="60" t="s">
        <v>9</v>
      </c>
      <c r="C7" s="80">
        <v>4316964</v>
      </c>
      <c r="D7" s="78">
        <f t="shared" si="0"/>
        <v>36.888325452592852</v>
      </c>
      <c r="E7" s="61">
        <v>2229546</v>
      </c>
      <c r="F7" s="78">
        <f t="shared" si="1"/>
        <v>28.516051219117571</v>
      </c>
      <c r="G7" s="79">
        <v>15097151</v>
      </c>
      <c r="H7" s="78">
        <f t="shared" si="2"/>
        <v>49.284490825005378</v>
      </c>
      <c r="I7" s="61">
        <v>9500119</v>
      </c>
      <c r="J7" s="78">
        <f t="shared" si="3"/>
        <v>38.774650675384734</v>
      </c>
    </row>
    <row r="8" spans="1:10" x14ac:dyDescent="0.35">
      <c r="A8" s="100" t="s">
        <v>97</v>
      </c>
      <c r="B8" s="60" t="s">
        <v>12</v>
      </c>
      <c r="C8" s="79">
        <v>1168349</v>
      </c>
      <c r="D8" s="78">
        <f t="shared" si="0"/>
        <v>9.9835064999873531</v>
      </c>
      <c r="E8" s="61">
        <v>902583</v>
      </c>
      <c r="F8" s="78">
        <f t="shared" si="1"/>
        <v>11.544100483912329</v>
      </c>
      <c r="G8" s="79">
        <v>9373883</v>
      </c>
      <c r="H8" s="78">
        <f t="shared" si="2"/>
        <v>30.600942569109485</v>
      </c>
      <c r="I8" s="61">
        <v>7365760</v>
      </c>
      <c r="J8" s="78">
        <f t="shared" si="3"/>
        <v>30.063283518735062</v>
      </c>
    </row>
    <row r="9" spans="1:10" x14ac:dyDescent="0.35">
      <c r="A9" s="101"/>
      <c r="B9" s="60" t="s">
        <v>35</v>
      </c>
      <c r="C9" s="79">
        <v>779926</v>
      </c>
      <c r="D9" s="78">
        <f t="shared" si="0"/>
        <v>6.6644438352830679</v>
      </c>
      <c r="E9" s="61">
        <v>688895</v>
      </c>
      <c r="F9" s="78">
        <f t="shared" si="1"/>
        <v>8.8110158321891543</v>
      </c>
      <c r="G9" s="79">
        <v>4682586</v>
      </c>
      <c r="H9" s="78">
        <f t="shared" si="2"/>
        <v>15.286252800564732</v>
      </c>
      <c r="I9" s="61">
        <v>4234636</v>
      </c>
      <c r="J9" s="78">
        <f t="shared" si="3"/>
        <v>17.28362893532265</v>
      </c>
    </row>
    <row r="10" spans="1:10" x14ac:dyDescent="0.35">
      <c r="A10" s="102"/>
      <c r="B10" s="60" t="s">
        <v>9</v>
      </c>
      <c r="C10" s="79">
        <v>388423</v>
      </c>
      <c r="D10" s="78">
        <f t="shared" si="0"/>
        <v>3.3190626647042856</v>
      </c>
      <c r="E10" s="61">
        <v>213688</v>
      </c>
      <c r="F10" s="78">
        <f t="shared" si="1"/>
        <v>2.7330846517231744</v>
      </c>
      <c r="G10" s="79">
        <v>4691297</v>
      </c>
      <c r="H10" s="78">
        <f t="shared" si="2"/>
        <v>15.314689768544756</v>
      </c>
      <c r="I10" s="61">
        <v>3131124</v>
      </c>
      <c r="J10" s="78">
        <f t="shared" si="3"/>
        <v>12.779654583412411</v>
      </c>
    </row>
    <row r="11" spans="1:10" x14ac:dyDescent="0.35">
      <c r="A11" s="100" t="s">
        <v>37</v>
      </c>
      <c r="B11" s="60" t="s">
        <v>12</v>
      </c>
      <c r="C11" s="79">
        <v>10534443</v>
      </c>
      <c r="D11" s="78">
        <f t="shared" si="0"/>
        <v>90.016493500012658</v>
      </c>
      <c r="E11" s="61">
        <v>6915982</v>
      </c>
      <c r="F11" s="78">
        <f t="shared" si="1"/>
        <v>88.455899516087669</v>
      </c>
      <c r="G11" s="79">
        <v>21258778</v>
      </c>
      <c r="H11" s="78">
        <f t="shared" si="2"/>
        <v>69.399057430890508</v>
      </c>
      <c r="I11" s="61">
        <v>17135090</v>
      </c>
      <c r="J11" s="78">
        <f t="shared" si="3"/>
        <v>69.936716481264938</v>
      </c>
    </row>
    <row r="12" spans="1:10" x14ac:dyDescent="0.35">
      <c r="A12" s="101"/>
      <c r="B12" s="60" t="s">
        <v>35</v>
      </c>
      <c r="C12" s="79">
        <v>6605902</v>
      </c>
      <c r="D12" s="78">
        <f t="shared" si="0"/>
        <v>56.447230712124089</v>
      </c>
      <c r="E12" s="61">
        <v>4900124</v>
      </c>
      <c r="F12" s="78">
        <f t="shared" si="1"/>
        <v>62.672932948693273</v>
      </c>
      <c r="G12" s="79">
        <v>10852924</v>
      </c>
      <c r="H12" s="78">
        <f t="shared" si="2"/>
        <v>35.429256374429897</v>
      </c>
      <c r="I12" s="61">
        <v>10766095</v>
      </c>
      <c r="J12" s="78">
        <f t="shared" si="3"/>
        <v>43.941720389292612</v>
      </c>
    </row>
    <row r="13" spans="1:10" x14ac:dyDescent="0.35">
      <c r="A13" s="102"/>
      <c r="B13" s="60" t="s">
        <v>9</v>
      </c>
      <c r="C13" s="79">
        <v>3928541</v>
      </c>
      <c r="D13" s="78">
        <f t="shared" si="0"/>
        <v>33.569262787888562</v>
      </c>
      <c r="E13" s="61">
        <v>2015858</v>
      </c>
      <c r="F13" s="78">
        <f t="shared" si="1"/>
        <v>25.7829665673944</v>
      </c>
      <c r="G13" s="79">
        <v>10405854</v>
      </c>
      <c r="H13" s="78">
        <f t="shared" si="2"/>
        <v>33.969801056460618</v>
      </c>
      <c r="I13" s="61">
        <v>6368995</v>
      </c>
      <c r="J13" s="78">
        <f t="shared" si="3"/>
        <v>25.994996091972318</v>
      </c>
    </row>
  </sheetData>
  <mergeCells count="10">
    <mergeCell ref="A5:A7"/>
    <mergeCell ref="A8:A10"/>
    <mergeCell ref="A11:A13"/>
    <mergeCell ref="A2:B4"/>
    <mergeCell ref="C2:F2"/>
    <mergeCell ref="G2:J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zoomScaleNormal="100" workbookViewId="0">
      <selection activeCell="T11" sqref="T11"/>
    </sheetView>
  </sheetViews>
  <sheetFormatPr defaultRowHeight="14.5" x14ac:dyDescent="0.35"/>
  <cols>
    <col min="2" max="2" width="24.26953125" customWidth="1"/>
    <col min="3" max="3" width="8.453125" customWidth="1"/>
    <col min="4" max="4" width="6.08984375" customWidth="1"/>
    <col min="5" max="5" width="7.54296875" customWidth="1"/>
    <col min="6" max="6" width="7.453125" customWidth="1"/>
    <col min="7" max="7" width="8.7265625" customWidth="1"/>
    <col min="8" max="8" width="6.6328125" customWidth="1"/>
    <col min="9" max="9" width="9.90625" customWidth="1"/>
    <col min="10" max="10" width="6.26953125" customWidth="1"/>
    <col min="12" max="12" width="7.453125" customWidth="1"/>
    <col min="14" max="14" width="6.7265625" customWidth="1"/>
    <col min="15" max="15" width="7.90625" customWidth="1"/>
    <col min="16" max="16" width="5.6328125" customWidth="1"/>
    <col min="17" max="17" width="7.453125" customWidth="1"/>
    <col min="18" max="18" width="6" customWidth="1"/>
  </cols>
  <sheetData>
    <row r="1" spans="1:18" ht="27.65" customHeight="1" thickBot="1" x14ac:dyDescent="0.4">
      <c r="A1" s="109" t="s">
        <v>108</v>
      </c>
      <c r="B1" s="109"/>
      <c r="C1" s="109"/>
      <c r="D1" s="109"/>
      <c r="E1" s="109"/>
      <c r="F1" s="109"/>
      <c r="G1" s="109"/>
      <c r="H1" s="29"/>
    </row>
    <row r="2" spans="1:18" ht="15" thickBot="1" x14ac:dyDescent="0.4">
      <c r="A2" s="126" t="s">
        <v>38</v>
      </c>
      <c r="B2" s="126" t="s">
        <v>39</v>
      </c>
      <c r="C2" s="126" t="s">
        <v>11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1:18" ht="15" thickBot="1" x14ac:dyDescent="0.4">
      <c r="A3" s="126"/>
      <c r="B3" s="126"/>
      <c r="C3" s="126">
        <v>2024</v>
      </c>
      <c r="D3" s="126"/>
      <c r="E3" s="126"/>
      <c r="F3" s="126"/>
      <c r="G3" s="126"/>
      <c r="H3" s="126"/>
      <c r="I3" s="126"/>
      <c r="J3" s="126"/>
      <c r="K3" s="126">
        <v>2013</v>
      </c>
      <c r="L3" s="126"/>
      <c r="M3" s="126"/>
      <c r="N3" s="126"/>
      <c r="O3" s="126"/>
      <c r="P3" s="126"/>
      <c r="Q3" s="126"/>
      <c r="R3" s="126"/>
    </row>
    <row r="4" spans="1:18" ht="24" customHeight="1" thickBot="1" x14ac:dyDescent="0.4">
      <c r="A4" s="126"/>
      <c r="B4" s="126"/>
      <c r="C4" s="126" t="s">
        <v>12</v>
      </c>
      <c r="D4" s="126"/>
      <c r="E4" s="126" t="s">
        <v>5</v>
      </c>
      <c r="F4" s="126"/>
      <c r="G4" s="126" t="s">
        <v>6</v>
      </c>
      <c r="H4" s="126"/>
      <c r="I4" s="126" t="s">
        <v>8</v>
      </c>
      <c r="J4" s="126"/>
      <c r="K4" s="126" t="s">
        <v>12</v>
      </c>
      <c r="L4" s="126"/>
      <c r="M4" s="126" t="s">
        <v>5</v>
      </c>
      <c r="N4" s="126"/>
      <c r="O4" s="126" t="s">
        <v>6</v>
      </c>
      <c r="P4" s="126"/>
      <c r="Q4" s="126" t="s">
        <v>8</v>
      </c>
      <c r="R4" s="126"/>
    </row>
    <row r="5" spans="1:18" ht="15" thickBot="1" x14ac:dyDescent="0.4">
      <c r="A5" s="126"/>
      <c r="B5" s="126"/>
      <c r="C5" s="127" t="s">
        <v>1</v>
      </c>
      <c r="D5" s="127" t="s">
        <v>2</v>
      </c>
      <c r="E5" s="127" t="s">
        <v>1</v>
      </c>
      <c r="F5" s="127" t="s">
        <v>2</v>
      </c>
      <c r="G5" s="127" t="s">
        <v>1</v>
      </c>
      <c r="H5" s="127" t="s">
        <v>2</v>
      </c>
      <c r="I5" s="127" t="s">
        <v>1</v>
      </c>
      <c r="J5" s="127" t="s">
        <v>2</v>
      </c>
      <c r="K5" s="127" t="s">
        <v>1</v>
      </c>
      <c r="L5" s="127" t="s">
        <v>2</v>
      </c>
      <c r="M5" s="127" t="s">
        <v>1</v>
      </c>
      <c r="N5" s="127" t="s">
        <v>2</v>
      </c>
      <c r="O5" s="127" t="s">
        <v>1</v>
      </c>
      <c r="P5" s="127" t="s">
        <v>2</v>
      </c>
      <c r="Q5" s="127" t="s">
        <v>1</v>
      </c>
      <c r="R5" s="127" t="s">
        <v>2</v>
      </c>
    </row>
    <row r="6" spans="1:18" ht="15" thickBot="1" x14ac:dyDescent="0.4">
      <c r="A6" s="128">
        <v>1</v>
      </c>
      <c r="B6" s="128">
        <v>2</v>
      </c>
      <c r="C6" s="128">
        <v>3</v>
      </c>
      <c r="D6" s="128">
        <v>4</v>
      </c>
      <c r="E6" s="128">
        <v>5</v>
      </c>
      <c r="F6" s="128">
        <v>6</v>
      </c>
      <c r="G6" s="128">
        <v>7</v>
      </c>
      <c r="H6" s="128">
        <v>8</v>
      </c>
      <c r="I6" s="128">
        <v>9</v>
      </c>
      <c r="J6" s="128">
        <v>10</v>
      </c>
      <c r="K6" s="128">
        <v>11</v>
      </c>
      <c r="L6" s="128">
        <v>12</v>
      </c>
      <c r="M6" s="128">
        <v>13</v>
      </c>
      <c r="N6" s="128">
        <v>14</v>
      </c>
      <c r="O6" s="128">
        <v>15</v>
      </c>
      <c r="P6" s="128">
        <v>16</v>
      </c>
      <c r="Q6" s="128">
        <v>17</v>
      </c>
      <c r="R6" s="128">
        <v>18</v>
      </c>
    </row>
    <row r="7" spans="1:18" ht="15" thickBot="1" x14ac:dyDescent="0.4">
      <c r="A7" s="129" t="s">
        <v>12</v>
      </c>
      <c r="B7" s="129"/>
      <c r="C7" s="130">
        <f>SUM(C8:C25)</f>
        <v>11702792</v>
      </c>
      <c r="D7" s="130">
        <f>C7/$C$7*100</f>
        <v>100</v>
      </c>
      <c r="E7" s="130">
        <f>SUM(E8:E25)</f>
        <v>6269457</v>
      </c>
      <c r="F7" s="130">
        <f>E7/$E$7*100</f>
        <v>100</v>
      </c>
      <c r="G7" s="130">
        <f>SUM(G8:G25)</f>
        <v>573969</v>
      </c>
      <c r="H7" s="130">
        <f>G7/$G$7*100</f>
        <v>100</v>
      </c>
      <c r="I7" s="130">
        <f>SUM(I8:I25)</f>
        <v>4859366</v>
      </c>
      <c r="J7" s="130">
        <f>I7/$I$7*100</f>
        <v>100</v>
      </c>
      <c r="K7" s="131">
        <v>7818565</v>
      </c>
      <c r="L7" s="131">
        <v>100</v>
      </c>
      <c r="M7" s="131">
        <v>4514091</v>
      </c>
      <c r="N7" s="131">
        <v>100</v>
      </c>
      <c r="O7" s="131">
        <v>482903</v>
      </c>
      <c r="P7" s="131">
        <v>100</v>
      </c>
      <c r="Q7" s="131">
        <v>2821571</v>
      </c>
      <c r="R7" s="131">
        <v>100</v>
      </c>
    </row>
    <row r="8" spans="1:18" ht="15" customHeight="1" thickBot="1" x14ac:dyDescent="0.4">
      <c r="A8" s="128" t="s">
        <v>40</v>
      </c>
      <c r="B8" s="132" t="s">
        <v>41</v>
      </c>
      <c r="C8" s="133">
        <v>6840</v>
      </c>
      <c r="D8" s="134">
        <f t="shared" ref="D8:D25" si="0">C8/$C$7*100</f>
        <v>5.8447590968035666E-2</v>
      </c>
      <c r="E8" s="133">
        <v>582</v>
      </c>
      <c r="F8" s="134">
        <f t="shared" ref="F8:F25" si="1">E8/$E$7*100</f>
        <v>9.2831005938791827E-3</v>
      </c>
      <c r="G8" s="133">
        <v>241</v>
      </c>
      <c r="H8" s="134">
        <f t="shared" ref="H8:H25" si="2">G8/$G$7*100</f>
        <v>4.1988330380212172E-2</v>
      </c>
      <c r="I8" s="133">
        <v>6017</v>
      </c>
      <c r="J8" s="135">
        <f t="shared" ref="J8:J25" si="3">I8/$I$7*100</f>
        <v>0.12382273736944284</v>
      </c>
      <c r="K8" s="136">
        <v>20227</v>
      </c>
      <c r="L8" s="136">
        <v>0.26</v>
      </c>
      <c r="M8" s="136">
        <v>13872</v>
      </c>
      <c r="N8" s="136">
        <v>0.31</v>
      </c>
      <c r="O8" s="136">
        <v>899</v>
      </c>
      <c r="P8" s="136">
        <v>0.19</v>
      </c>
      <c r="Q8" s="136">
        <v>5456</v>
      </c>
      <c r="R8" s="136">
        <v>0.19</v>
      </c>
    </row>
    <row r="9" spans="1:18" ht="15" customHeight="1" thickBot="1" x14ac:dyDescent="0.4">
      <c r="A9" s="128" t="s">
        <v>42</v>
      </c>
      <c r="B9" s="132" t="s">
        <v>36</v>
      </c>
      <c r="C9" s="133">
        <v>1119401</v>
      </c>
      <c r="D9" s="134">
        <f t="shared" si="0"/>
        <v>9.5652473358494277</v>
      </c>
      <c r="E9" s="133">
        <v>462936</v>
      </c>
      <c r="F9" s="134">
        <f t="shared" si="1"/>
        <v>7.3839887569210534</v>
      </c>
      <c r="G9" s="133">
        <v>12063</v>
      </c>
      <c r="H9" s="134">
        <f t="shared" si="2"/>
        <v>2.1016814496950182</v>
      </c>
      <c r="I9" s="133">
        <v>644402</v>
      </c>
      <c r="J9" s="135">
        <f t="shared" si="3"/>
        <v>13.261030348403475</v>
      </c>
      <c r="K9" s="136">
        <v>868244</v>
      </c>
      <c r="L9" s="136">
        <v>11.1</v>
      </c>
      <c r="M9" s="136">
        <v>395914</v>
      </c>
      <c r="N9" s="136">
        <v>8.77</v>
      </c>
      <c r="O9" s="136">
        <v>11612</v>
      </c>
      <c r="P9" s="136">
        <v>2.4</v>
      </c>
      <c r="Q9" s="136">
        <v>460718</v>
      </c>
      <c r="R9" s="136">
        <v>16.329999999999998</v>
      </c>
    </row>
    <row r="10" spans="1:18" ht="23.5" customHeight="1" thickBot="1" x14ac:dyDescent="0.4">
      <c r="A10" s="128" t="s">
        <v>43</v>
      </c>
      <c r="B10" s="132" t="s">
        <v>44</v>
      </c>
      <c r="C10" s="133">
        <v>3586</v>
      </c>
      <c r="D10" s="134">
        <f t="shared" si="0"/>
        <v>3.0642260411019865E-2</v>
      </c>
      <c r="E10" s="133">
        <v>3405</v>
      </c>
      <c r="F10" s="134">
        <f t="shared" si="1"/>
        <v>5.4310923577592131E-2</v>
      </c>
      <c r="G10" s="133">
        <v>67</v>
      </c>
      <c r="H10" s="134">
        <f t="shared" si="2"/>
        <v>1.1673104296573509E-2</v>
      </c>
      <c r="I10" s="133">
        <v>114</v>
      </c>
      <c r="J10" s="135">
        <f t="shared" si="3"/>
        <v>2.3459850523710295E-3</v>
      </c>
      <c r="K10" s="136">
        <v>3656</v>
      </c>
      <c r="L10" s="136">
        <v>0.05</v>
      </c>
      <c r="M10" s="136">
        <v>3458</v>
      </c>
      <c r="N10" s="136">
        <v>0.08</v>
      </c>
      <c r="O10" s="136">
        <v>111</v>
      </c>
      <c r="P10" s="136">
        <v>0.02</v>
      </c>
      <c r="Q10" s="136">
        <v>87</v>
      </c>
      <c r="R10" s="136">
        <v>0</v>
      </c>
    </row>
    <row r="11" spans="1:18" ht="35" thickBot="1" x14ac:dyDescent="0.4">
      <c r="A11" s="128" t="s">
        <v>45</v>
      </c>
      <c r="B11" s="132" t="s">
        <v>46</v>
      </c>
      <c r="C11" s="133">
        <v>2871</v>
      </c>
      <c r="D11" s="134">
        <f t="shared" si="0"/>
        <v>2.4532607261583388E-2</v>
      </c>
      <c r="E11" s="133">
        <v>2337</v>
      </c>
      <c r="F11" s="134">
        <f t="shared" si="1"/>
        <v>3.7275955477483934E-2</v>
      </c>
      <c r="G11" s="133">
        <v>42</v>
      </c>
      <c r="H11" s="134">
        <f t="shared" si="2"/>
        <v>7.3174683650162296E-3</v>
      </c>
      <c r="I11" s="133">
        <v>492</v>
      </c>
      <c r="J11" s="135">
        <f t="shared" si="3"/>
        <v>1.012477759444339E-2</v>
      </c>
      <c r="K11" s="136">
        <v>2673</v>
      </c>
      <c r="L11" s="136">
        <v>0.03</v>
      </c>
      <c r="M11" s="136">
        <v>2014</v>
      </c>
      <c r="N11" s="136">
        <v>0.04</v>
      </c>
      <c r="O11" s="136">
        <v>92</v>
      </c>
      <c r="P11" s="136">
        <v>0.02</v>
      </c>
      <c r="Q11" s="136">
        <v>567</v>
      </c>
      <c r="R11" s="136">
        <v>0.02</v>
      </c>
    </row>
    <row r="12" spans="1:18" ht="15" thickBot="1" x14ac:dyDescent="0.4">
      <c r="A12" s="128" t="s">
        <v>47</v>
      </c>
      <c r="B12" s="132" t="s">
        <v>48</v>
      </c>
      <c r="C12" s="133">
        <v>35651</v>
      </c>
      <c r="D12" s="134">
        <f t="shared" si="0"/>
        <v>0.3046367054972865</v>
      </c>
      <c r="E12" s="133">
        <v>2179</v>
      </c>
      <c r="F12" s="134">
        <f t="shared" si="1"/>
        <v>3.4755801020726354E-2</v>
      </c>
      <c r="G12" s="133">
        <v>274</v>
      </c>
      <c r="H12" s="134">
        <f t="shared" si="2"/>
        <v>4.7737769809867776E-2</v>
      </c>
      <c r="I12" s="133">
        <v>33198</v>
      </c>
      <c r="J12" s="135">
        <f t="shared" si="3"/>
        <v>0.68317554182994233</v>
      </c>
      <c r="K12" s="136">
        <v>7783</v>
      </c>
      <c r="L12" s="136">
        <v>0.1</v>
      </c>
      <c r="M12" s="136">
        <v>4891</v>
      </c>
      <c r="N12" s="136">
        <v>0.11</v>
      </c>
      <c r="O12" s="136">
        <v>594</v>
      </c>
      <c r="P12" s="136">
        <v>0.12</v>
      </c>
      <c r="Q12" s="136">
        <v>2298</v>
      </c>
      <c r="R12" s="136">
        <v>0.08</v>
      </c>
    </row>
    <row r="13" spans="1:18" ht="35" thickBot="1" x14ac:dyDescent="0.4">
      <c r="A13" s="128" t="s">
        <v>49</v>
      </c>
      <c r="B13" s="132" t="s">
        <v>50</v>
      </c>
      <c r="C13" s="133">
        <v>4894610</v>
      </c>
      <c r="D13" s="134">
        <f t="shared" si="0"/>
        <v>41.824292869598985</v>
      </c>
      <c r="E13" s="133">
        <v>3430066</v>
      </c>
      <c r="F13" s="134">
        <f t="shared" si="1"/>
        <v>54.710734916915449</v>
      </c>
      <c r="G13" s="133">
        <v>430589</v>
      </c>
      <c r="H13" s="134">
        <f t="shared" si="2"/>
        <v>75.019556805332684</v>
      </c>
      <c r="I13" s="133">
        <v>1033955</v>
      </c>
      <c r="J13" s="135">
        <f t="shared" si="3"/>
        <v>21.277569954599016</v>
      </c>
      <c r="K13" s="136">
        <v>3589443</v>
      </c>
      <c r="L13" s="136">
        <v>45.91</v>
      </c>
      <c r="M13" s="136">
        <v>2540689</v>
      </c>
      <c r="N13" s="136">
        <v>56.28</v>
      </c>
      <c r="O13" s="136">
        <v>349447</v>
      </c>
      <c r="P13" s="136">
        <v>72.36</v>
      </c>
      <c r="Q13" s="136">
        <v>699307</v>
      </c>
      <c r="R13" s="136">
        <v>24.78</v>
      </c>
    </row>
    <row r="14" spans="1:18" ht="15" thickBot="1" x14ac:dyDescent="0.4">
      <c r="A14" s="128" t="s">
        <v>51</v>
      </c>
      <c r="B14" s="132" t="s">
        <v>52</v>
      </c>
      <c r="C14" s="133">
        <v>2600151</v>
      </c>
      <c r="D14" s="134">
        <f t="shared" si="0"/>
        <v>22.218210833790774</v>
      </c>
      <c r="E14" s="133">
        <v>69863</v>
      </c>
      <c r="F14" s="134">
        <f t="shared" si="1"/>
        <v>1.1143389291927515</v>
      </c>
      <c r="G14" s="133">
        <v>4273</v>
      </c>
      <c r="H14" s="134">
        <f t="shared" si="2"/>
        <v>0.74446529342177015</v>
      </c>
      <c r="I14" s="133">
        <v>2526015</v>
      </c>
      <c r="J14" s="135">
        <f t="shared" si="3"/>
        <v>51.982398526886023</v>
      </c>
      <c r="K14" s="136">
        <v>1303807</v>
      </c>
      <c r="L14" s="136">
        <v>16.68</v>
      </c>
      <c r="M14" s="136">
        <v>61375</v>
      </c>
      <c r="N14" s="136">
        <v>1.36</v>
      </c>
      <c r="O14" s="136">
        <v>6396</v>
      </c>
      <c r="P14" s="136">
        <v>1.32</v>
      </c>
      <c r="Q14" s="136">
        <v>1236036</v>
      </c>
      <c r="R14" s="136">
        <v>43.81</v>
      </c>
    </row>
    <row r="15" spans="1:18" ht="23.5" thickBot="1" x14ac:dyDescent="0.4">
      <c r="A15" s="128" t="s">
        <v>53</v>
      </c>
      <c r="B15" s="132" t="s">
        <v>54</v>
      </c>
      <c r="C15" s="133">
        <v>949096</v>
      </c>
      <c r="D15" s="134">
        <f t="shared" si="0"/>
        <v>8.1099963154091785</v>
      </c>
      <c r="E15" s="133">
        <v>756386</v>
      </c>
      <c r="F15" s="134">
        <f t="shared" si="1"/>
        <v>12.064617398285051</v>
      </c>
      <c r="G15" s="133">
        <v>93110</v>
      </c>
      <c r="H15" s="134">
        <f t="shared" si="2"/>
        <v>16.222130463491929</v>
      </c>
      <c r="I15" s="133">
        <v>99600</v>
      </c>
      <c r="J15" s="135">
        <f t="shared" si="3"/>
        <v>2.0496500983873207</v>
      </c>
      <c r="K15" s="136">
        <v>519845</v>
      </c>
      <c r="L15" s="136">
        <v>6.65</v>
      </c>
      <c r="M15" s="136">
        <v>425793</v>
      </c>
      <c r="N15" s="136">
        <v>9.43</v>
      </c>
      <c r="O15" s="136">
        <v>66326</v>
      </c>
      <c r="P15" s="136">
        <v>13.73</v>
      </c>
      <c r="Q15" s="136">
        <v>27726</v>
      </c>
      <c r="R15" s="136">
        <v>0.98</v>
      </c>
    </row>
    <row r="16" spans="1:18" ht="15" thickBot="1" x14ac:dyDescent="0.4">
      <c r="A16" s="128" t="s">
        <v>55</v>
      </c>
      <c r="B16" s="132" t="s">
        <v>56</v>
      </c>
      <c r="C16" s="133">
        <v>45668</v>
      </c>
      <c r="D16" s="134">
        <f t="shared" si="0"/>
        <v>0.39023166437547552</v>
      </c>
      <c r="E16" s="133">
        <v>22988</v>
      </c>
      <c r="F16" s="134">
        <f t="shared" si="1"/>
        <v>0.36666652311356468</v>
      </c>
      <c r="G16" s="133">
        <v>343</v>
      </c>
      <c r="H16" s="134">
        <f t="shared" si="2"/>
        <v>5.9759324980965874E-2</v>
      </c>
      <c r="I16" s="133">
        <v>22337</v>
      </c>
      <c r="J16" s="135">
        <f t="shared" si="3"/>
        <v>0.45966901855097975</v>
      </c>
      <c r="K16" s="136">
        <v>19354</v>
      </c>
      <c r="L16" s="136">
        <v>0.25</v>
      </c>
      <c r="M16" s="136">
        <v>18321</v>
      </c>
      <c r="N16" s="136">
        <v>0.41</v>
      </c>
      <c r="O16" s="136">
        <v>720</v>
      </c>
      <c r="P16" s="136">
        <v>0.15</v>
      </c>
      <c r="Q16" s="136">
        <v>313</v>
      </c>
      <c r="R16" s="136">
        <v>0.01</v>
      </c>
    </row>
    <row r="17" spans="1:18" ht="15" thickBot="1" x14ac:dyDescent="0.4">
      <c r="A17" s="128" t="s">
        <v>57</v>
      </c>
      <c r="B17" s="132" t="s">
        <v>58</v>
      </c>
      <c r="C17" s="133">
        <v>78600</v>
      </c>
      <c r="D17" s="134">
        <f t="shared" si="0"/>
        <v>0.67163459796602387</v>
      </c>
      <c r="E17" s="133">
        <v>76176</v>
      </c>
      <c r="F17" s="134">
        <f t="shared" si="1"/>
        <v>1.2150334550504134</v>
      </c>
      <c r="G17" s="133">
        <v>1433</v>
      </c>
      <c r="H17" s="134">
        <f t="shared" si="2"/>
        <v>0.24966505159686325</v>
      </c>
      <c r="I17" s="133">
        <v>991</v>
      </c>
      <c r="J17" s="135">
        <f t="shared" si="3"/>
        <v>2.0393606902628862E-2</v>
      </c>
      <c r="K17" s="136">
        <v>46523</v>
      </c>
      <c r="L17" s="136">
        <v>0.6</v>
      </c>
      <c r="M17" s="136">
        <v>46523</v>
      </c>
      <c r="N17" s="136">
        <v>1.03</v>
      </c>
      <c r="O17" s="136">
        <v>0</v>
      </c>
      <c r="P17" s="136">
        <v>0</v>
      </c>
      <c r="Q17" s="136">
        <v>0</v>
      </c>
      <c r="R17" s="136">
        <v>0</v>
      </c>
    </row>
    <row r="18" spans="1:18" ht="15" thickBot="1" x14ac:dyDescent="0.4">
      <c r="A18" s="128" t="s">
        <v>59</v>
      </c>
      <c r="B18" s="132" t="s">
        <v>60</v>
      </c>
      <c r="C18" s="133">
        <v>7356</v>
      </c>
      <c r="D18" s="134">
        <f t="shared" si="0"/>
        <v>6.2856795198957649E-2</v>
      </c>
      <c r="E18" s="133">
        <v>2565</v>
      </c>
      <c r="F18" s="134">
        <f t="shared" si="1"/>
        <v>4.0912634060653097E-2</v>
      </c>
      <c r="G18" s="133">
        <v>52</v>
      </c>
      <c r="H18" s="134">
        <f t="shared" si="2"/>
        <v>9.0597227376391417E-3</v>
      </c>
      <c r="I18" s="133">
        <v>4739</v>
      </c>
      <c r="J18" s="135">
        <f t="shared" si="3"/>
        <v>9.7523010203388674E-2</v>
      </c>
      <c r="K18" s="136">
        <v>5344</v>
      </c>
      <c r="L18" s="136">
        <v>7.0000000000000007E-2</v>
      </c>
      <c r="M18" s="136">
        <v>5049</v>
      </c>
      <c r="N18" s="136">
        <v>0.11</v>
      </c>
      <c r="O18" s="136">
        <v>290</v>
      </c>
      <c r="P18" s="136">
        <v>0.06</v>
      </c>
      <c r="Q18" s="136">
        <v>5</v>
      </c>
      <c r="R18" s="136">
        <v>0</v>
      </c>
    </row>
    <row r="19" spans="1:18" ht="23.5" thickBot="1" x14ac:dyDescent="0.4">
      <c r="A19" s="128" t="s">
        <v>61</v>
      </c>
      <c r="B19" s="132" t="s">
        <v>62</v>
      </c>
      <c r="C19" s="133">
        <v>72127</v>
      </c>
      <c r="D19" s="134">
        <f t="shared" si="0"/>
        <v>0.61632301078238427</v>
      </c>
      <c r="E19" s="133">
        <v>48013</v>
      </c>
      <c r="F19" s="134">
        <f t="shared" si="1"/>
        <v>0.76582389830570663</v>
      </c>
      <c r="G19" s="133">
        <v>1785</v>
      </c>
      <c r="H19" s="134">
        <f t="shared" si="2"/>
        <v>0.31099240551318974</v>
      </c>
      <c r="I19" s="133">
        <v>22329</v>
      </c>
      <c r="J19" s="135">
        <f t="shared" si="3"/>
        <v>0.45950438802098875</v>
      </c>
      <c r="K19" s="136">
        <v>45014</v>
      </c>
      <c r="L19" s="136">
        <v>0.57999999999999996</v>
      </c>
      <c r="M19" s="136">
        <v>38408</v>
      </c>
      <c r="N19" s="136">
        <v>0.85</v>
      </c>
      <c r="O19" s="136">
        <v>1987</v>
      </c>
      <c r="P19" s="136">
        <v>0.41</v>
      </c>
      <c r="Q19" s="136">
        <v>4619</v>
      </c>
      <c r="R19" s="136">
        <v>0.16</v>
      </c>
    </row>
    <row r="20" spans="1:18" ht="23.5" thickBot="1" x14ac:dyDescent="0.4">
      <c r="A20" s="128" t="s">
        <v>63</v>
      </c>
      <c r="B20" s="132" t="s">
        <v>64</v>
      </c>
      <c r="C20" s="133">
        <v>223882</v>
      </c>
      <c r="D20" s="134">
        <f t="shared" si="0"/>
        <v>1.9130648481148773</v>
      </c>
      <c r="E20" s="133">
        <v>134298</v>
      </c>
      <c r="F20" s="134">
        <f t="shared" si="1"/>
        <v>2.1420993875546159</v>
      </c>
      <c r="G20" s="133">
        <v>3619</v>
      </c>
      <c r="H20" s="134">
        <f t="shared" si="2"/>
        <v>0.63052185745223177</v>
      </c>
      <c r="I20" s="133">
        <v>85965</v>
      </c>
      <c r="J20" s="135">
        <f t="shared" si="3"/>
        <v>1.769057938833996</v>
      </c>
      <c r="K20" s="136">
        <v>47736</v>
      </c>
      <c r="L20" s="136">
        <v>0.61</v>
      </c>
      <c r="M20" s="136">
        <v>43455</v>
      </c>
      <c r="N20" s="136">
        <v>0.96</v>
      </c>
      <c r="O20" s="136">
        <v>1176</v>
      </c>
      <c r="P20" s="136">
        <v>0.24</v>
      </c>
      <c r="Q20" s="136">
        <v>3105</v>
      </c>
      <c r="R20" s="136">
        <v>0.11</v>
      </c>
    </row>
    <row r="21" spans="1:18" ht="23.5" thickBot="1" x14ac:dyDescent="0.4">
      <c r="A21" s="128" t="s">
        <v>65</v>
      </c>
      <c r="B21" s="132" t="s">
        <v>66</v>
      </c>
      <c r="C21" s="133">
        <v>30371</v>
      </c>
      <c r="D21" s="134">
        <f t="shared" si="0"/>
        <v>0.25951926685529403</v>
      </c>
      <c r="E21" s="133">
        <v>30352</v>
      </c>
      <c r="F21" s="134">
        <f t="shared" si="1"/>
        <v>0.4841248612120635</v>
      </c>
      <c r="G21" s="133">
        <v>3</v>
      </c>
      <c r="H21" s="134">
        <f t="shared" si="2"/>
        <v>5.2267631178687358E-4</v>
      </c>
      <c r="I21" s="133">
        <v>16</v>
      </c>
      <c r="J21" s="135">
        <f t="shared" si="3"/>
        <v>3.2926105998189886E-4</v>
      </c>
      <c r="K21" s="136">
        <v>26036</v>
      </c>
      <c r="L21" s="136">
        <v>0.33</v>
      </c>
      <c r="M21" s="136">
        <v>26033</v>
      </c>
      <c r="N21" s="136">
        <v>0.57999999999999996</v>
      </c>
      <c r="O21" s="136">
        <v>2</v>
      </c>
      <c r="P21" s="136">
        <v>0</v>
      </c>
      <c r="Q21" s="136">
        <v>1</v>
      </c>
      <c r="R21" s="136">
        <v>0</v>
      </c>
    </row>
    <row r="22" spans="1:18" ht="15" thickBot="1" x14ac:dyDescent="0.4">
      <c r="A22" s="128" t="s">
        <v>67</v>
      </c>
      <c r="B22" s="132" t="s">
        <v>68</v>
      </c>
      <c r="C22" s="133">
        <v>298991</v>
      </c>
      <c r="D22" s="134">
        <f t="shared" si="0"/>
        <v>2.5548689577666597</v>
      </c>
      <c r="E22" s="133">
        <v>273792</v>
      </c>
      <c r="F22" s="134">
        <f t="shared" si="1"/>
        <v>4.3670767659782976</v>
      </c>
      <c r="G22" s="133">
        <v>2077</v>
      </c>
      <c r="H22" s="134">
        <f t="shared" si="2"/>
        <v>0.36186623319377875</v>
      </c>
      <c r="I22" s="133">
        <v>23122</v>
      </c>
      <c r="J22" s="135">
        <f t="shared" si="3"/>
        <v>0.47582338930634166</v>
      </c>
      <c r="K22" s="136">
        <v>189108</v>
      </c>
      <c r="L22" s="136">
        <v>2.42</v>
      </c>
      <c r="M22" s="136">
        <v>186843</v>
      </c>
      <c r="N22" s="136">
        <v>4.1399999999999997</v>
      </c>
      <c r="O22" s="136">
        <v>2040</v>
      </c>
      <c r="P22" s="136">
        <v>0.42</v>
      </c>
      <c r="Q22" s="136">
        <v>225</v>
      </c>
      <c r="R22" s="136">
        <v>0.01</v>
      </c>
    </row>
    <row r="23" spans="1:18" ht="23.5" thickBot="1" x14ac:dyDescent="0.4">
      <c r="A23" s="128" t="s">
        <v>69</v>
      </c>
      <c r="B23" s="132" t="s">
        <v>70</v>
      </c>
      <c r="C23" s="133">
        <v>114240</v>
      </c>
      <c r="D23" s="134">
        <f t="shared" si="0"/>
        <v>0.97617730879947273</v>
      </c>
      <c r="E23" s="133">
        <v>105865</v>
      </c>
      <c r="F23" s="134">
        <f t="shared" si="1"/>
        <v>1.6885832377508931</v>
      </c>
      <c r="G23" s="133">
        <v>1348</v>
      </c>
      <c r="H23" s="134">
        <f t="shared" si="2"/>
        <v>0.2348558894295685</v>
      </c>
      <c r="I23" s="133">
        <v>7027</v>
      </c>
      <c r="J23" s="135">
        <f t="shared" si="3"/>
        <v>0.1446073417808002</v>
      </c>
      <c r="K23" s="136">
        <v>79586</v>
      </c>
      <c r="L23" s="136">
        <v>1.02</v>
      </c>
      <c r="M23" s="136">
        <v>69141</v>
      </c>
      <c r="N23" s="136">
        <v>1.53</v>
      </c>
      <c r="O23" s="136">
        <v>2921</v>
      </c>
      <c r="P23" s="136">
        <v>0.6</v>
      </c>
      <c r="Q23" s="136">
        <v>7524</v>
      </c>
      <c r="R23" s="136">
        <v>0.27</v>
      </c>
    </row>
    <row r="24" spans="1:18" ht="15" thickBot="1" x14ac:dyDescent="0.4">
      <c r="A24" s="128" t="s">
        <v>71</v>
      </c>
      <c r="B24" s="132" t="s">
        <v>72</v>
      </c>
      <c r="C24" s="133">
        <v>12375</v>
      </c>
      <c r="D24" s="134">
        <f t="shared" si="0"/>
        <v>0.10574399681716978</v>
      </c>
      <c r="E24" s="133">
        <v>9460</v>
      </c>
      <c r="F24" s="134">
        <f t="shared" si="1"/>
        <v>0.15089026051219426</v>
      </c>
      <c r="G24" s="133">
        <v>365</v>
      </c>
      <c r="H24" s="134">
        <f t="shared" si="2"/>
        <v>6.3592284600736265E-2</v>
      </c>
      <c r="I24" s="133">
        <v>2550</v>
      </c>
      <c r="J24" s="135">
        <f t="shared" si="3"/>
        <v>5.2475981434615133E-2</v>
      </c>
      <c r="K24" s="136">
        <v>11919</v>
      </c>
      <c r="L24" s="136">
        <v>0.15</v>
      </c>
      <c r="M24" s="136">
        <v>9616</v>
      </c>
      <c r="N24" s="136">
        <v>0.21</v>
      </c>
      <c r="O24" s="136">
        <v>1303</v>
      </c>
      <c r="P24" s="136">
        <v>0.27</v>
      </c>
      <c r="Q24" s="136">
        <v>1000</v>
      </c>
      <c r="R24" s="136">
        <v>0.04</v>
      </c>
    </row>
    <row r="25" spans="1:18" ht="15" thickBot="1" x14ac:dyDescent="0.4">
      <c r="A25" s="128" t="s">
        <v>73</v>
      </c>
      <c r="B25" s="132" t="s">
        <v>74</v>
      </c>
      <c r="C25" s="133">
        <v>1206976</v>
      </c>
      <c r="D25" s="134">
        <f t="shared" si="0"/>
        <v>10.313573034537399</v>
      </c>
      <c r="E25" s="133">
        <v>838194</v>
      </c>
      <c r="F25" s="134">
        <f t="shared" si="1"/>
        <v>13.369483194477608</v>
      </c>
      <c r="G25" s="133">
        <v>22285</v>
      </c>
      <c r="H25" s="134">
        <f t="shared" si="2"/>
        <v>3.8826138693901586</v>
      </c>
      <c r="I25" s="133">
        <v>346497</v>
      </c>
      <c r="J25" s="135">
        <f t="shared" si="3"/>
        <v>7.1304980937842499</v>
      </c>
      <c r="K25" s="136">
        <v>1032267</v>
      </c>
      <c r="L25" s="136">
        <v>13.2</v>
      </c>
      <c r="M25" s="136">
        <v>622696</v>
      </c>
      <c r="N25" s="136">
        <v>13.79</v>
      </c>
      <c r="O25" s="136">
        <v>36987</v>
      </c>
      <c r="P25" s="136">
        <v>7.66</v>
      </c>
      <c r="Q25" s="136">
        <v>372584</v>
      </c>
      <c r="R25" s="136">
        <v>13.2</v>
      </c>
    </row>
  </sheetData>
  <mergeCells count="15">
    <mergeCell ref="A1:G1"/>
    <mergeCell ref="A2:A5"/>
    <mergeCell ref="B2:B5"/>
    <mergeCell ref="C2:R2"/>
    <mergeCell ref="C3:J3"/>
    <mergeCell ref="K3:R3"/>
    <mergeCell ref="C4:D4"/>
    <mergeCell ref="E4:F4"/>
    <mergeCell ref="Q4:R4"/>
    <mergeCell ref="O4:P4"/>
    <mergeCell ref="A7:B7"/>
    <mergeCell ref="G4:H4"/>
    <mergeCell ref="I4:J4"/>
    <mergeCell ref="K4:L4"/>
    <mergeCell ref="M4:N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="110" zoomScaleNormal="110" workbookViewId="0">
      <pane ySplit="3" topLeftCell="A4" activePane="bottomLeft" state="frozen"/>
      <selection pane="bottomLeft" activeCell="C2" sqref="C2:C3"/>
    </sheetView>
  </sheetViews>
  <sheetFormatPr defaultRowHeight="14.5" x14ac:dyDescent="0.35"/>
  <cols>
    <col min="2" max="2" width="23.26953125" customWidth="1"/>
    <col min="9" max="9" width="8.453125" customWidth="1"/>
    <col min="12" max="12" width="6.1796875" customWidth="1"/>
    <col min="15" max="15" width="6.6328125" customWidth="1"/>
  </cols>
  <sheetData>
    <row r="1" spans="1:15" ht="23.5" customHeight="1" thickBot="1" x14ac:dyDescent="0.4">
      <c r="A1" s="21" t="s">
        <v>109</v>
      </c>
    </row>
    <row r="2" spans="1:15" ht="15" thickBot="1" x14ac:dyDescent="0.4">
      <c r="A2" s="110" t="s">
        <v>38</v>
      </c>
      <c r="B2" s="112" t="s">
        <v>39</v>
      </c>
      <c r="C2" s="112" t="s">
        <v>12</v>
      </c>
      <c r="D2" s="114" t="s">
        <v>75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6"/>
    </row>
    <row r="3" spans="1:15" ht="90.65" customHeight="1" thickBot="1" x14ac:dyDescent="0.4">
      <c r="A3" s="111"/>
      <c r="B3" s="113"/>
      <c r="C3" s="113"/>
      <c r="D3" s="10" t="s">
        <v>76</v>
      </c>
      <c r="E3" s="10" t="s">
        <v>24</v>
      </c>
      <c r="F3" s="10" t="s">
        <v>25</v>
      </c>
      <c r="G3" s="10" t="s">
        <v>26</v>
      </c>
      <c r="H3" s="10" t="s">
        <v>77</v>
      </c>
      <c r="I3" s="10" t="s">
        <v>27</v>
      </c>
      <c r="J3" s="10" t="s">
        <v>28</v>
      </c>
      <c r="K3" s="10" t="s">
        <v>78</v>
      </c>
      <c r="L3" s="10" t="s">
        <v>79</v>
      </c>
      <c r="M3" s="10" t="s">
        <v>80</v>
      </c>
      <c r="N3" s="10" t="s">
        <v>31</v>
      </c>
      <c r="O3" s="11" t="s">
        <v>32</v>
      </c>
    </row>
    <row r="4" spans="1:15" ht="15" thickBot="1" x14ac:dyDescent="0.4">
      <c r="A4" s="137">
        <v>1</v>
      </c>
      <c r="B4" s="138">
        <v>2</v>
      </c>
      <c r="C4" s="138">
        <v>3</v>
      </c>
      <c r="D4" s="138">
        <v>4</v>
      </c>
      <c r="E4" s="138">
        <v>5</v>
      </c>
      <c r="F4" s="138">
        <v>6</v>
      </c>
      <c r="G4" s="138">
        <v>7</v>
      </c>
      <c r="H4" s="138">
        <v>8</v>
      </c>
      <c r="I4" s="138">
        <v>9</v>
      </c>
      <c r="J4" s="138">
        <v>10</v>
      </c>
      <c r="K4" s="138">
        <v>11</v>
      </c>
      <c r="L4" s="138">
        <v>12</v>
      </c>
      <c r="M4" s="138">
        <v>13</v>
      </c>
      <c r="N4" s="138">
        <v>14</v>
      </c>
      <c r="O4" s="139">
        <v>15</v>
      </c>
    </row>
    <row r="5" spans="1:15" s="31" customFormat="1" ht="15.75" thickBot="1" x14ac:dyDescent="0.3">
      <c r="A5" s="140" t="s">
        <v>12</v>
      </c>
      <c r="B5" s="141"/>
      <c r="C5" s="142">
        <f>SUM(C6:C23)</f>
        <v>11702792</v>
      </c>
      <c r="D5" s="142">
        <f t="shared" ref="D5:O5" si="0">SUM(D6:D23)</f>
        <v>10877447</v>
      </c>
      <c r="E5" s="142">
        <f t="shared" si="0"/>
        <v>121445</v>
      </c>
      <c r="F5" s="142">
        <f t="shared" si="0"/>
        <v>114386</v>
      </c>
      <c r="G5" s="142">
        <f t="shared" si="0"/>
        <v>20651</v>
      </c>
      <c r="H5" s="142">
        <f t="shared" si="0"/>
        <v>121831</v>
      </c>
      <c r="I5" s="142">
        <f t="shared" si="0"/>
        <v>17363</v>
      </c>
      <c r="J5" s="142">
        <f t="shared" si="0"/>
        <v>862</v>
      </c>
      <c r="K5" s="142">
        <f t="shared" si="0"/>
        <v>971</v>
      </c>
      <c r="L5" s="142">
        <f t="shared" si="0"/>
        <v>9513</v>
      </c>
      <c r="M5" s="142">
        <f t="shared" si="0"/>
        <v>401692</v>
      </c>
      <c r="N5" s="142">
        <f t="shared" si="0"/>
        <v>453</v>
      </c>
      <c r="O5" s="142">
        <f t="shared" si="0"/>
        <v>16178</v>
      </c>
    </row>
    <row r="6" spans="1:15" ht="14.5" customHeight="1" x14ac:dyDescent="0.35">
      <c r="A6" s="143" t="s">
        <v>40</v>
      </c>
      <c r="B6" s="81" t="s">
        <v>41</v>
      </c>
      <c r="C6" s="81">
        <v>6840</v>
      </c>
      <c r="D6" s="81">
        <v>6352</v>
      </c>
      <c r="E6" s="81">
        <v>414</v>
      </c>
      <c r="F6" s="81">
        <v>60</v>
      </c>
      <c r="G6" s="81">
        <v>0</v>
      </c>
      <c r="H6" s="81">
        <v>2</v>
      </c>
      <c r="I6" s="81">
        <v>11</v>
      </c>
      <c r="J6" s="81">
        <v>0</v>
      </c>
      <c r="K6" s="81">
        <v>0</v>
      </c>
      <c r="L6" s="81">
        <v>0</v>
      </c>
      <c r="M6" s="81">
        <v>1</v>
      </c>
      <c r="N6" s="81">
        <v>0</v>
      </c>
      <c r="O6" s="82">
        <v>0</v>
      </c>
    </row>
    <row r="7" spans="1:15" ht="14.5" customHeight="1" x14ac:dyDescent="0.35">
      <c r="A7" s="144" t="s">
        <v>42</v>
      </c>
      <c r="B7" s="39" t="s">
        <v>36</v>
      </c>
      <c r="C7" s="39">
        <v>1119401</v>
      </c>
      <c r="D7" s="39">
        <v>1087802</v>
      </c>
      <c r="E7" s="39">
        <v>8579</v>
      </c>
      <c r="F7" s="39">
        <v>21893</v>
      </c>
      <c r="G7" s="39">
        <v>188</v>
      </c>
      <c r="H7" s="39">
        <v>97</v>
      </c>
      <c r="I7" s="39">
        <v>63</v>
      </c>
      <c r="J7" s="39">
        <v>335</v>
      </c>
      <c r="K7" s="39">
        <v>154</v>
      </c>
      <c r="L7" s="39">
        <v>61</v>
      </c>
      <c r="M7" s="39">
        <v>95</v>
      </c>
      <c r="N7" s="39">
        <v>35</v>
      </c>
      <c r="O7" s="83">
        <v>99</v>
      </c>
    </row>
    <row r="8" spans="1:15" ht="26.15" customHeight="1" x14ac:dyDescent="0.35">
      <c r="A8" s="144" t="s">
        <v>43</v>
      </c>
      <c r="B8" s="39" t="s">
        <v>44</v>
      </c>
      <c r="C8" s="39">
        <v>3586</v>
      </c>
      <c r="D8" s="39">
        <v>1358</v>
      </c>
      <c r="E8" s="39">
        <v>92</v>
      </c>
      <c r="F8" s="39">
        <v>276</v>
      </c>
      <c r="G8" s="39">
        <v>94</v>
      </c>
      <c r="H8" s="39">
        <v>685</v>
      </c>
      <c r="I8" s="39">
        <v>936</v>
      </c>
      <c r="J8" s="39">
        <v>7</v>
      </c>
      <c r="K8" s="39">
        <v>15</v>
      </c>
      <c r="L8" s="39">
        <v>28</v>
      </c>
      <c r="M8" s="39">
        <v>72</v>
      </c>
      <c r="N8" s="39">
        <v>1</v>
      </c>
      <c r="O8" s="83">
        <v>22</v>
      </c>
    </row>
    <row r="9" spans="1:15" ht="39" customHeight="1" x14ac:dyDescent="0.35">
      <c r="A9" s="144" t="s">
        <v>45</v>
      </c>
      <c r="B9" s="39" t="s">
        <v>81</v>
      </c>
      <c r="C9" s="39">
        <v>2871</v>
      </c>
      <c r="D9" s="39">
        <v>1922</v>
      </c>
      <c r="E9" s="39">
        <v>112</v>
      </c>
      <c r="F9" s="39">
        <v>155</v>
      </c>
      <c r="G9" s="39">
        <v>9</v>
      </c>
      <c r="H9" s="39">
        <v>354</v>
      </c>
      <c r="I9" s="39">
        <v>118</v>
      </c>
      <c r="J9" s="39">
        <v>2</v>
      </c>
      <c r="K9" s="39">
        <v>11</v>
      </c>
      <c r="L9" s="39">
        <v>98</v>
      </c>
      <c r="M9" s="39">
        <v>50</v>
      </c>
      <c r="N9" s="39">
        <v>0</v>
      </c>
      <c r="O9" s="83">
        <v>40</v>
      </c>
    </row>
    <row r="10" spans="1:15" ht="14.5" customHeight="1" x14ac:dyDescent="0.35">
      <c r="A10" s="144" t="s">
        <v>47</v>
      </c>
      <c r="B10" s="39" t="s">
        <v>48</v>
      </c>
      <c r="C10" s="39">
        <v>35651</v>
      </c>
      <c r="D10" s="39">
        <v>34671</v>
      </c>
      <c r="E10" s="39">
        <v>472</v>
      </c>
      <c r="F10" s="39">
        <v>376</v>
      </c>
      <c r="G10" s="39">
        <v>10</v>
      </c>
      <c r="H10" s="39">
        <v>57</v>
      </c>
      <c r="I10" s="39">
        <v>9</v>
      </c>
      <c r="J10" s="39">
        <v>15</v>
      </c>
      <c r="K10" s="39">
        <v>6</v>
      </c>
      <c r="L10" s="39">
        <v>1</v>
      </c>
      <c r="M10" s="39">
        <v>6</v>
      </c>
      <c r="N10" s="39">
        <v>2</v>
      </c>
      <c r="O10" s="83">
        <v>26</v>
      </c>
    </row>
    <row r="11" spans="1:15" ht="39" customHeight="1" x14ac:dyDescent="0.35">
      <c r="A11" s="144" t="s">
        <v>49</v>
      </c>
      <c r="B11" s="39" t="s">
        <v>82</v>
      </c>
      <c r="C11" s="39">
        <v>4894610</v>
      </c>
      <c r="D11" s="39">
        <v>4820497</v>
      </c>
      <c r="E11" s="39">
        <v>54089</v>
      </c>
      <c r="F11" s="39">
        <v>15790</v>
      </c>
      <c r="G11" s="39">
        <v>1152</v>
      </c>
      <c r="H11" s="39">
        <v>729</v>
      </c>
      <c r="I11" s="39">
        <v>505</v>
      </c>
      <c r="J11" s="39">
        <v>105</v>
      </c>
      <c r="K11" s="39">
        <v>130</v>
      </c>
      <c r="L11" s="39">
        <v>670</v>
      </c>
      <c r="M11" s="39">
        <v>663</v>
      </c>
      <c r="N11" s="39">
        <v>113</v>
      </c>
      <c r="O11" s="83">
        <v>167</v>
      </c>
    </row>
    <row r="12" spans="1:15" x14ac:dyDescent="0.35">
      <c r="A12" s="144" t="s">
        <v>51</v>
      </c>
      <c r="B12" s="39" t="s">
        <v>52</v>
      </c>
      <c r="C12" s="39">
        <v>2600151</v>
      </c>
      <c r="D12" s="39">
        <v>2581173</v>
      </c>
      <c r="E12" s="39">
        <v>10189</v>
      </c>
      <c r="F12" s="39">
        <v>4389</v>
      </c>
      <c r="G12" s="39">
        <v>16</v>
      </c>
      <c r="H12" s="39">
        <v>3380</v>
      </c>
      <c r="I12" s="39">
        <v>125</v>
      </c>
      <c r="J12" s="39">
        <v>14</v>
      </c>
      <c r="K12" s="39">
        <v>17</v>
      </c>
      <c r="L12" s="39">
        <v>180</v>
      </c>
      <c r="M12" s="39">
        <v>248</v>
      </c>
      <c r="N12" s="39">
        <v>88</v>
      </c>
      <c r="O12" s="83">
        <v>332</v>
      </c>
    </row>
    <row r="13" spans="1:15" ht="26" x14ac:dyDescent="0.35">
      <c r="A13" s="144" t="s">
        <v>53</v>
      </c>
      <c r="B13" s="39" t="s">
        <v>83</v>
      </c>
      <c r="C13" s="39">
        <v>949096</v>
      </c>
      <c r="D13" s="39">
        <v>938517</v>
      </c>
      <c r="E13" s="39">
        <v>6134</v>
      </c>
      <c r="F13" s="39">
        <v>2953</v>
      </c>
      <c r="G13" s="39">
        <v>4</v>
      </c>
      <c r="H13" s="39">
        <v>850</v>
      </c>
      <c r="I13" s="39">
        <v>228</v>
      </c>
      <c r="J13" s="39">
        <v>21</v>
      </c>
      <c r="K13" s="39">
        <v>14</v>
      </c>
      <c r="L13" s="39">
        <v>11</v>
      </c>
      <c r="M13" s="39">
        <v>280</v>
      </c>
      <c r="N13" s="39">
        <v>6</v>
      </c>
      <c r="O13" s="83">
        <v>78</v>
      </c>
    </row>
    <row r="14" spans="1:15" ht="26" x14ac:dyDescent="0.35">
      <c r="A14" s="144" t="s">
        <v>55</v>
      </c>
      <c r="B14" s="39" t="s">
        <v>56</v>
      </c>
      <c r="C14" s="39">
        <v>45668</v>
      </c>
      <c r="D14" s="39">
        <v>41086</v>
      </c>
      <c r="E14" s="39">
        <v>1593</v>
      </c>
      <c r="F14" s="39">
        <v>2315</v>
      </c>
      <c r="G14" s="39">
        <v>37</v>
      </c>
      <c r="H14" s="39">
        <v>336</v>
      </c>
      <c r="I14" s="39">
        <v>74</v>
      </c>
      <c r="J14" s="39">
        <v>10</v>
      </c>
      <c r="K14" s="39">
        <v>14</v>
      </c>
      <c r="L14" s="39">
        <v>17</v>
      </c>
      <c r="M14" s="39">
        <v>103</v>
      </c>
      <c r="N14" s="39">
        <v>2</v>
      </c>
      <c r="O14" s="83">
        <v>81</v>
      </c>
    </row>
    <row r="15" spans="1:15" ht="26" x14ac:dyDescent="0.35">
      <c r="A15" s="144" t="s">
        <v>57</v>
      </c>
      <c r="B15" s="39" t="s">
        <v>58</v>
      </c>
      <c r="C15" s="39">
        <v>78600</v>
      </c>
      <c r="D15" s="39">
        <v>34587</v>
      </c>
      <c r="E15" s="39">
        <v>1913</v>
      </c>
      <c r="F15" s="39">
        <v>10068</v>
      </c>
      <c r="G15" s="39">
        <v>18867</v>
      </c>
      <c r="H15" s="39">
        <v>3262</v>
      </c>
      <c r="I15" s="39">
        <v>1433</v>
      </c>
      <c r="J15" s="39">
        <v>68</v>
      </c>
      <c r="K15" s="39">
        <v>69</v>
      </c>
      <c r="L15" s="39">
        <v>2597</v>
      </c>
      <c r="M15" s="39">
        <v>5339</v>
      </c>
      <c r="N15" s="39">
        <v>6</v>
      </c>
      <c r="O15" s="83">
        <v>391</v>
      </c>
    </row>
    <row r="16" spans="1:15" x14ac:dyDescent="0.35">
      <c r="A16" s="144" t="s">
        <v>59</v>
      </c>
      <c r="B16" s="39" t="s">
        <v>60</v>
      </c>
      <c r="C16" s="39">
        <v>7356</v>
      </c>
      <c r="D16" s="39">
        <v>5947</v>
      </c>
      <c r="E16" s="39">
        <v>363</v>
      </c>
      <c r="F16" s="39">
        <v>943</v>
      </c>
      <c r="G16" s="39">
        <v>24</v>
      </c>
      <c r="H16" s="39">
        <v>38</v>
      </c>
      <c r="I16" s="39">
        <v>3</v>
      </c>
      <c r="J16" s="39">
        <v>3</v>
      </c>
      <c r="K16" s="39">
        <v>7</v>
      </c>
      <c r="L16" s="39">
        <v>12</v>
      </c>
      <c r="M16" s="39">
        <v>10</v>
      </c>
      <c r="N16" s="39">
        <v>0</v>
      </c>
      <c r="O16" s="83">
        <v>6</v>
      </c>
    </row>
    <row r="17" spans="1:15" ht="26" x14ac:dyDescent="0.35">
      <c r="A17" s="144" t="s">
        <v>61</v>
      </c>
      <c r="B17" s="39" t="s">
        <v>62</v>
      </c>
      <c r="C17" s="39">
        <v>72127</v>
      </c>
      <c r="D17" s="39">
        <v>64792</v>
      </c>
      <c r="E17" s="39">
        <v>1179</v>
      </c>
      <c r="F17" s="39">
        <v>1835</v>
      </c>
      <c r="G17" s="39">
        <v>86</v>
      </c>
      <c r="H17" s="39">
        <v>2166</v>
      </c>
      <c r="I17" s="39">
        <v>1500</v>
      </c>
      <c r="J17" s="39">
        <v>37</v>
      </c>
      <c r="K17" s="39">
        <v>30</v>
      </c>
      <c r="L17" s="39">
        <v>48</v>
      </c>
      <c r="M17" s="39">
        <v>248</v>
      </c>
      <c r="N17" s="39">
        <v>4</v>
      </c>
      <c r="O17" s="83">
        <v>202</v>
      </c>
    </row>
    <row r="18" spans="1:15" ht="26" x14ac:dyDescent="0.35">
      <c r="A18" s="144" t="s">
        <v>63</v>
      </c>
      <c r="B18" s="39" t="s">
        <v>64</v>
      </c>
      <c r="C18" s="39">
        <v>223882</v>
      </c>
      <c r="D18" s="39">
        <v>213500</v>
      </c>
      <c r="E18" s="39">
        <v>4435</v>
      </c>
      <c r="F18" s="39">
        <v>2353</v>
      </c>
      <c r="G18" s="39">
        <v>100</v>
      </c>
      <c r="H18" s="39">
        <v>2061</v>
      </c>
      <c r="I18" s="39">
        <v>344</v>
      </c>
      <c r="J18" s="39">
        <v>10</v>
      </c>
      <c r="K18" s="39">
        <v>18</v>
      </c>
      <c r="L18" s="39">
        <v>592</v>
      </c>
      <c r="M18" s="39">
        <v>342</v>
      </c>
      <c r="N18" s="39">
        <v>13</v>
      </c>
      <c r="O18" s="83">
        <v>114</v>
      </c>
    </row>
    <row r="19" spans="1:15" ht="39" x14ac:dyDescent="0.35">
      <c r="A19" s="144" t="s">
        <v>65</v>
      </c>
      <c r="B19" s="39" t="s">
        <v>84</v>
      </c>
      <c r="C19" s="39">
        <v>30371</v>
      </c>
      <c r="D19" s="39">
        <v>1519</v>
      </c>
      <c r="E19" s="39">
        <v>92</v>
      </c>
      <c r="F19" s="39">
        <v>430</v>
      </c>
      <c r="G19" s="39">
        <v>16</v>
      </c>
      <c r="H19" s="39">
        <v>25115</v>
      </c>
      <c r="I19" s="39">
        <v>2254</v>
      </c>
      <c r="J19" s="39">
        <v>3</v>
      </c>
      <c r="K19" s="39">
        <v>8</v>
      </c>
      <c r="L19" s="39">
        <v>97</v>
      </c>
      <c r="M19" s="39">
        <v>756</v>
      </c>
      <c r="N19" s="39">
        <v>1</v>
      </c>
      <c r="O19" s="83">
        <v>80</v>
      </c>
    </row>
    <row r="20" spans="1:15" x14ac:dyDescent="0.35">
      <c r="A20" s="144" t="s">
        <v>67</v>
      </c>
      <c r="B20" s="39" t="s">
        <v>68</v>
      </c>
      <c r="C20" s="39">
        <v>298991</v>
      </c>
      <c r="D20" s="39">
        <v>99009</v>
      </c>
      <c r="E20" s="39">
        <v>9414</v>
      </c>
      <c r="F20" s="39">
        <v>32609</v>
      </c>
      <c r="G20" s="39">
        <v>11</v>
      </c>
      <c r="H20" s="39">
        <v>65246</v>
      </c>
      <c r="I20" s="39">
        <v>6909</v>
      </c>
      <c r="J20" s="39">
        <v>110</v>
      </c>
      <c r="K20" s="39">
        <v>174</v>
      </c>
      <c r="L20" s="39">
        <v>602</v>
      </c>
      <c r="M20" s="39">
        <v>72986</v>
      </c>
      <c r="N20" s="39">
        <v>55</v>
      </c>
      <c r="O20" s="83">
        <v>11866</v>
      </c>
    </row>
    <row r="21" spans="1:15" ht="26" x14ac:dyDescent="0.35">
      <c r="A21" s="144" t="s">
        <v>69</v>
      </c>
      <c r="B21" s="39" t="s">
        <v>70</v>
      </c>
      <c r="C21" s="39">
        <v>114240</v>
      </c>
      <c r="D21" s="39">
        <v>82925</v>
      </c>
      <c r="E21" s="39">
        <v>1935</v>
      </c>
      <c r="F21" s="39">
        <v>9449</v>
      </c>
      <c r="G21" s="39">
        <v>32</v>
      </c>
      <c r="H21" s="39">
        <v>14632</v>
      </c>
      <c r="I21" s="39">
        <v>988</v>
      </c>
      <c r="J21" s="39">
        <v>62</v>
      </c>
      <c r="K21" s="39">
        <v>65</v>
      </c>
      <c r="L21" s="39">
        <v>121</v>
      </c>
      <c r="M21" s="39">
        <v>3686</v>
      </c>
      <c r="N21" s="39">
        <v>9</v>
      </c>
      <c r="O21" s="83">
        <v>336</v>
      </c>
    </row>
    <row r="22" spans="1:15" ht="26" x14ac:dyDescent="0.35">
      <c r="A22" s="144" t="s">
        <v>71</v>
      </c>
      <c r="B22" s="39" t="s">
        <v>85</v>
      </c>
      <c r="C22" s="39">
        <v>12375</v>
      </c>
      <c r="D22" s="39">
        <v>7981</v>
      </c>
      <c r="E22" s="39">
        <v>447</v>
      </c>
      <c r="F22" s="39">
        <v>590</v>
      </c>
      <c r="G22" s="39">
        <v>5</v>
      </c>
      <c r="H22" s="39">
        <v>491</v>
      </c>
      <c r="I22" s="39">
        <v>150</v>
      </c>
      <c r="J22" s="39">
        <v>0</v>
      </c>
      <c r="K22" s="39">
        <v>7</v>
      </c>
      <c r="L22" s="39">
        <v>284</v>
      </c>
      <c r="M22" s="39">
        <v>2326</v>
      </c>
      <c r="N22" s="39">
        <v>1</v>
      </c>
      <c r="O22" s="83">
        <v>93</v>
      </c>
    </row>
    <row r="23" spans="1:15" x14ac:dyDescent="0.35">
      <c r="A23" s="144" t="s">
        <v>73</v>
      </c>
      <c r="B23" s="39" t="s">
        <v>74</v>
      </c>
      <c r="C23" s="39">
        <v>1206976</v>
      </c>
      <c r="D23" s="39">
        <v>853809</v>
      </c>
      <c r="E23" s="39">
        <v>19993</v>
      </c>
      <c r="F23" s="39">
        <v>7902</v>
      </c>
      <c r="G23" s="39">
        <v>0</v>
      </c>
      <c r="H23" s="39">
        <v>2330</v>
      </c>
      <c r="I23" s="39">
        <v>1713</v>
      </c>
      <c r="J23" s="39">
        <v>60</v>
      </c>
      <c r="K23" s="39">
        <v>232</v>
      </c>
      <c r="L23" s="39">
        <v>4094</v>
      </c>
      <c r="M23" s="39">
        <v>314481</v>
      </c>
      <c r="N23" s="39">
        <v>117</v>
      </c>
      <c r="O23" s="83">
        <v>2245</v>
      </c>
    </row>
    <row r="24" spans="1:15" x14ac:dyDescent="0.35">
      <c r="A24" s="145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</row>
    <row r="25" spans="1:15" x14ac:dyDescent="0.35">
      <c r="A25" s="145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</row>
    <row r="26" spans="1:15" x14ac:dyDescent="0.35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</row>
    <row r="27" spans="1:15" x14ac:dyDescent="0.35">
      <c r="A27" s="145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</row>
  </sheetData>
  <mergeCells count="5">
    <mergeCell ref="A5:B5"/>
    <mergeCell ref="A2:A3"/>
    <mergeCell ref="B2:B3"/>
    <mergeCell ref="C2:C3"/>
    <mergeCell ref="D2:O2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="120" zoomScaleNormal="120" workbookViewId="0">
      <selection activeCell="C25" sqref="C25"/>
    </sheetView>
  </sheetViews>
  <sheetFormatPr defaultRowHeight="14.5" x14ac:dyDescent="0.35"/>
  <cols>
    <col min="2" max="2" width="20.26953125" customWidth="1"/>
    <col min="3" max="3" width="8.81640625" bestFit="1" customWidth="1"/>
  </cols>
  <sheetData>
    <row r="1" spans="1:10" ht="21.65" customHeight="1" thickBot="1" x14ac:dyDescent="0.4">
      <c r="A1" s="118" t="s">
        <v>110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5" thickBot="1" x14ac:dyDescent="0.4">
      <c r="A2" s="119" t="s">
        <v>38</v>
      </c>
      <c r="B2" s="121" t="s">
        <v>39</v>
      </c>
      <c r="C2" s="121" t="s">
        <v>86</v>
      </c>
      <c r="D2" s="123" t="s">
        <v>87</v>
      </c>
      <c r="E2" s="124"/>
      <c r="F2" s="124"/>
      <c r="G2" s="124"/>
      <c r="H2" s="124"/>
      <c r="I2" s="125"/>
    </row>
    <row r="3" spans="1:10" ht="26.5" thickBot="1" x14ac:dyDescent="0.4">
      <c r="A3" s="120"/>
      <c r="B3" s="122"/>
      <c r="C3" s="122"/>
      <c r="D3" s="8" t="s">
        <v>88</v>
      </c>
      <c r="E3" s="8" t="s">
        <v>89</v>
      </c>
      <c r="F3" s="8" t="s">
        <v>90</v>
      </c>
      <c r="G3" s="8" t="s">
        <v>91</v>
      </c>
      <c r="H3" s="8" t="s">
        <v>92</v>
      </c>
      <c r="I3" s="9" t="s">
        <v>93</v>
      </c>
    </row>
    <row r="4" spans="1:10" x14ac:dyDescent="0.35">
      <c r="A4" s="12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4">
        <v>9</v>
      </c>
    </row>
    <row r="5" spans="1:10" s="31" customFormat="1" ht="15" x14ac:dyDescent="0.25">
      <c r="A5" s="117" t="s">
        <v>12</v>
      </c>
      <c r="B5" s="117"/>
      <c r="C5" s="40">
        <f>SUM(C6:C23)</f>
        <v>11702792</v>
      </c>
      <c r="D5" s="40">
        <f t="shared" ref="D5:I5" si="0">SUM(D6:D23)</f>
        <v>115120</v>
      </c>
      <c r="E5" s="40">
        <f t="shared" si="0"/>
        <v>268831</v>
      </c>
      <c r="F5" s="40">
        <f t="shared" si="0"/>
        <v>529664</v>
      </c>
      <c r="G5" s="40">
        <f t="shared" si="0"/>
        <v>1553681</v>
      </c>
      <c r="H5" s="40">
        <f t="shared" si="0"/>
        <v>1134126</v>
      </c>
      <c r="I5" s="40">
        <f t="shared" si="0"/>
        <v>8101370</v>
      </c>
    </row>
    <row r="6" spans="1:10" ht="14.5" customHeight="1" x14ac:dyDescent="0.25">
      <c r="A6" s="15" t="s">
        <v>40</v>
      </c>
      <c r="B6" s="16" t="s">
        <v>41</v>
      </c>
      <c r="C6" s="75">
        <v>6840</v>
      </c>
      <c r="D6" s="84">
        <v>63</v>
      </c>
      <c r="E6" s="84">
        <v>196</v>
      </c>
      <c r="F6" s="84">
        <v>503</v>
      </c>
      <c r="G6" s="84">
        <v>1198</v>
      </c>
      <c r="H6" s="84">
        <v>1033</v>
      </c>
      <c r="I6" s="84">
        <v>3847</v>
      </c>
    </row>
    <row r="7" spans="1:10" ht="14.5" customHeight="1" x14ac:dyDescent="0.25">
      <c r="A7" s="15" t="s">
        <v>42</v>
      </c>
      <c r="B7" s="16" t="s">
        <v>36</v>
      </c>
      <c r="C7" s="75">
        <v>1119401</v>
      </c>
      <c r="D7" s="84">
        <v>4613</v>
      </c>
      <c r="E7" s="84">
        <v>25796</v>
      </c>
      <c r="F7" s="84">
        <v>57519</v>
      </c>
      <c r="G7" s="84">
        <v>163401</v>
      </c>
      <c r="H7" s="84">
        <v>118193</v>
      </c>
      <c r="I7" s="84">
        <v>749879</v>
      </c>
    </row>
    <row r="8" spans="1:10" ht="39" customHeight="1" x14ac:dyDescent="0.25">
      <c r="A8" s="15" t="s">
        <v>43</v>
      </c>
      <c r="B8" s="16" t="s">
        <v>44</v>
      </c>
      <c r="C8" s="75">
        <v>3586</v>
      </c>
      <c r="D8" s="84">
        <v>58</v>
      </c>
      <c r="E8" s="84">
        <v>284</v>
      </c>
      <c r="F8" s="84">
        <v>341</v>
      </c>
      <c r="G8" s="84">
        <v>607</v>
      </c>
      <c r="H8" s="84">
        <v>308</v>
      </c>
      <c r="I8" s="84">
        <v>1988</v>
      </c>
    </row>
    <row r="9" spans="1:10" ht="39" x14ac:dyDescent="0.35">
      <c r="A9" s="15" t="s">
        <v>45</v>
      </c>
      <c r="B9" s="16" t="s">
        <v>46</v>
      </c>
      <c r="C9" s="75">
        <v>2871</v>
      </c>
      <c r="D9" s="84">
        <v>35</v>
      </c>
      <c r="E9" s="84">
        <v>140</v>
      </c>
      <c r="F9" s="84">
        <v>167</v>
      </c>
      <c r="G9" s="84">
        <v>388</v>
      </c>
      <c r="H9" s="84">
        <v>281</v>
      </c>
      <c r="I9" s="84">
        <v>1860</v>
      </c>
    </row>
    <row r="10" spans="1:10" x14ac:dyDescent="0.35">
      <c r="A10" s="15" t="s">
        <v>47</v>
      </c>
      <c r="B10" s="16" t="s">
        <v>48</v>
      </c>
      <c r="C10" s="75">
        <v>35651</v>
      </c>
      <c r="D10" s="84">
        <v>49</v>
      </c>
      <c r="E10" s="84">
        <v>401</v>
      </c>
      <c r="F10" s="84">
        <v>1103</v>
      </c>
      <c r="G10" s="84">
        <v>3479</v>
      </c>
      <c r="H10" s="84">
        <v>1495</v>
      </c>
      <c r="I10" s="84">
        <v>29124</v>
      </c>
    </row>
    <row r="11" spans="1:10" ht="39" x14ac:dyDescent="0.35">
      <c r="A11" s="15" t="s">
        <v>49</v>
      </c>
      <c r="B11" s="16" t="s">
        <v>50</v>
      </c>
      <c r="C11" s="75">
        <v>4894610</v>
      </c>
      <c r="D11" s="84">
        <v>11086</v>
      </c>
      <c r="E11" s="84">
        <v>80758</v>
      </c>
      <c r="F11" s="84">
        <v>215314</v>
      </c>
      <c r="G11" s="84">
        <v>678655</v>
      </c>
      <c r="H11" s="84">
        <v>492618</v>
      </c>
      <c r="I11" s="84">
        <v>3416179</v>
      </c>
    </row>
    <row r="12" spans="1:10" ht="26" x14ac:dyDescent="0.35">
      <c r="A12" s="15" t="s">
        <v>51</v>
      </c>
      <c r="B12" s="16" t="s">
        <v>52</v>
      </c>
      <c r="C12" s="75">
        <v>2600151</v>
      </c>
      <c r="D12" s="84">
        <v>3926</v>
      </c>
      <c r="E12" s="84">
        <v>21424</v>
      </c>
      <c r="F12" s="84">
        <v>78448</v>
      </c>
      <c r="G12" s="84">
        <v>294168</v>
      </c>
      <c r="H12" s="84">
        <v>250503</v>
      </c>
      <c r="I12" s="84">
        <v>1951682</v>
      </c>
    </row>
    <row r="13" spans="1:10" ht="26" x14ac:dyDescent="0.35">
      <c r="A13" s="15" t="s">
        <v>53</v>
      </c>
      <c r="B13" s="16" t="s">
        <v>83</v>
      </c>
      <c r="C13" s="75">
        <v>949096</v>
      </c>
      <c r="D13" s="84">
        <v>1392</v>
      </c>
      <c r="E13" s="84">
        <v>8330</v>
      </c>
      <c r="F13" s="84">
        <v>24605</v>
      </c>
      <c r="G13" s="84">
        <v>95153</v>
      </c>
      <c r="H13" s="84">
        <v>76866</v>
      </c>
      <c r="I13" s="84">
        <v>742750</v>
      </c>
    </row>
    <row r="14" spans="1:10" ht="26" x14ac:dyDescent="0.35">
      <c r="A14" s="15" t="s">
        <v>55</v>
      </c>
      <c r="B14" s="16" t="s">
        <v>56</v>
      </c>
      <c r="C14" s="75">
        <v>45668</v>
      </c>
      <c r="D14" s="84">
        <v>107</v>
      </c>
      <c r="E14" s="84">
        <v>328</v>
      </c>
      <c r="F14" s="84">
        <v>652</v>
      </c>
      <c r="G14" s="84">
        <v>3333</v>
      </c>
      <c r="H14" s="84">
        <v>3291</v>
      </c>
      <c r="I14" s="84">
        <v>37957</v>
      </c>
    </row>
    <row r="15" spans="1:10" ht="26" x14ac:dyDescent="0.35">
      <c r="A15" s="15" t="s">
        <v>57</v>
      </c>
      <c r="B15" s="16" t="s">
        <v>58</v>
      </c>
      <c r="C15" s="75">
        <v>78600</v>
      </c>
      <c r="D15" s="84">
        <v>739</v>
      </c>
      <c r="E15" s="84">
        <v>5052</v>
      </c>
      <c r="F15" s="84">
        <v>3134</v>
      </c>
      <c r="G15" s="84">
        <v>10015</v>
      </c>
      <c r="H15" s="84">
        <v>6595</v>
      </c>
      <c r="I15" s="84">
        <v>53065</v>
      </c>
    </row>
    <row r="16" spans="1:10" x14ac:dyDescent="0.35">
      <c r="A16" s="15" t="s">
        <v>59</v>
      </c>
      <c r="B16" s="16" t="s">
        <v>60</v>
      </c>
      <c r="C16" s="75">
        <v>7356</v>
      </c>
      <c r="D16" s="84">
        <v>11</v>
      </c>
      <c r="E16" s="84">
        <v>113</v>
      </c>
      <c r="F16" s="84">
        <v>345</v>
      </c>
      <c r="G16" s="84">
        <v>1308</v>
      </c>
      <c r="H16" s="84">
        <v>981</v>
      </c>
      <c r="I16" s="84">
        <v>4598</v>
      </c>
    </row>
    <row r="17" spans="1:9" ht="26" x14ac:dyDescent="0.35">
      <c r="A17" s="15" t="s">
        <v>61</v>
      </c>
      <c r="B17" s="16" t="s">
        <v>62</v>
      </c>
      <c r="C17" s="75">
        <v>72127</v>
      </c>
      <c r="D17" s="84">
        <v>388</v>
      </c>
      <c r="E17" s="84">
        <v>2698</v>
      </c>
      <c r="F17" s="84">
        <v>4090</v>
      </c>
      <c r="G17" s="84">
        <v>12639</v>
      </c>
      <c r="H17" s="84">
        <v>9089</v>
      </c>
      <c r="I17" s="84">
        <v>43223</v>
      </c>
    </row>
    <row r="18" spans="1:9" ht="26" x14ac:dyDescent="0.35">
      <c r="A18" s="15" t="s">
        <v>63</v>
      </c>
      <c r="B18" s="16" t="s">
        <v>64</v>
      </c>
      <c r="C18" s="75">
        <v>223882</v>
      </c>
      <c r="D18" s="84">
        <v>131</v>
      </c>
      <c r="E18" s="84">
        <v>1242</v>
      </c>
      <c r="F18" s="84">
        <v>4781</v>
      </c>
      <c r="G18" s="84">
        <v>24971</v>
      </c>
      <c r="H18" s="84">
        <v>16033</v>
      </c>
      <c r="I18" s="84">
        <v>176724</v>
      </c>
    </row>
    <row r="19" spans="1:9" ht="39" x14ac:dyDescent="0.35">
      <c r="A19" s="15" t="s">
        <v>65</v>
      </c>
      <c r="B19" s="16" t="s">
        <v>84</v>
      </c>
      <c r="C19" s="75">
        <v>30371</v>
      </c>
      <c r="D19" s="84">
        <v>3935</v>
      </c>
      <c r="E19" s="84">
        <v>10724</v>
      </c>
      <c r="F19" s="84">
        <v>3448</v>
      </c>
      <c r="G19" s="84">
        <v>3482</v>
      </c>
      <c r="H19" s="84">
        <v>1878</v>
      </c>
      <c r="I19" s="84">
        <v>6904</v>
      </c>
    </row>
    <row r="20" spans="1:9" x14ac:dyDescent="0.35">
      <c r="A20" s="15" t="s">
        <v>67</v>
      </c>
      <c r="B20" s="16" t="s">
        <v>68</v>
      </c>
      <c r="C20" s="75">
        <v>298991</v>
      </c>
      <c r="D20" s="84">
        <v>33061</v>
      </c>
      <c r="E20" s="84">
        <v>31801</v>
      </c>
      <c r="F20" s="84">
        <v>30644</v>
      </c>
      <c r="G20" s="84">
        <v>56555</v>
      </c>
      <c r="H20" s="84">
        <v>31238</v>
      </c>
      <c r="I20" s="84">
        <v>115692</v>
      </c>
    </row>
    <row r="21" spans="1:9" ht="26" x14ac:dyDescent="0.35">
      <c r="A21" s="15" t="s">
        <v>69</v>
      </c>
      <c r="B21" s="16" t="s">
        <v>70</v>
      </c>
      <c r="C21" s="75">
        <v>114240</v>
      </c>
      <c r="D21" s="84">
        <v>1555</v>
      </c>
      <c r="E21" s="84">
        <v>5797</v>
      </c>
      <c r="F21" s="84">
        <v>10226</v>
      </c>
      <c r="G21" s="84">
        <v>19774</v>
      </c>
      <c r="H21" s="84">
        <v>11739</v>
      </c>
      <c r="I21" s="84">
        <v>65149</v>
      </c>
    </row>
    <row r="22" spans="1:9" ht="26" x14ac:dyDescent="0.35">
      <c r="A22" s="15" t="s">
        <v>71</v>
      </c>
      <c r="B22" s="16" t="s">
        <v>72</v>
      </c>
      <c r="C22" s="75">
        <v>12375</v>
      </c>
      <c r="D22" s="84">
        <v>286</v>
      </c>
      <c r="E22" s="84">
        <v>844</v>
      </c>
      <c r="F22" s="84">
        <v>916</v>
      </c>
      <c r="G22" s="84">
        <v>1708</v>
      </c>
      <c r="H22" s="84">
        <v>1013</v>
      </c>
      <c r="I22" s="84">
        <v>7608</v>
      </c>
    </row>
    <row r="23" spans="1:9" x14ac:dyDescent="0.35">
      <c r="A23" s="15" t="s">
        <v>73</v>
      </c>
      <c r="B23" s="16" t="s">
        <v>74</v>
      </c>
      <c r="C23" s="75">
        <v>1206976</v>
      </c>
      <c r="D23" s="84">
        <v>53685</v>
      </c>
      <c r="E23" s="84">
        <v>72903</v>
      </c>
      <c r="F23" s="84">
        <v>93428</v>
      </c>
      <c r="G23" s="84">
        <v>182847</v>
      </c>
      <c r="H23" s="84">
        <v>110972</v>
      </c>
      <c r="I23" s="84">
        <v>693141</v>
      </c>
    </row>
  </sheetData>
  <mergeCells count="6">
    <mergeCell ref="A5:B5"/>
    <mergeCell ref="A1:J1"/>
    <mergeCell ref="A2:A3"/>
    <mergeCell ref="B2:B3"/>
    <mergeCell ref="C2:C3"/>
    <mergeCell ref="D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3.1</vt:lpstr>
      <vt:lpstr>Table 3.2</vt:lpstr>
      <vt:lpstr>Table 3.3</vt:lpstr>
      <vt:lpstr>Table 3.4</vt:lpstr>
      <vt:lpstr>Table 3.5</vt:lpstr>
      <vt:lpstr>Table 3.6</vt:lpstr>
      <vt:lpstr>Table 3.7</vt:lpstr>
      <vt:lpstr>Table 3.8</vt:lpstr>
      <vt:lpstr>Table 3.9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PHC-2022</dc:creator>
  <cp:lastModifiedBy>Hp</cp:lastModifiedBy>
  <dcterms:created xsi:type="dcterms:W3CDTF">2025-09-01T08:45:32Z</dcterms:created>
  <dcterms:modified xsi:type="dcterms:W3CDTF">2026-05-13T06:00:41Z</dcterms:modified>
</cp:coreProperties>
</file>