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992" windowHeight="8736" tabRatio="737" firstSheet="1" activeTab="11"/>
  </bookViews>
  <sheets>
    <sheet name="July24" sheetId="1" r:id="rId1"/>
    <sheet name="Summary Jul24" sheetId="2" r:id="rId2"/>
    <sheet name="Aug24" sheetId="3" r:id="rId3"/>
    <sheet name="Summary Aug24" sheetId="4" r:id="rId4"/>
    <sheet name="Sep24" sheetId="5" r:id="rId5"/>
    <sheet name="Summary Sep24" sheetId="6" r:id="rId6"/>
    <sheet name="Q1" sheetId="7" r:id="rId7"/>
    <sheet name="Oct24" sheetId="8" r:id="rId8"/>
    <sheet name="Summary Oct24" sheetId="9" r:id="rId9"/>
    <sheet name="Nov24" sheetId="10" r:id="rId10"/>
    <sheet name="Summary Nov24" sheetId="11" r:id="rId11"/>
    <sheet name="Dec24" sheetId="12" r:id="rId12"/>
  </sheets>
  <definedNames>
    <definedName name="_xlnm.Print_Titles" localSheetId="2">'Aug24'!$A:$B,'Aug24'!$1:$3</definedName>
    <definedName name="_xlnm.Print_Titles" localSheetId="11">'Dec24'!$A:$B,'Dec24'!$1:$3</definedName>
    <definedName name="_xlnm.Print_Titles" localSheetId="0">July24!$A:$B,July24!$1:$3</definedName>
    <definedName name="_xlnm.Print_Titles" localSheetId="9">'Nov24'!$A:$B,'Nov24'!$1:$3</definedName>
    <definedName name="_xlnm.Print_Titles" localSheetId="7">'Oct24'!$A:$B,'Oct24'!$1:$3</definedName>
    <definedName name="_xlnm.Print_Titles" localSheetId="6">'Q1'!$A:$B,'Q1'!$2:$4</definedName>
    <definedName name="_xlnm.Print_Titles" localSheetId="4">'Sep24'!$A:$B,'Sep24'!$1:$3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2" l="1"/>
  <c r="BF81" i="12"/>
  <c r="BE81" i="12"/>
  <c r="BE85" i="12" s="1"/>
  <c r="BF68" i="12"/>
  <c r="BE68" i="12"/>
  <c r="BF58" i="12"/>
  <c r="BF63" i="12" s="1"/>
  <c r="BE58" i="12"/>
  <c r="BE63" i="12" s="1"/>
  <c r="BF41" i="12"/>
  <c r="BF45" i="12" s="1"/>
  <c r="BE41" i="12"/>
  <c r="BE45" i="12" s="1"/>
  <c r="BF30" i="12"/>
  <c r="BE30" i="12"/>
  <c r="BF14" i="12"/>
  <c r="BE14" i="12"/>
  <c r="BE19" i="12" s="1"/>
  <c r="BL72" i="12"/>
  <c r="BK72" i="12"/>
  <c r="BL64" i="12"/>
  <c r="BL67" i="12" s="1"/>
  <c r="BK64" i="12"/>
  <c r="BM64" i="12" s="1"/>
  <c r="BM67" i="12" s="1"/>
  <c r="BL58" i="12"/>
  <c r="BK58" i="12"/>
  <c r="BM58" i="12" s="1"/>
  <c r="BM63" i="12" s="1"/>
  <c r="BL52" i="12"/>
  <c r="BK52" i="12"/>
  <c r="BK54" i="12" s="1"/>
  <c r="BL47" i="12"/>
  <c r="BK47" i="12"/>
  <c r="BL46" i="12"/>
  <c r="BL51" i="12" s="1"/>
  <c r="BK46" i="12"/>
  <c r="BK51" i="12" s="1"/>
  <c r="BL34" i="12"/>
  <c r="BL37" i="12" s="1"/>
  <c r="BK34" i="12"/>
  <c r="BK37" i="12" s="1"/>
  <c r="BL30" i="12"/>
  <c r="BK30" i="12"/>
  <c r="BK33" i="12" s="1"/>
  <c r="BL10" i="12"/>
  <c r="BL12" i="12" s="1"/>
  <c r="BK10" i="12"/>
  <c r="AY87" i="12"/>
  <c r="BA87" i="12" s="1"/>
  <c r="AX87" i="12"/>
  <c r="AW87" i="12"/>
  <c r="AV87" i="12"/>
  <c r="AZ87" i="12" s="1"/>
  <c r="BB87" i="12" s="1"/>
  <c r="AY86" i="12"/>
  <c r="AY88" i="12" s="1"/>
  <c r="AX86" i="12"/>
  <c r="AW86" i="12"/>
  <c r="AV86" i="12"/>
  <c r="AY84" i="12"/>
  <c r="AX84" i="12"/>
  <c r="AW84" i="12"/>
  <c r="AV84" i="12"/>
  <c r="AY83" i="12"/>
  <c r="AX83" i="12"/>
  <c r="AW83" i="12"/>
  <c r="AV83" i="12"/>
  <c r="AY82" i="12"/>
  <c r="AX82" i="12"/>
  <c r="AW82" i="12"/>
  <c r="AV82" i="12"/>
  <c r="AY81" i="12"/>
  <c r="AX81" i="12"/>
  <c r="AW81" i="12"/>
  <c r="BA81" i="12" s="1"/>
  <c r="AV81" i="12"/>
  <c r="AZ81" i="12" s="1"/>
  <c r="AY79" i="12"/>
  <c r="AX79" i="12"/>
  <c r="AW79" i="12"/>
  <c r="BA79" i="12" s="1"/>
  <c r="AV79" i="12"/>
  <c r="AZ79" i="12" s="1"/>
  <c r="AY78" i="12"/>
  <c r="AX78" i="12"/>
  <c r="AZ78" i="12" s="1"/>
  <c r="AW78" i="12"/>
  <c r="AV78" i="12"/>
  <c r="AY77" i="12"/>
  <c r="AX77" i="12"/>
  <c r="AW77" i="12"/>
  <c r="AV77" i="12"/>
  <c r="AY75" i="12"/>
  <c r="AX75" i="12"/>
  <c r="AW75" i="12"/>
  <c r="AV75" i="12"/>
  <c r="AZ75" i="12" s="1"/>
  <c r="AY74" i="12"/>
  <c r="AX74" i="12"/>
  <c r="AZ74" i="12" s="1"/>
  <c r="AW74" i="12"/>
  <c r="AV74" i="12"/>
  <c r="AY73" i="12"/>
  <c r="AX73" i="12"/>
  <c r="AW73" i="12"/>
  <c r="AV73" i="12"/>
  <c r="AY72" i="12"/>
  <c r="AY76" i="12" s="1"/>
  <c r="AX72" i="12"/>
  <c r="AW72" i="12"/>
  <c r="AV72" i="12"/>
  <c r="AY70" i="12"/>
  <c r="AX70" i="12"/>
  <c r="AW70" i="12"/>
  <c r="AV70" i="12"/>
  <c r="AZ70" i="12" s="1"/>
  <c r="AY69" i="12"/>
  <c r="AX69" i="12"/>
  <c r="AW69" i="12"/>
  <c r="AW71" i="12" s="1"/>
  <c r="AV69" i="12"/>
  <c r="AV71" i="12" s="1"/>
  <c r="AY68" i="12"/>
  <c r="AX68" i="12"/>
  <c r="AW68" i="12"/>
  <c r="AV68" i="12"/>
  <c r="AY66" i="12"/>
  <c r="AX66" i="12"/>
  <c r="AW66" i="12"/>
  <c r="BA66" i="12" s="1"/>
  <c r="AV66" i="12"/>
  <c r="AZ66" i="12" s="1"/>
  <c r="AY65" i="12"/>
  <c r="AX65" i="12"/>
  <c r="AW65" i="12"/>
  <c r="BA65" i="12" s="1"/>
  <c r="AV65" i="12"/>
  <c r="AZ65" i="12" s="1"/>
  <c r="AY64" i="12"/>
  <c r="AX64" i="12"/>
  <c r="AW64" i="12"/>
  <c r="AV64" i="12"/>
  <c r="AV67" i="12" s="1"/>
  <c r="AY62" i="12"/>
  <c r="AX62" i="12"/>
  <c r="AW62" i="12"/>
  <c r="AV62" i="12"/>
  <c r="AZ62" i="12" s="1"/>
  <c r="AY61" i="12"/>
  <c r="AX61" i="12"/>
  <c r="AW61" i="12"/>
  <c r="AV61" i="12"/>
  <c r="AZ61" i="12" s="1"/>
  <c r="AY60" i="12"/>
  <c r="AX60" i="12"/>
  <c r="AW60" i="12"/>
  <c r="AV60" i="12"/>
  <c r="AY59" i="12"/>
  <c r="AX59" i="12"/>
  <c r="AW59" i="12"/>
  <c r="BA59" i="12" s="1"/>
  <c r="AV59" i="12"/>
  <c r="AZ59" i="12" s="1"/>
  <c r="AY58" i="12"/>
  <c r="AX58" i="12"/>
  <c r="AW58" i="12"/>
  <c r="BA58" i="12" s="1"/>
  <c r="AV58" i="12"/>
  <c r="AY56" i="12"/>
  <c r="AX56" i="12"/>
  <c r="AW56" i="12"/>
  <c r="BA56" i="12" s="1"/>
  <c r="AV56" i="12"/>
  <c r="AZ56" i="12" s="1"/>
  <c r="BB56" i="12" s="1"/>
  <c r="AY55" i="12"/>
  <c r="AX55" i="12"/>
  <c r="AW55" i="12"/>
  <c r="BA55" i="12" s="1"/>
  <c r="AV55" i="12"/>
  <c r="AY53" i="12"/>
  <c r="BA53" i="12" s="1"/>
  <c r="AX53" i="12"/>
  <c r="AW53" i="12"/>
  <c r="AV53" i="12"/>
  <c r="AY52" i="12"/>
  <c r="AX52" i="12"/>
  <c r="AZ52" i="12" s="1"/>
  <c r="AW52" i="12"/>
  <c r="AV52" i="12"/>
  <c r="AY50" i="12"/>
  <c r="AX50" i="12"/>
  <c r="AW50" i="12"/>
  <c r="AV50" i="12"/>
  <c r="AZ50" i="12" s="1"/>
  <c r="AY49" i="12"/>
  <c r="AX49" i="12"/>
  <c r="AW49" i="12"/>
  <c r="AV49" i="12"/>
  <c r="AZ49" i="12" s="1"/>
  <c r="AY48" i="12"/>
  <c r="AX48" i="12"/>
  <c r="AW48" i="12"/>
  <c r="AV48" i="12"/>
  <c r="AZ48" i="12" s="1"/>
  <c r="AY47" i="12"/>
  <c r="AX47" i="12"/>
  <c r="AW47" i="12"/>
  <c r="AV47" i="12"/>
  <c r="AY46" i="12"/>
  <c r="AX46" i="12"/>
  <c r="AX51" i="12" s="1"/>
  <c r="AW46" i="12"/>
  <c r="AV46" i="12"/>
  <c r="AY44" i="12"/>
  <c r="AX44" i="12"/>
  <c r="AW44" i="12"/>
  <c r="AV44" i="12"/>
  <c r="AY43" i="12"/>
  <c r="AX43" i="12"/>
  <c r="AW43" i="12"/>
  <c r="BA43" i="12" s="1"/>
  <c r="AV43" i="12"/>
  <c r="AZ43" i="12" s="1"/>
  <c r="AY42" i="12"/>
  <c r="AX42" i="12"/>
  <c r="AW42" i="12"/>
  <c r="AV42" i="12"/>
  <c r="AY41" i="12"/>
  <c r="AX41" i="12"/>
  <c r="AW41" i="12"/>
  <c r="BA41" i="12" s="1"/>
  <c r="AV41" i="12"/>
  <c r="AY40" i="12"/>
  <c r="AX40" i="12"/>
  <c r="AW40" i="12"/>
  <c r="AV40" i="12"/>
  <c r="AY39" i="12"/>
  <c r="AX39" i="12"/>
  <c r="AW39" i="12"/>
  <c r="AV39" i="12"/>
  <c r="AY38" i="12"/>
  <c r="AX38" i="12"/>
  <c r="AW38" i="12"/>
  <c r="BA38" i="12" s="1"/>
  <c r="AV38" i="12"/>
  <c r="AZ38" i="12" s="1"/>
  <c r="AY36" i="12"/>
  <c r="AX36" i="12"/>
  <c r="AW36" i="12"/>
  <c r="AV36" i="12"/>
  <c r="AY35" i="12"/>
  <c r="AX35" i="12"/>
  <c r="AZ35" i="12" s="1"/>
  <c r="AW35" i="12"/>
  <c r="BA35" i="12" s="1"/>
  <c r="AV35" i="12"/>
  <c r="AY34" i="12"/>
  <c r="AX34" i="12"/>
  <c r="AW34" i="12"/>
  <c r="AV34" i="12"/>
  <c r="AY32" i="12"/>
  <c r="AX32" i="12"/>
  <c r="AW32" i="12"/>
  <c r="AW33" i="12" s="1"/>
  <c r="AV32" i="12"/>
  <c r="AY31" i="12"/>
  <c r="AX31" i="12"/>
  <c r="AW31" i="12"/>
  <c r="AV31" i="12"/>
  <c r="AY30" i="12"/>
  <c r="AX30" i="12"/>
  <c r="AW30" i="12"/>
  <c r="AV30" i="12"/>
  <c r="AY28" i="12"/>
  <c r="AX28" i="12"/>
  <c r="AW28" i="12"/>
  <c r="AV28" i="12"/>
  <c r="AY27" i="12"/>
  <c r="AY29" i="12" s="1"/>
  <c r="AX27" i="12"/>
  <c r="AW27" i="12"/>
  <c r="AV27" i="12"/>
  <c r="AZ27" i="12" s="1"/>
  <c r="AY25" i="12"/>
  <c r="AX25" i="12"/>
  <c r="AW25" i="12"/>
  <c r="AV25" i="12"/>
  <c r="AY24" i="12"/>
  <c r="AX24" i="12"/>
  <c r="AW24" i="12"/>
  <c r="AW26" i="12" s="1"/>
  <c r="AV24" i="12"/>
  <c r="AY22" i="12"/>
  <c r="AX22" i="12"/>
  <c r="AW22" i="12"/>
  <c r="AV22" i="12"/>
  <c r="AZ22" i="12" s="1"/>
  <c r="AY21" i="12"/>
  <c r="AX21" i="12"/>
  <c r="AW21" i="12"/>
  <c r="AV21" i="12"/>
  <c r="AZ21" i="12" s="1"/>
  <c r="AY20" i="12"/>
  <c r="AX20" i="12"/>
  <c r="AW20" i="12"/>
  <c r="AV20" i="12"/>
  <c r="AY18" i="12"/>
  <c r="AX18" i="12"/>
  <c r="AW18" i="12"/>
  <c r="AV18" i="12"/>
  <c r="AY17" i="12"/>
  <c r="AX17" i="12"/>
  <c r="AW17" i="12"/>
  <c r="AV17" i="12"/>
  <c r="AY16" i="12"/>
  <c r="AX16" i="12"/>
  <c r="AW16" i="12"/>
  <c r="AV16" i="12"/>
  <c r="AY15" i="12"/>
  <c r="AX15" i="12"/>
  <c r="AW15" i="12"/>
  <c r="BA15" i="12" s="1"/>
  <c r="AV15" i="12"/>
  <c r="AZ15" i="12" s="1"/>
  <c r="AY14" i="12"/>
  <c r="AX14" i="12"/>
  <c r="AW14" i="12"/>
  <c r="AV14" i="12"/>
  <c r="AY13" i="12"/>
  <c r="AX13" i="12"/>
  <c r="AW13" i="12"/>
  <c r="AV13" i="12"/>
  <c r="AY11" i="12"/>
  <c r="AX11" i="12"/>
  <c r="AW11" i="12"/>
  <c r="AV11" i="12"/>
  <c r="AY10" i="12"/>
  <c r="BA10" i="12" s="1"/>
  <c r="AX10" i="12"/>
  <c r="AW10" i="12"/>
  <c r="AV10" i="12"/>
  <c r="AY8" i="12"/>
  <c r="AX8" i="12"/>
  <c r="AW8" i="12"/>
  <c r="BA8" i="12" s="1"/>
  <c r="AV8" i="12"/>
  <c r="AZ8" i="12" s="1"/>
  <c r="BB8" i="12" s="1"/>
  <c r="AY7" i="12"/>
  <c r="AX7" i="12"/>
  <c r="AW7" i="12"/>
  <c r="AV7" i="12"/>
  <c r="AZ7" i="12" s="1"/>
  <c r="AY6" i="12"/>
  <c r="AX6" i="12"/>
  <c r="AW6" i="12"/>
  <c r="AV6" i="12"/>
  <c r="AY5" i="12"/>
  <c r="AX5" i="12"/>
  <c r="AW5" i="12"/>
  <c r="AV5" i="12"/>
  <c r="AV9" i="12" s="1"/>
  <c r="AX4" i="12"/>
  <c r="AY4" i="12"/>
  <c r="AY9" i="12" s="1"/>
  <c r="AW4" i="12"/>
  <c r="AV4" i="12"/>
  <c r="M87" i="10"/>
  <c r="M86" i="10"/>
  <c r="M84" i="10"/>
  <c r="M83" i="10"/>
  <c r="M83" i="12" s="1"/>
  <c r="M82" i="10"/>
  <c r="M82" i="12" s="1"/>
  <c r="M81" i="10"/>
  <c r="M81" i="12" s="1"/>
  <c r="M85" i="12" s="1"/>
  <c r="M79" i="10"/>
  <c r="M79" i="12" s="1"/>
  <c r="M78" i="10"/>
  <c r="M78" i="12" s="1"/>
  <c r="M77" i="10"/>
  <c r="M77" i="12" s="1"/>
  <c r="M80" i="12" s="1"/>
  <c r="M75" i="10"/>
  <c r="M74" i="10"/>
  <c r="M74" i="12" s="1"/>
  <c r="N74" i="12" s="1"/>
  <c r="M73" i="10"/>
  <c r="M73" i="12" s="1"/>
  <c r="N73" i="12" s="1"/>
  <c r="M72" i="10"/>
  <c r="M66" i="10"/>
  <c r="M65" i="10"/>
  <c r="M64" i="10"/>
  <c r="M64" i="12" s="1"/>
  <c r="N64" i="12" s="1"/>
  <c r="M62" i="10"/>
  <c r="M61" i="10"/>
  <c r="M60" i="10"/>
  <c r="M60" i="12" s="1"/>
  <c r="N60" i="12" s="1"/>
  <c r="M59" i="10"/>
  <c r="M59" i="12" s="1"/>
  <c r="N59" i="12" s="1"/>
  <c r="M58" i="10"/>
  <c r="M58" i="12" s="1"/>
  <c r="N58" i="12" s="1"/>
  <c r="M53" i="10"/>
  <c r="M53" i="12" s="1"/>
  <c r="N53" i="12" s="1"/>
  <c r="M52" i="10"/>
  <c r="M52" i="12" s="1"/>
  <c r="M50" i="10"/>
  <c r="M50" i="12" s="1"/>
  <c r="N50" i="12" s="1"/>
  <c r="M49" i="10"/>
  <c r="M49" i="12" s="1"/>
  <c r="N49" i="12" s="1"/>
  <c r="M48" i="10"/>
  <c r="M48" i="12" s="1"/>
  <c r="N48" i="12" s="1"/>
  <c r="M47" i="10"/>
  <c r="M46" i="10"/>
  <c r="M46" i="12" s="1"/>
  <c r="M44" i="10"/>
  <c r="M44" i="12" s="1"/>
  <c r="M43" i="10"/>
  <c r="M43" i="12" s="1"/>
  <c r="M42" i="10"/>
  <c r="M42" i="12" s="1"/>
  <c r="M41" i="10"/>
  <c r="M41" i="12" s="1"/>
  <c r="M40" i="10"/>
  <c r="M40" i="12" s="1"/>
  <c r="M39" i="10"/>
  <c r="M39" i="12" s="1"/>
  <c r="M38" i="10"/>
  <c r="M38" i="12" s="1"/>
  <c r="M36" i="10"/>
  <c r="M35" i="10"/>
  <c r="M35" i="12" s="1"/>
  <c r="M34" i="10"/>
  <c r="M34" i="12" s="1"/>
  <c r="M37" i="12" s="1"/>
  <c r="N37" i="12" s="1"/>
  <c r="M31" i="10"/>
  <c r="M31" i="12" s="1"/>
  <c r="M32" i="10"/>
  <c r="M30" i="10"/>
  <c r="M11" i="10"/>
  <c r="M10" i="10"/>
  <c r="Y10" i="12"/>
  <c r="Z10" i="12"/>
  <c r="Y11" i="12"/>
  <c r="Z11" i="12"/>
  <c r="AB9" i="12"/>
  <c r="AA9" i="12"/>
  <c r="R87" i="12"/>
  <c r="Q87" i="12"/>
  <c r="R86" i="12"/>
  <c r="R88" i="12" s="1"/>
  <c r="Q86" i="12"/>
  <c r="Q88" i="12" s="1"/>
  <c r="R84" i="12"/>
  <c r="Q84" i="12"/>
  <c r="R83" i="12"/>
  <c r="Q83" i="12"/>
  <c r="R82" i="12"/>
  <c r="Q82" i="12"/>
  <c r="Q85" i="12" s="1"/>
  <c r="R81" i="12"/>
  <c r="R85" i="12" s="1"/>
  <c r="Q81" i="12"/>
  <c r="R79" i="12"/>
  <c r="Q79" i="12"/>
  <c r="R78" i="12"/>
  <c r="Q78" i="12"/>
  <c r="R77" i="12"/>
  <c r="Q77" i="12"/>
  <c r="R75" i="12"/>
  <c r="Q75" i="12"/>
  <c r="R74" i="12"/>
  <c r="Q74" i="12"/>
  <c r="R73" i="12"/>
  <c r="Q73" i="12"/>
  <c r="Q76" i="12" s="1"/>
  <c r="R72" i="12"/>
  <c r="R76" i="12" s="1"/>
  <c r="Q72" i="12"/>
  <c r="R70" i="12"/>
  <c r="Q70" i="12"/>
  <c r="R69" i="12"/>
  <c r="Q69" i="12"/>
  <c r="R68" i="12"/>
  <c r="R71" i="12" s="1"/>
  <c r="Q68" i="12"/>
  <c r="Q71" i="12" s="1"/>
  <c r="R66" i="12"/>
  <c r="Q66" i="12"/>
  <c r="R65" i="12"/>
  <c r="Q65" i="12"/>
  <c r="R64" i="12"/>
  <c r="Q64" i="12"/>
  <c r="R62" i="12"/>
  <c r="Q62" i="12"/>
  <c r="R61" i="12"/>
  <c r="Q61" i="12"/>
  <c r="R60" i="12"/>
  <c r="R63" i="12" s="1"/>
  <c r="Q60" i="12"/>
  <c r="R59" i="12"/>
  <c r="Q59" i="12"/>
  <c r="R58" i="12"/>
  <c r="Q58" i="12"/>
  <c r="R56" i="12"/>
  <c r="Q56" i="12"/>
  <c r="R55" i="12"/>
  <c r="R57" i="12" s="1"/>
  <c r="Q55" i="12"/>
  <c r="R53" i="12"/>
  <c r="Q53" i="12"/>
  <c r="R52" i="12"/>
  <c r="R54" i="12" s="1"/>
  <c r="Q52" i="12"/>
  <c r="Q54" i="12" s="1"/>
  <c r="R50" i="12"/>
  <c r="Q50" i="12"/>
  <c r="R49" i="12"/>
  <c r="Q49" i="12"/>
  <c r="R48" i="12"/>
  <c r="Q48" i="12"/>
  <c r="R47" i="12"/>
  <c r="Q47" i="12"/>
  <c r="R46" i="12"/>
  <c r="Q46" i="12"/>
  <c r="R44" i="12"/>
  <c r="Q44" i="12"/>
  <c r="R43" i="12"/>
  <c r="Q43" i="12"/>
  <c r="R42" i="12"/>
  <c r="Q42" i="12"/>
  <c r="R41" i="12"/>
  <c r="Q41" i="12"/>
  <c r="R40" i="12"/>
  <c r="Q40" i="12"/>
  <c r="R39" i="12"/>
  <c r="Q39" i="12"/>
  <c r="R38" i="12"/>
  <c r="Q38" i="12"/>
  <c r="R36" i="12"/>
  <c r="Q36" i="12"/>
  <c r="R35" i="12"/>
  <c r="Q35" i="12"/>
  <c r="R34" i="12"/>
  <c r="R37" i="12" s="1"/>
  <c r="Q34" i="12"/>
  <c r="R32" i="12"/>
  <c r="Q32" i="12"/>
  <c r="R31" i="12"/>
  <c r="Q31" i="12"/>
  <c r="R30" i="12"/>
  <c r="Q30" i="12"/>
  <c r="Q33" i="12" s="1"/>
  <c r="R28" i="12"/>
  <c r="Q28" i="12"/>
  <c r="R27" i="12"/>
  <c r="R29" i="12" s="1"/>
  <c r="Q27" i="12"/>
  <c r="R25" i="12"/>
  <c r="Q25" i="12"/>
  <c r="R24" i="12"/>
  <c r="Q24" i="12"/>
  <c r="Q26" i="12" s="1"/>
  <c r="R22" i="12"/>
  <c r="Q22" i="12"/>
  <c r="R21" i="12"/>
  <c r="Q21" i="12"/>
  <c r="R20" i="12"/>
  <c r="R23" i="12" s="1"/>
  <c r="Q20" i="12"/>
  <c r="R18" i="12"/>
  <c r="Q18" i="12"/>
  <c r="R17" i="12"/>
  <c r="Q17" i="12"/>
  <c r="R16" i="12"/>
  <c r="Q16" i="12"/>
  <c r="R15" i="12"/>
  <c r="R19" i="12" s="1"/>
  <c r="Q15" i="12"/>
  <c r="R14" i="12"/>
  <c r="Q14" i="12"/>
  <c r="R13" i="12"/>
  <c r="Q13" i="12"/>
  <c r="R11" i="12"/>
  <c r="Q11" i="12"/>
  <c r="R10" i="12"/>
  <c r="Q10" i="12"/>
  <c r="M87" i="12"/>
  <c r="M88" i="12" s="1"/>
  <c r="M86" i="12"/>
  <c r="M84" i="12"/>
  <c r="M75" i="12"/>
  <c r="M72" i="12"/>
  <c r="M70" i="12"/>
  <c r="M69" i="12"/>
  <c r="M68" i="12"/>
  <c r="M66" i="12"/>
  <c r="N66" i="12" s="1"/>
  <c r="M65" i="12"/>
  <c r="N65" i="12" s="1"/>
  <c r="M62" i="12"/>
  <c r="M61" i="12"/>
  <c r="M56" i="12"/>
  <c r="M55" i="12"/>
  <c r="M57" i="12" s="1"/>
  <c r="M36" i="12"/>
  <c r="M32" i="12"/>
  <c r="M28" i="12"/>
  <c r="M27" i="12"/>
  <c r="M25" i="12"/>
  <c r="M24" i="12"/>
  <c r="M22" i="12"/>
  <c r="M21" i="12"/>
  <c r="M20" i="12"/>
  <c r="M23" i="12" s="1"/>
  <c r="M18" i="12"/>
  <c r="M17" i="12"/>
  <c r="M16" i="12"/>
  <c r="M15" i="12"/>
  <c r="M14" i="12"/>
  <c r="M13" i="12"/>
  <c r="Q5" i="12"/>
  <c r="R5" i="12"/>
  <c r="Q6" i="12"/>
  <c r="R6" i="12"/>
  <c r="Q7" i="12"/>
  <c r="R7" i="12"/>
  <c r="Q8" i="12"/>
  <c r="R8" i="12"/>
  <c r="R4" i="12"/>
  <c r="Q4" i="12"/>
  <c r="M11" i="12"/>
  <c r="M10" i="12"/>
  <c r="K87" i="12"/>
  <c r="L87" i="12" s="1"/>
  <c r="K86" i="12"/>
  <c r="K88" i="12" s="1"/>
  <c r="L88" i="12" s="1"/>
  <c r="K84" i="12"/>
  <c r="L84" i="12" s="1"/>
  <c r="K83" i="12"/>
  <c r="L83" i="12" s="1"/>
  <c r="K82" i="12"/>
  <c r="L82" i="12" s="1"/>
  <c r="K81" i="12"/>
  <c r="L81" i="12" s="1"/>
  <c r="K79" i="12"/>
  <c r="L79" i="12" s="1"/>
  <c r="K78" i="12"/>
  <c r="L78" i="12" s="1"/>
  <c r="K77" i="12"/>
  <c r="L77" i="12" s="1"/>
  <c r="K75" i="12"/>
  <c r="L75" i="12" s="1"/>
  <c r="K74" i="12"/>
  <c r="L74" i="12" s="1"/>
  <c r="K73" i="12"/>
  <c r="K72" i="12"/>
  <c r="L72" i="12" s="1"/>
  <c r="K70" i="12"/>
  <c r="L70" i="12" s="1"/>
  <c r="K69" i="12"/>
  <c r="K68" i="12"/>
  <c r="L68" i="12" s="1"/>
  <c r="K66" i="12"/>
  <c r="L66" i="12" s="1"/>
  <c r="K65" i="12"/>
  <c r="L65" i="12" s="1"/>
  <c r="K64" i="12"/>
  <c r="K67" i="12" s="1"/>
  <c r="L67" i="12" s="1"/>
  <c r="K62" i="12"/>
  <c r="L62" i="12" s="1"/>
  <c r="K61" i="12"/>
  <c r="L61" i="12" s="1"/>
  <c r="K60" i="12"/>
  <c r="L60" i="12" s="1"/>
  <c r="K59" i="12"/>
  <c r="L59" i="12" s="1"/>
  <c r="K58" i="12"/>
  <c r="L58" i="12" s="1"/>
  <c r="K56" i="12"/>
  <c r="K55" i="12"/>
  <c r="L55" i="12" s="1"/>
  <c r="K53" i="12"/>
  <c r="L53" i="12" s="1"/>
  <c r="K52" i="12"/>
  <c r="K50" i="12"/>
  <c r="L50" i="12" s="1"/>
  <c r="K49" i="12"/>
  <c r="L49" i="12" s="1"/>
  <c r="K48" i="12"/>
  <c r="L48" i="12" s="1"/>
  <c r="K46" i="12"/>
  <c r="L46" i="12" s="1"/>
  <c r="K44" i="12"/>
  <c r="K43" i="12"/>
  <c r="L43" i="12" s="1"/>
  <c r="K42" i="12"/>
  <c r="L42" i="12" s="1"/>
  <c r="K41" i="12"/>
  <c r="K45" i="12" s="1"/>
  <c r="K40" i="12"/>
  <c r="L40" i="12" s="1"/>
  <c r="K39" i="12"/>
  <c r="L39" i="12" s="1"/>
  <c r="K38" i="12"/>
  <c r="L38" i="12" s="1"/>
  <c r="K36" i="12"/>
  <c r="L36" i="12" s="1"/>
  <c r="K35" i="12"/>
  <c r="L35" i="12" s="1"/>
  <c r="K34" i="12"/>
  <c r="L34" i="12" s="1"/>
  <c r="K32" i="12"/>
  <c r="L32" i="12" s="1"/>
  <c r="K31" i="12"/>
  <c r="L31" i="12" s="1"/>
  <c r="K30" i="12"/>
  <c r="L30" i="12" s="1"/>
  <c r="K28" i="12"/>
  <c r="K27" i="12"/>
  <c r="K25" i="12"/>
  <c r="K24" i="12"/>
  <c r="L24" i="12" s="1"/>
  <c r="K22" i="12"/>
  <c r="L22" i="12" s="1"/>
  <c r="K21" i="12"/>
  <c r="L21" i="12" s="1"/>
  <c r="K20" i="12"/>
  <c r="L20" i="12" s="1"/>
  <c r="K18" i="12"/>
  <c r="K17" i="12"/>
  <c r="K16" i="12"/>
  <c r="L16" i="12" s="1"/>
  <c r="K15" i="12"/>
  <c r="L15" i="12" s="1"/>
  <c r="K14" i="12"/>
  <c r="L14" i="12" s="1"/>
  <c r="K13" i="12"/>
  <c r="L13" i="12" s="1"/>
  <c r="K11" i="12"/>
  <c r="L11" i="12" s="1"/>
  <c r="K10" i="12"/>
  <c r="K5" i="12"/>
  <c r="L5" i="12" s="1"/>
  <c r="K6" i="12"/>
  <c r="L6" i="12" s="1"/>
  <c r="K7" i="12"/>
  <c r="K8" i="12"/>
  <c r="K4" i="12"/>
  <c r="BL88" i="12"/>
  <c r="BK88" i="12"/>
  <c r="BJ88" i="12"/>
  <c r="BI88" i="12"/>
  <c r="BH88" i="12"/>
  <c r="BG88" i="12"/>
  <c r="BF88" i="12"/>
  <c r="BE88" i="12"/>
  <c r="BD88" i="12"/>
  <c r="BC88" i="12"/>
  <c r="AR88" i="12"/>
  <c r="AQ88" i="12"/>
  <c r="AP88" i="12"/>
  <c r="AO88" i="12"/>
  <c r="AN88" i="12"/>
  <c r="AM88" i="12"/>
  <c r="AL88" i="12"/>
  <c r="AK88" i="12"/>
  <c r="AJ88" i="12"/>
  <c r="AI88" i="12"/>
  <c r="AH88" i="12"/>
  <c r="AG88" i="12"/>
  <c r="AF88" i="12"/>
  <c r="AE88" i="12"/>
  <c r="AD88" i="12"/>
  <c r="AC88" i="12"/>
  <c r="AB88" i="12"/>
  <c r="AA88" i="12"/>
  <c r="Z88" i="12"/>
  <c r="X88" i="12"/>
  <c r="W88" i="12"/>
  <c r="V88" i="12"/>
  <c r="U88" i="12"/>
  <c r="T88" i="12"/>
  <c r="S88" i="12"/>
  <c r="P88" i="12"/>
  <c r="O88" i="12"/>
  <c r="N88" i="12"/>
  <c r="J88" i="12"/>
  <c r="I88" i="12"/>
  <c r="G88" i="12"/>
  <c r="F88" i="12"/>
  <c r="E88" i="12"/>
  <c r="H88" i="12" s="1"/>
  <c r="D88" i="12"/>
  <c r="C88" i="12"/>
  <c r="BM87" i="12"/>
  <c r="AT87" i="12"/>
  <c r="AS87" i="12"/>
  <c r="Y87" i="12"/>
  <c r="H87" i="12"/>
  <c r="BM86" i="12"/>
  <c r="BM88" i="12" s="1"/>
  <c r="AT86" i="12"/>
  <c r="AS86" i="12"/>
  <c r="AU86" i="12" s="1"/>
  <c r="Y86" i="12"/>
  <c r="H86" i="12"/>
  <c r="BL85" i="12"/>
  <c r="BK85" i="12"/>
  <c r="BJ85" i="12"/>
  <c r="BI85" i="12"/>
  <c r="BH85" i="12"/>
  <c r="BG85" i="12"/>
  <c r="BD85" i="12"/>
  <c r="BC85" i="12"/>
  <c r="AR85" i="12"/>
  <c r="AQ85" i="12"/>
  <c r="AP85" i="12"/>
  <c r="AO85" i="12"/>
  <c r="AN85" i="12"/>
  <c r="AM85" i="12"/>
  <c r="AL85" i="12"/>
  <c r="AK85" i="12"/>
  <c r="AJ85" i="12"/>
  <c r="AI85" i="12"/>
  <c r="AH85" i="12"/>
  <c r="AG85" i="12"/>
  <c r="AF85" i="12"/>
  <c r="AE85" i="12"/>
  <c r="AD85" i="12"/>
  <c r="AC85" i="12"/>
  <c r="AB85" i="12"/>
  <c r="AA85" i="12"/>
  <c r="X85" i="12"/>
  <c r="W85" i="12"/>
  <c r="Y85" i="12" s="1"/>
  <c r="V85" i="12"/>
  <c r="U85" i="12"/>
  <c r="T85" i="12"/>
  <c r="S85" i="12"/>
  <c r="P85" i="12"/>
  <c r="O85" i="12"/>
  <c r="N85" i="12"/>
  <c r="J85" i="12"/>
  <c r="I85" i="12"/>
  <c r="G85" i="12"/>
  <c r="F85" i="12"/>
  <c r="E85" i="12"/>
  <c r="H85" i="12" s="1"/>
  <c r="D85" i="12"/>
  <c r="C85" i="12"/>
  <c r="BM84" i="12"/>
  <c r="BA84" i="12"/>
  <c r="AZ84" i="12"/>
  <c r="BB84" i="12" s="1"/>
  <c r="AT84" i="12"/>
  <c r="AS84" i="12"/>
  <c r="AU84" i="12" s="1"/>
  <c r="Y84" i="12"/>
  <c r="H84" i="12"/>
  <c r="BM83" i="12"/>
  <c r="AT83" i="12"/>
  <c r="AS83" i="12"/>
  <c r="AU83" i="12" s="1"/>
  <c r="Y83" i="12"/>
  <c r="H83" i="12"/>
  <c r="BM82" i="12"/>
  <c r="BA82" i="12"/>
  <c r="AZ82" i="12"/>
  <c r="AT82" i="12"/>
  <c r="AS82" i="12"/>
  <c r="AU82" i="12" s="1"/>
  <c r="Y82" i="12"/>
  <c r="H82" i="12"/>
  <c r="BM81" i="12"/>
  <c r="BM85" i="12" s="1"/>
  <c r="BF85" i="12"/>
  <c r="AT81" i="12"/>
  <c r="AS81" i="12"/>
  <c r="AU81" i="12" s="1"/>
  <c r="Y81" i="12"/>
  <c r="H81" i="12"/>
  <c r="BL80" i="12"/>
  <c r="BK80" i="12"/>
  <c r="BJ80" i="12"/>
  <c r="BI80" i="12"/>
  <c r="BH80" i="12"/>
  <c r="BG80" i="12"/>
  <c r="BF80" i="12"/>
  <c r="BE80" i="12"/>
  <c r="BD80" i="12"/>
  <c r="BC80" i="12"/>
  <c r="AR80" i="12"/>
  <c r="AQ80" i="12"/>
  <c r="AP80" i="12"/>
  <c r="AO80" i="12"/>
  <c r="AN80" i="12"/>
  <c r="AM80" i="12"/>
  <c r="AL80" i="12"/>
  <c r="AK80" i="12"/>
  <c r="AJ80" i="12"/>
  <c r="AI80" i="12"/>
  <c r="AH80" i="12"/>
  <c r="AG80" i="12"/>
  <c r="AF80" i="12"/>
  <c r="AE80" i="12"/>
  <c r="AD80" i="12"/>
  <c r="AC80" i="12"/>
  <c r="AB80" i="12"/>
  <c r="AA80" i="12"/>
  <c r="X80" i="12"/>
  <c r="W80" i="12"/>
  <c r="V80" i="12"/>
  <c r="U80" i="12"/>
  <c r="T80" i="12"/>
  <c r="S80" i="12"/>
  <c r="P80" i="12"/>
  <c r="O80" i="12"/>
  <c r="N80" i="12"/>
  <c r="I80" i="12"/>
  <c r="H80" i="12"/>
  <c r="G80" i="12"/>
  <c r="F80" i="12"/>
  <c r="E80" i="12"/>
  <c r="D80" i="12"/>
  <c r="C80" i="12"/>
  <c r="BM79" i="12"/>
  <c r="AT79" i="12"/>
  <c r="AS79" i="12"/>
  <c r="AU79" i="12" s="1"/>
  <c r="Y79" i="12"/>
  <c r="H79" i="12"/>
  <c r="BM78" i="12"/>
  <c r="AY80" i="12"/>
  <c r="AT78" i="12"/>
  <c r="AS78" i="12"/>
  <c r="Y78" i="12"/>
  <c r="H78" i="12"/>
  <c r="BM77" i="12"/>
  <c r="BM80" i="12" s="1"/>
  <c r="BA77" i="12"/>
  <c r="AZ77" i="12"/>
  <c r="AT77" i="12"/>
  <c r="AT80" i="12" s="1"/>
  <c r="AS77" i="12"/>
  <c r="Y77" i="12"/>
  <c r="R80" i="12"/>
  <c r="Q80" i="12"/>
  <c r="H77" i="12"/>
  <c r="BK76" i="12"/>
  <c r="BJ76" i="12"/>
  <c r="BI76" i="12"/>
  <c r="BH76" i="12"/>
  <c r="BG76" i="12"/>
  <c r="BF76" i="12"/>
  <c r="BE76" i="12"/>
  <c r="BD76" i="12"/>
  <c r="BC76" i="12"/>
  <c r="AR76" i="12"/>
  <c r="AQ76" i="12"/>
  <c r="AP76" i="12"/>
  <c r="AO76" i="12"/>
  <c r="AN76" i="12"/>
  <c r="AM76" i="12"/>
  <c r="AL76" i="12"/>
  <c r="AK76" i="12"/>
  <c r="AJ76" i="12"/>
  <c r="AI76" i="12"/>
  <c r="AH76" i="12"/>
  <c r="AG76" i="12"/>
  <c r="AF76" i="12"/>
  <c r="AE76" i="12"/>
  <c r="AD76" i="12"/>
  <c r="AC76" i="12"/>
  <c r="AB76" i="12"/>
  <c r="AA76" i="12"/>
  <c r="X76" i="12"/>
  <c r="W76" i="12"/>
  <c r="V76" i="12"/>
  <c r="Z76" i="12" s="1"/>
  <c r="U76" i="12"/>
  <c r="T76" i="12"/>
  <c r="S76" i="12"/>
  <c r="P76" i="12"/>
  <c r="O76" i="12"/>
  <c r="I76" i="12"/>
  <c r="G76" i="12"/>
  <c r="F76" i="12"/>
  <c r="J76" i="12" s="1"/>
  <c r="E76" i="12"/>
  <c r="H76" i="12" s="1"/>
  <c r="D76" i="12"/>
  <c r="C76" i="12"/>
  <c r="BM75" i="12"/>
  <c r="AT75" i="12"/>
  <c r="AS75" i="12"/>
  <c r="AU75" i="12" s="1"/>
  <c r="Y75" i="12"/>
  <c r="H75" i="12"/>
  <c r="BM74" i="12"/>
  <c r="AT74" i="12"/>
  <c r="AS74" i="12"/>
  <c r="AU74" i="12" s="1"/>
  <c r="Z74" i="12"/>
  <c r="Y74" i="12"/>
  <c r="J74" i="12"/>
  <c r="H74" i="12"/>
  <c r="BM73" i="12"/>
  <c r="AZ73" i="12"/>
  <c r="AT73" i="12"/>
  <c r="AS73" i="12"/>
  <c r="AU73" i="12" s="1"/>
  <c r="Z73" i="12"/>
  <c r="Y73" i="12"/>
  <c r="K76" i="12"/>
  <c r="L76" i="12" s="1"/>
  <c r="J73" i="12"/>
  <c r="H73" i="12"/>
  <c r="BL76" i="12"/>
  <c r="BA72" i="12"/>
  <c r="AT72" i="12"/>
  <c r="AS72" i="12"/>
  <c r="AU72" i="12" s="1"/>
  <c r="Z72" i="12"/>
  <c r="Y72" i="12"/>
  <c r="J72" i="12"/>
  <c r="H72" i="12"/>
  <c r="BM71" i="12"/>
  <c r="BL71" i="12"/>
  <c r="BK71" i="12"/>
  <c r="BJ71" i="12"/>
  <c r="BI71" i="12"/>
  <c r="BH71" i="12"/>
  <c r="BG71" i="12"/>
  <c r="BF71" i="12"/>
  <c r="BD71" i="12"/>
  <c r="BC71" i="12"/>
  <c r="AR71" i="12"/>
  <c r="AQ71" i="12"/>
  <c r="AP71" i="12"/>
  <c r="AO71" i="12"/>
  <c r="AN71" i="12"/>
  <c r="AM71" i="12"/>
  <c r="AL71" i="12"/>
  <c r="AK71" i="12"/>
  <c r="AJ71" i="12"/>
  <c r="AI71" i="12"/>
  <c r="AH71" i="12"/>
  <c r="AG71" i="12"/>
  <c r="AF71" i="12"/>
  <c r="AE71" i="12"/>
  <c r="AD71" i="12"/>
  <c r="AC71" i="12"/>
  <c r="AB71" i="12"/>
  <c r="AA71" i="12"/>
  <c r="X71" i="12"/>
  <c r="W71" i="12"/>
  <c r="V71" i="12"/>
  <c r="U71" i="12"/>
  <c r="T71" i="12"/>
  <c r="S71" i="12"/>
  <c r="P71" i="12"/>
  <c r="O71" i="12"/>
  <c r="N71" i="12"/>
  <c r="J71" i="12"/>
  <c r="I71" i="12"/>
  <c r="G71" i="12"/>
  <c r="F71" i="12"/>
  <c r="E71" i="12"/>
  <c r="H71" i="12" s="1"/>
  <c r="D71" i="12"/>
  <c r="C71" i="12"/>
  <c r="BM70" i="12"/>
  <c r="AT70" i="12"/>
  <c r="AS70" i="12"/>
  <c r="AU70" i="12" s="1"/>
  <c r="Y70" i="12"/>
  <c r="H70" i="12"/>
  <c r="BM69" i="12"/>
  <c r="AT69" i="12"/>
  <c r="AS69" i="12"/>
  <c r="Y69" i="12"/>
  <c r="M71" i="12"/>
  <c r="H69" i="12"/>
  <c r="BM68" i="12"/>
  <c r="BE71" i="12"/>
  <c r="AZ68" i="12"/>
  <c r="BA68" i="12"/>
  <c r="AT68" i="12"/>
  <c r="AS68" i="12"/>
  <c r="AS71" i="12" s="1"/>
  <c r="Y68" i="12"/>
  <c r="H68" i="12"/>
  <c r="BJ67" i="12"/>
  <c r="BI67" i="12"/>
  <c r="BH67" i="12"/>
  <c r="BG67" i="12"/>
  <c r="BF67" i="12"/>
  <c r="BE67" i="12"/>
  <c r="BD67" i="12"/>
  <c r="BC67" i="12"/>
  <c r="AR67" i="12"/>
  <c r="AQ67" i="12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X67" i="12"/>
  <c r="W67" i="12"/>
  <c r="V67" i="12"/>
  <c r="Z67" i="12" s="1"/>
  <c r="U67" i="12"/>
  <c r="T67" i="12"/>
  <c r="S67" i="12"/>
  <c r="P67" i="12"/>
  <c r="O67" i="12"/>
  <c r="I67" i="12"/>
  <c r="G67" i="12"/>
  <c r="F67" i="12"/>
  <c r="J67" i="12" s="1"/>
  <c r="E67" i="12"/>
  <c r="D67" i="12"/>
  <c r="C67" i="12"/>
  <c r="BM66" i="12"/>
  <c r="AT66" i="12"/>
  <c r="AU66" i="12" s="1"/>
  <c r="AS66" i="12"/>
  <c r="Z66" i="12"/>
  <c r="Y66" i="12"/>
  <c r="J66" i="12"/>
  <c r="H66" i="12"/>
  <c r="BM65" i="12"/>
  <c r="AT65" i="12"/>
  <c r="AS65" i="12"/>
  <c r="Z65" i="12"/>
  <c r="Y65" i="12"/>
  <c r="J65" i="12"/>
  <c r="H65" i="12"/>
  <c r="AY67" i="12"/>
  <c r="AX67" i="12"/>
  <c r="BA64" i="12"/>
  <c r="AU64" i="12"/>
  <c r="AT64" i="12"/>
  <c r="AT67" i="12" s="1"/>
  <c r="AS64" i="12"/>
  <c r="Z64" i="12"/>
  <c r="Y64" i="12"/>
  <c r="J64" i="12"/>
  <c r="H64" i="12"/>
  <c r="BL63" i="12"/>
  <c r="BI63" i="12"/>
  <c r="BH63" i="12"/>
  <c r="BG63" i="12"/>
  <c r="BD63" i="12"/>
  <c r="BC63" i="12"/>
  <c r="AR63" i="12"/>
  <c r="AQ63" i="12"/>
  <c r="AP63" i="12"/>
  <c r="AO63" i="12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X63" i="12"/>
  <c r="W63" i="12"/>
  <c r="V63" i="12"/>
  <c r="Z63" i="12" s="1"/>
  <c r="U63" i="12"/>
  <c r="T63" i="12"/>
  <c r="S63" i="12"/>
  <c r="P63" i="12"/>
  <c r="O63" i="12"/>
  <c r="I63" i="12"/>
  <c r="G63" i="12"/>
  <c r="F63" i="12"/>
  <c r="E63" i="12"/>
  <c r="D63" i="12"/>
  <c r="C63" i="12"/>
  <c r="AT62" i="12"/>
  <c r="AU62" i="12" s="1"/>
  <c r="AS62" i="12"/>
  <c r="Z62" i="12"/>
  <c r="Y62" i="12"/>
  <c r="J62" i="12"/>
  <c r="H62" i="12"/>
  <c r="BA61" i="12"/>
  <c r="AU61" i="12"/>
  <c r="AT61" i="12"/>
  <c r="AS61" i="12"/>
  <c r="Y61" i="12"/>
  <c r="H61" i="12"/>
  <c r="BA60" i="12"/>
  <c r="AZ60" i="12"/>
  <c r="BB60" i="12" s="1"/>
  <c r="AT60" i="12"/>
  <c r="AS60" i="12"/>
  <c r="AU60" i="12" s="1"/>
  <c r="Z60" i="12"/>
  <c r="Y60" i="12"/>
  <c r="J60" i="12"/>
  <c r="H60" i="12"/>
  <c r="AT59" i="12"/>
  <c r="AS59" i="12"/>
  <c r="Z59" i="12"/>
  <c r="Y59" i="12"/>
  <c r="J59" i="12"/>
  <c r="H59" i="12"/>
  <c r="BJ58" i="12"/>
  <c r="BJ63" i="12" s="1"/>
  <c r="AT58" i="12"/>
  <c r="AS58" i="12"/>
  <c r="Z58" i="12"/>
  <c r="Y58" i="12"/>
  <c r="J58" i="12"/>
  <c r="H58" i="12"/>
  <c r="BM57" i="12"/>
  <c r="BL57" i="12"/>
  <c r="BK57" i="12"/>
  <c r="BJ57" i="12"/>
  <c r="BI57" i="12"/>
  <c r="BH57" i="12"/>
  <c r="BG57" i="12"/>
  <c r="BF57" i="12"/>
  <c r="BE57" i="12"/>
  <c r="BD57" i="12"/>
  <c r="BC57" i="12"/>
  <c r="AR57" i="12"/>
  <c r="AQ57" i="12"/>
  <c r="AP57" i="12"/>
  <c r="AO57" i="12"/>
  <c r="AN57" i="12"/>
  <c r="AM57" i="12"/>
  <c r="AL57" i="12"/>
  <c r="AK57" i="12"/>
  <c r="AJ57" i="12"/>
  <c r="AI57" i="12"/>
  <c r="AH57" i="12"/>
  <c r="AG57" i="12"/>
  <c r="AF57" i="12"/>
  <c r="AE57" i="12"/>
  <c r="AD57" i="12"/>
  <c r="AC57" i="12"/>
  <c r="AB57" i="12"/>
  <c r="AA57" i="12"/>
  <c r="Z57" i="12"/>
  <c r="X57" i="12"/>
  <c r="W57" i="12"/>
  <c r="V57" i="12"/>
  <c r="U57" i="12"/>
  <c r="T57" i="12"/>
  <c r="S57" i="12"/>
  <c r="P57" i="12"/>
  <c r="O57" i="12"/>
  <c r="N57" i="12"/>
  <c r="J57" i="12"/>
  <c r="I57" i="12"/>
  <c r="G57" i="12"/>
  <c r="F57" i="12"/>
  <c r="E57" i="12"/>
  <c r="D57" i="12"/>
  <c r="C57" i="12"/>
  <c r="AT56" i="12"/>
  <c r="AS56" i="12"/>
  <c r="AU56" i="12" s="1"/>
  <c r="Y56" i="12"/>
  <c r="L56" i="12"/>
  <c r="H56" i="12"/>
  <c r="AT55" i="12"/>
  <c r="AS55" i="12"/>
  <c r="AS57" i="12" s="1"/>
  <c r="Y55" i="12"/>
  <c r="H55" i="12"/>
  <c r="BJ54" i="12"/>
  <c r="BI54" i="12"/>
  <c r="BH54" i="12"/>
  <c r="BG54" i="12"/>
  <c r="BF54" i="12"/>
  <c r="BE54" i="12"/>
  <c r="BD54" i="12"/>
  <c r="BC54" i="12"/>
  <c r="AR54" i="12"/>
  <c r="AQ54" i="12"/>
  <c r="AP54" i="12"/>
  <c r="AO54" i="12"/>
  <c r="AN54" i="12"/>
  <c r="AM54" i="12"/>
  <c r="AL54" i="12"/>
  <c r="AK54" i="12"/>
  <c r="AJ54" i="12"/>
  <c r="AI54" i="12"/>
  <c r="AH54" i="12"/>
  <c r="AG54" i="12"/>
  <c r="AF54" i="12"/>
  <c r="AE54" i="12"/>
  <c r="AD54" i="12"/>
  <c r="AC54" i="12"/>
  <c r="AB54" i="12"/>
  <c r="AA54" i="12"/>
  <c r="X54" i="12"/>
  <c r="W54" i="12"/>
  <c r="V54" i="12"/>
  <c r="U54" i="12"/>
  <c r="T54" i="12"/>
  <c r="S54" i="12"/>
  <c r="P54" i="12"/>
  <c r="O54" i="12"/>
  <c r="J54" i="12"/>
  <c r="I54" i="12"/>
  <c r="G54" i="12"/>
  <c r="F54" i="12"/>
  <c r="E54" i="12"/>
  <c r="H54" i="12" s="1"/>
  <c r="D54" i="12"/>
  <c r="C54" i="12"/>
  <c r="AT53" i="12"/>
  <c r="AS53" i="12"/>
  <c r="Z53" i="12"/>
  <c r="Y53" i="12"/>
  <c r="J53" i="12"/>
  <c r="H53" i="12"/>
  <c r="AT52" i="12"/>
  <c r="AT54" i="12" s="1"/>
  <c r="AS52" i="12"/>
  <c r="AS54" i="12" s="1"/>
  <c r="Z52" i="12"/>
  <c r="Y52" i="12"/>
  <c r="J52" i="12"/>
  <c r="H52" i="12"/>
  <c r="BJ51" i="12"/>
  <c r="BI51" i="12"/>
  <c r="BH51" i="12"/>
  <c r="BG51" i="12"/>
  <c r="BF51" i="12"/>
  <c r="BE51" i="12"/>
  <c r="BD51" i="12"/>
  <c r="BC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Y51" i="12"/>
  <c r="X51" i="12"/>
  <c r="W51" i="12"/>
  <c r="V51" i="12"/>
  <c r="U51" i="12"/>
  <c r="T51" i="12"/>
  <c r="S51" i="12"/>
  <c r="P51" i="12"/>
  <c r="O51" i="12"/>
  <c r="I51" i="12"/>
  <c r="G51" i="12"/>
  <c r="H51" i="12" s="1"/>
  <c r="F51" i="12"/>
  <c r="J51" i="12" s="1"/>
  <c r="E51" i="12"/>
  <c r="D51" i="12"/>
  <c r="C51" i="12"/>
  <c r="BA50" i="12"/>
  <c r="AT50" i="12"/>
  <c r="AS50" i="12"/>
  <c r="Z50" i="12"/>
  <c r="Y50" i="12"/>
  <c r="J50" i="12"/>
  <c r="H50" i="12"/>
  <c r="AT49" i="12"/>
  <c r="AS49" i="12"/>
  <c r="AU49" i="12" s="1"/>
  <c r="Z49" i="12"/>
  <c r="Y49" i="12"/>
  <c r="J49" i="12"/>
  <c r="H49" i="12"/>
  <c r="AT48" i="12"/>
  <c r="AS48" i="12"/>
  <c r="AU48" i="12" s="1"/>
  <c r="Z48" i="12"/>
  <c r="Y48" i="12"/>
  <c r="J48" i="12"/>
  <c r="H48" i="12"/>
  <c r="BM47" i="12"/>
  <c r="BA47" i="12"/>
  <c r="AT47" i="12"/>
  <c r="AS47" i="12"/>
  <c r="M47" i="12"/>
  <c r="K47" i="12"/>
  <c r="AT46" i="12"/>
  <c r="AS46" i="12"/>
  <c r="Z46" i="12"/>
  <c r="Y46" i="12"/>
  <c r="J46" i="12"/>
  <c r="H46" i="12"/>
  <c r="BM45" i="12"/>
  <c r="BL45" i="12"/>
  <c r="BK45" i="12"/>
  <c r="BJ45" i="12"/>
  <c r="BI45" i="12"/>
  <c r="BH45" i="12"/>
  <c r="BG45" i="12"/>
  <c r="BD45" i="12"/>
  <c r="BC45" i="12"/>
  <c r="AR45" i="12"/>
  <c r="AQ45" i="12"/>
  <c r="AP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X45" i="12"/>
  <c r="W45" i="12"/>
  <c r="V45" i="12"/>
  <c r="U45" i="12"/>
  <c r="T45" i="12"/>
  <c r="S45" i="12"/>
  <c r="Q45" i="12"/>
  <c r="P45" i="12"/>
  <c r="O45" i="12"/>
  <c r="N45" i="12"/>
  <c r="J45" i="12"/>
  <c r="I45" i="12"/>
  <c r="G45" i="12"/>
  <c r="F45" i="12"/>
  <c r="E45" i="12"/>
  <c r="H45" i="12" s="1"/>
  <c r="D45" i="12"/>
  <c r="C45" i="12"/>
  <c r="BA44" i="12"/>
  <c r="AT44" i="12"/>
  <c r="AS44" i="12"/>
  <c r="AU44" i="12" s="1"/>
  <c r="Y44" i="12"/>
  <c r="H44" i="12"/>
  <c r="AT43" i="12"/>
  <c r="AU43" i="12" s="1"/>
  <c r="AS43" i="12"/>
  <c r="Y43" i="12"/>
  <c r="H43" i="12"/>
  <c r="BA42" i="12"/>
  <c r="AT42" i="12"/>
  <c r="AS42" i="12"/>
  <c r="AU42" i="12" s="1"/>
  <c r="Y42" i="12"/>
  <c r="H42" i="12"/>
  <c r="AT41" i="12"/>
  <c r="AS41" i="12"/>
  <c r="Y41" i="12"/>
  <c r="R45" i="12"/>
  <c r="H41" i="12"/>
  <c r="AT40" i="12"/>
  <c r="AS40" i="12"/>
  <c r="AU40" i="12" s="1"/>
  <c r="Y40" i="12"/>
  <c r="H40" i="12"/>
  <c r="BA39" i="12"/>
  <c r="AT39" i="12"/>
  <c r="AS39" i="12"/>
  <c r="Y39" i="12"/>
  <c r="H39" i="12"/>
  <c r="AT38" i="12"/>
  <c r="AS38" i="12"/>
  <c r="Y38" i="12"/>
  <c r="H38" i="12"/>
  <c r="BJ37" i="12"/>
  <c r="BI37" i="12"/>
  <c r="BH37" i="12"/>
  <c r="BG37" i="12"/>
  <c r="BF37" i="12"/>
  <c r="BE37" i="12"/>
  <c r="BD37" i="12"/>
  <c r="BC37" i="12"/>
  <c r="AR37" i="12"/>
  <c r="AQ37" i="12"/>
  <c r="AP37" i="12"/>
  <c r="AO37" i="12"/>
  <c r="AN37" i="12"/>
  <c r="AM37" i="12"/>
  <c r="AL37" i="12"/>
  <c r="AK37" i="12"/>
  <c r="AJ37" i="12"/>
  <c r="AI37" i="12"/>
  <c r="AH37" i="12"/>
  <c r="AG37" i="12"/>
  <c r="AF37" i="12"/>
  <c r="AE37" i="12"/>
  <c r="AD37" i="12"/>
  <c r="AC37" i="12"/>
  <c r="AB37" i="12"/>
  <c r="AA37" i="12"/>
  <c r="X37" i="12"/>
  <c r="W37" i="12"/>
  <c r="V37" i="12"/>
  <c r="U37" i="12"/>
  <c r="T37" i="12"/>
  <c r="S37" i="12"/>
  <c r="P37" i="12"/>
  <c r="O37" i="12"/>
  <c r="I37" i="12"/>
  <c r="G37" i="12"/>
  <c r="H37" i="12" s="1"/>
  <c r="F37" i="12"/>
  <c r="J37" i="12" s="1"/>
  <c r="E37" i="12"/>
  <c r="D37" i="12"/>
  <c r="C37" i="12"/>
  <c r="AX37" i="12"/>
  <c r="AT36" i="12"/>
  <c r="AS36" i="12"/>
  <c r="AU36" i="12" s="1"/>
  <c r="Y36" i="12"/>
  <c r="H36" i="12"/>
  <c r="AT35" i="12"/>
  <c r="AU35" i="12" s="1"/>
  <c r="AS35" i="12"/>
  <c r="Y35" i="12"/>
  <c r="H35" i="12"/>
  <c r="AZ34" i="12"/>
  <c r="AT34" i="12"/>
  <c r="AS34" i="12"/>
  <c r="AU34" i="12" s="1"/>
  <c r="Y34" i="12"/>
  <c r="H34" i="12"/>
  <c r="BJ33" i="12"/>
  <c r="BI33" i="12"/>
  <c r="BH33" i="12"/>
  <c r="BG33" i="12"/>
  <c r="BF33" i="12"/>
  <c r="BD33" i="12"/>
  <c r="BC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X33" i="12"/>
  <c r="W33" i="12"/>
  <c r="V33" i="12"/>
  <c r="Z33" i="12" s="1"/>
  <c r="U33" i="12"/>
  <c r="T33" i="12"/>
  <c r="S33" i="12"/>
  <c r="P33" i="12"/>
  <c r="O33" i="12"/>
  <c r="I33" i="12"/>
  <c r="G33" i="12"/>
  <c r="F33" i="12"/>
  <c r="J33" i="12" s="1"/>
  <c r="E33" i="12"/>
  <c r="D33" i="12"/>
  <c r="C33" i="12"/>
  <c r="AT32" i="12"/>
  <c r="AS32" i="12"/>
  <c r="AU32" i="12" s="1"/>
  <c r="Y32" i="12"/>
  <c r="H32" i="12"/>
  <c r="BA31" i="12"/>
  <c r="AT31" i="12"/>
  <c r="AU31" i="12" s="1"/>
  <c r="AS31" i="12"/>
  <c r="Y31" i="12"/>
  <c r="H31" i="12"/>
  <c r="BL33" i="12"/>
  <c r="BE33" i="12"/>
  <c r="AT30" i="12"/>
  <c r="AT33" i="12" s="1"/>
  <c r="AS30" i="12"/>
  <c r="Z30" i="12"/>
  <c r="Y30" i="12"/>
  <c r="M30" i="12"/>
  <c r="J30" i="12"/>
  <c r="H30" i="12"/>
  <c r="BM29" i="12"/>
  <c r="BL29" i="12"/>
  <c r="BK29" i="12"/>
  <c r="BJ29" i="12"/>
  <c r="BI29" i="12"/>
  <c r="BH29" i="12"/>
  <c r="BG29" i="12"/>
  <c r="BF29" i="12"/>
  <c r="BE29" i="12"/>
  <c r="BD29" i="12"/>
  <c r="BC29" i="12"/>
  <c r="AR29" i="12"/>
  <c r="AQ29" i="12"/>
  <c r="AP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X29" i="12"/>
  <c r="W29" i="12"/>
  <c r="V29" i="12"/>
  <c r="U29" i="12"/>
  <c r="T29" i="12"/>
  <c r="S29" i="12"/>
  <c r="P29" i="12"/>
  <c r="O29" i="12"/>
  <c r="N29" i="12"/>
  <c r="K29" i="12"/>
  <c r="L29" i="12" s="1"/>
  <c r="G29" i="12"/>
  <c r="F29" i="12"/>
  <c r="E29" i="12"/>
  <c r="D29" i="12"/>
  <c r="C29" i="12"/>
  <c r="BA28" i="12"/>
  <c r="AT28" i="12"/>
  <c r="AS28" i="12"/>
  <c r="AU28" i="12" s="1"/>
  <c r="Y28" i="12"/>
  <c r="M29" i="12"/>
  <c r="L28" i="12"/>
  <c r="H28" i="12"/>
  <c r="AT27" i="12"/>
  <c r="AT29" i="12" s="1"/>
  <c r="AS27" i="12"/>
  <c r="AS29" i="12" s="1"/>
  <c r="Y27" i="12"/>
  <c r="L27" i="12"/>
  <c r="H27" i="12"/>
  <c r="BM26" i="12"/>
  <c r="BL26" i="12"/>
  <c r="BK26" i="12"/>
  <c r="BJ26" i="12"/>
  <c r="BI26" i="12"/>
  <c r="BH26" i="12"/>
  <c r="BG26" i="12"/>
  <c r="BF26" i="12"/>
  <c r="BE26" i="12"/>
  <c r="BD26" i="12"/>
  <c r="BC26" i="12"/>
  <c r="AT26" i="12"/>
  <c r="AR26" i="12"/>
  <c r="AQ26" i="12"/>
  <c r="AP26" i="12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X26" i="12"/>
  <c r="W26" i="12"/>
  <c r="Y26" i="12" s="1"/>
  <c r="V26" i="12"/>
  <c r="U26" i="12"/>
  <c r="T26" i="12"/>
  <c r="S26" i="12"/>
  <c r="P26" i="12"/>
  <c r="O26" i="12"/>
  <c r="N26" i="12"/>
  <c r="J26" i="12"/>
  <c r="I26" i="12"/>
  <c r="G26" i="12"/>
  <c r="H26" i="12" s="1"/>
  <c r="F26" i="12"/>
  <c r="E26" i="12"/>
  <c r="D26" i="12"/>
  <c r="C26" i="12"/>
  <c r="BA25" i="12"/>
  <c r="AT25" i="12"/>
  <c r="AS25" i="12"/>
  <c r="AU25" i="12" s="1"/>
  <c r="Y25" i="12"/>
  <c r="L25" i="12"/>
  <c r="H25" i="12"/>
  <c r="BA24" i="12"/>
  <c r="BA26" i="12" s="1"/>
  <c r="AT24" i="12"/>
  <c r="AU24" i="12" s="1"/>
  <c r="AS24" i="12"/>
  <c r="Y24" i="12"/>
  <c r="M26" i="12"/>
  <c r="H24" i="12"/>
  <c r="BM23" i="12"/>
  <c r="BL23" i="12"/>
  <c r="BK23" i="12"/>
  <c r="BJ23" i="12"/>
  <c r="BI23" i="12"/>
  <c r="BH23" i="12"/>
  <c r="BG23" i="12"/>
  <c r="BF23" i="12"/>
  <c r="BE23" i="12"/>
  <c r="BD23" i="12"/>
  <c r="BC23" i="12"/>
  <c r="AS23" i="12"/>
  <c r="AR23" i="12"/>
  <c r="AQ23" i="12"/>
  <c r="AP23" i="12"/>
  <c r="AO23" i="12"/>
  <c r="AN23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A23" i="12"/>
  <c r="Z23" i="12"/>
  <c r="X23" i="12"/>
  <c r="W23" i="12"/>
  <c r="V23" i="12"/>
  <c r="U23" i="12"/>
  <c r="T23" i="12"/>
  <c r="S23" i="12"/>
  <c r="P23" i="12"/>
  <c r="O23" i="12"/>
  <c r="N23" i="12"/>
  <c r="J23" i="12"/>
  <c r="I23" i="12"/>
  <c r="G23" i="12"/>
  <c r="F23" i="12"/>
  <c r="E23" i="12"/>
  <c r="H23" i="12" s="1"/>
  <c r="D23" i="12"/>
  <c r="C23" i="12"/>
  <c r="AT22" i="12"/>
  <c r="AS22" i="12"/>
  <c r="AU22" i="12" s="1"/>
  <c r="Y22" i="12"/>
  <c r="H22" i="12"/>
  <c r="AT21" i="12"/>
  <c r="AS21" i="12"/>
  <c r="Y21" i="12"/>
  <c r="H21" i="12"/>
  <c r="AT20" i="12"/>
  <c r="AS20" i="12"/>
  <c r="AU20" i="12" s="1"/>
  <c r="Y20" i="12"/>
  <c r="H20" i="12"/>
  <c r="BM19" i="12"/>
  <c r="BL19" i="12"/>
  <c r="BK19" i="12"/>
  <c r="BJ19" i="12"/>
  <c r="BI19" i="12"/>
  <c r="BH19" i="12"/>
  <c r="BG19" i="12"/>
  <c r="BF19" i="12"/>
  <c r="BD19" i="12"/>
  <c r="BC19" i="12"/>
  <c r="AR19" i="12"/>
  <c r="AQ19" i="12"/>
  <c r="AP19" i="12"/>
  <c r="AO19" i="12"/>
  <c r="AN19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A19" i="12"/>
  <c r="Z19" i="12"/>
  <c r="X19" i="12"/>
  <c r="W19" i="12"/>
  <c r="V19" i="12"/>
  <c r="U19" i="12"/>
  <c r="T19" i="12"/>
  <c r="S19" i="12"/>
  <c r="P19" i="12"/>
  <c r="O19" i="12"/>
  <c r="N19" i="12"/>
  <c r="J19" i="12"/>
  <c r="I19" i="12"/>
  <c r="G19" i="12"/>
  <c r="F19" i="12"/>
  <c r="E19" i="12"/>
  <c r="H19" i="12" s="1"/>
  <c r="D19" i="12"/>
  <c r="C19" i="12"/>
  <c r="AZ18" i="12"/>
  <c r="AT18" i="12"/>
  <c r="AS18" i="12"/>
  <c r="AU18" i="12" s="1"/>
  <c r="Y18" i="12"/>
  <c r="L18" i="12"/>
  <c r="H18" i="12"/>
  <c r="AT17" i="12"/>
  <c r="AS17" i="12"/>
  <c r="AU17" i="12" s="1"/>
  <c r="Y17" i="12"/>
  <c r="H17" i="12"/>
  <c r="BA16" i="12"/>
  <c r="AT16" i="12"/>
  <c r="AS16" i="12"/>
  <c r="AU16" i="12" s="1"/>
  <c r="Y16" i="12"/>
  <c r="H16" i="12"/>
  <c r="AT15" i="12"/>
  <c r="AS15" i="12"/>
  <c r="Y15" i="12"/>
  <c r="H15" i="12"/>
  <c r="BA14" i="12"/>
  <c r="AT14" i="12"/>
  <c r="AS14" i="12"/>
  <c r="AU14" i="12" s="1"/>
  <c r="Y14" i="12"/>
  <c r="H14" i="12"/>
  <c r="BA13" i="12"/>
  <c r="AZ13" i="12"/>
  <c r="AT13" i="12"/>
  <c r="AS13" i="12"/>
  <c r="AU13" i="12" s="1"/>
  <c r="Y13" i="12"/>
  <c r="H13" i="12"/>
  <c r="BJ12" i="12"/>
  <c r="BI12" i="12"/>
  <c r="BH12" i="12"/>
  <c r="BG12" i="12"/>
  <c r="BF12" i="12"/>
  <c r="BE12" i="12"/>
  <c r="BD12" i="12"/>
  <c r="BC12" i="12"/>
  <c r="AR12" i="12"/>
  <c r="AQ12" i="12"/>
  <c r="AP12" i="12"/>
  <c r="AO12" i="12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X12" i="12"/>
  <c r="Z12" i="12" s="1"/>
  <c r="W12" i="12"/>
  <c r="V12" i="12"/>
  <c r="U12" i="12"/>
  <c r="T12" i="12"/>
  <c r="S12" i="12"/>
  <c r="P12" i="12"/>
  <c r="O12" i="12"/>
  <c r="I12" i="12"/>
  <c r="G12" i="12"/>
  <c r="F12" i="12"/>
  <c r="E12" i="12"/>
  <c r="H12" i="12" s="1"/>
  <c r="D12" i="12"/>
  <c r="C12" i="12"/>
  <c r="AT11" i="12"/>
  <c r="AS11" i="12"/>
  <c r="AU11" i="12" s="1"/>
  <c r="J11" i="12"/>
  <c r="H11" i="12"/>
  <c r="AT10" i="12"/>
  <c r="AT12" i="12" s="1"/>
  <c r="AS10" i="12"/>
  <c r="AU10" i="12" s="1"/>
  <c r="K12" i="12"/>
  <c r="L12" i="12" s="1"/>
  <c r="J10" i="12"/>
  <c r="H10" i="12"/>
  <c r="BM9" i="12"/>
  <c r="BL9" i="12"/>
  <c r="BK9" i="12"/>
  <c r="BJ9" i="12"/>
  <c r="BI9" i="12"/>
  <c r="BH9" i="12"/>
  <c r="BG9" i="12"/>
  <c r="BF9" i="12"/>
  <c r="BE9" i="12"/>
  <c r="BD9" i="12"/>
  <c r="BC9" i="12"/>
  <c r="AR9" i="12"/>
  <c r="AQ9" i="12"/>
  <c r="AP9" i="12"/>
  <c r="AO9" i="12"/>
  <c r="AN9" i="12"/>
  <c r="AM9" i="12"/>
  <c r="AL9" i="12"/>
  <c r="AK9" i="12"/>
  <c r="AJ9" i="12"/>
  <c r="AI9" i="12"/>
  <c r="AH9" i="12"/>
  <c r="AG9" i="12"/>
  <c r="AF9" i="12"/>
  <c r="AE9" i="12"/>
  <c r="AD9" i="12"/>
  <c r="AC9" i="12"/>
  <c r="Z9" i="12"/>
  <c r="X9" i="12"/>
  <c r="W9" i="12"/>
  <c r="V9" i="12"/>
  <c r="U9" i="12"/>
  <c r="T9" i="12"/>
  <c r="S9" i="12"/>
  <c r="P9" i="12"/>
  <c r="O9" i="12"/>
  <c r="N9" i="12"/>
  <c r="M9" i="12"/>
  <c r="J9" i="12"/>
  <c r="I9" i="12"/>
  <c r="G9" i="12"/>
  <c r="F9" i="12"/>
  <c r="E9" i="12"/>
  <c r="D9" i="12"/>
  <c r="C9" i="12"/>
  <c r="AT8" i="12"/>
  <c r="AS8" i="12"/>
  <c r="AU8" i="12" s="1"/>
  <c r="Y8" i="12"/>
  <c r="L8" i="12"/>
  <c r="H8" i="12"/>
  <c r="BA7" i="12"/>
  <c r="AT7" i="12"/>
  <c r="AU7" i="12" s="1"/>
  <c r="AS7" i="12"/>
  <c r="Y7" i="12"/>
  <c r="L7" i="12"/>
  <c r="H7" i="12"/>
  <c r="AT6" i="12"/>
  <c r="AS6" i="12"/>
  <c r="AU6" i="12" s="1"/>
  <c r="Y6" i="12"/>
  <c r="H6" i="12"/>
  <c r="BA5" i="12"/>
  <c r="AZ5" i="12"/>
  <c r="BB5" i="12" s="1"/>
  <c r="AT5" i="12"/>
  <c r="AS5" i="12"/>
  <c r="AU5" i="12" s="1"/>
  <c r="Y5" i="12"/>
  <c r="H5" i="12"/>
  <c r="BA4" i="12"/>
  <c r="AZ4" i="12"/>
  <c r="AT4" i="12"/>
  <c r="AS4" i="12"/>
  <c r="Y4" i="12"/>
  <c r="L4" i="12"/>
  <c r="H4" i="12"/>
  <c r="S89" i="12" l="1"/>
  <c r="BC89" i="12"/>
  <c r="BD89" i="12"/>
  <c r="BF89" i="12"/>
  <c r="BK67" i="12"/>
  <c r="BM46" i="12"/>
  <c r="BM51" i="12" s="1"/>
  <c r="BM34" i="12"/>
  <c r="BM37" i="12" s="1"/>
  <c r="BI89" i="12"/>
  <c r="BG89" i="12"/>
  <c r="BB79" i="12"/>
  <c r="AX80" i="12"/>
  <c r="AZ69" i="12"/>
  <c r="AU87" i="12"/>
  <c r="AU88" i="12" s="1"/>
  <c r="AT88" i="12"/>
  <c r="AW88" i="12"/>
  <c r="AS88" i="12"/>
  <c r="AV88" i="12"/>
  <c r="AX88" i="12"/>
  <c r="AX85" i="12"/>
  <c r="AY85" i="12"/>
  <c r="AT85" i="12"/>
  <c r="BA83" i="12"/>
  <c r="AV85" i="12"/>
  <c r="AZ83" i="12"/>
  <c r="BB83" i="12" s="1"/>
  <c r="AU78" i="12"/>
  <c r="AS80" i="12"/>
  <c r="AU77" i="12"/>
  <c r="AU80" i="12" s="1"/>
  <c r="BA78" i="12"/>
  <c r="BB78" i="12" s="1"/>
  <c r="BA75" i="12"/>
  <c r="BB75" i="12" s="1"/>
  <c r="AX76" i="12"/>
  <c r="AW76" i="12"/>
  <c r="BA74" i="12"/>
  <c r="AT76" i="12"/>
  <c r="AV76" i="12"/>
  <c r="AU69" i="12"/>
  <c r="AU68" i="12"/>
  <c r="AU71" i="12" s="1"/>
  <c r="AX71" i="12"/>
  <c r="BA70" i="12"/>
  <c r="BB70" i="12" s="1"/>
  <c r="AZ71" i="12"/>
  <c r="AS67" i="12"/>
  <c r="AU65" i="12"/>
  <c r="AU67" i="12" s="1"/>
  <c r="AZ64" i="12"/>
  <c r="AZ67" i="12" s="1"/>
  <c r="AW67" i="12"/>
  <c r="AU59" i="12"/>
  <c r="BA62" i="12"/>
  <c r="AS63" i="12"/>
  <c r="AT63" i="12"/>
  <c r="BB62" i="12"/>
  <c r="BB61" i="12"/>
  <c r="BB59" i="12"/>
  <c r="AY63" i="12"/>
  <c r="AT57" i="12"/>
  <c r="AU55" i="12"/>
  <c r="AU57" i="12" s="1"/>
  <c r="AZ55" i="12"/>
  <c r="BB55" i="12" s="1"/>
  <c r="BB57" i="12" s="1"/>
  <c r="AY57" i="12"/>
  <c r="AV57" i="12"/>
  <c r="BA57" i="12"/>
  <c r="AV54" i="12"/>
  <c r="AY54" i="12"/>
  <c r="AU53" i="12"/>
  <c r="BB48" i="12"/>
  <c r="AU46" i="12"/>
  <c r="AU51" i="12" s="1"/>
  <c r="AZ47" i="12"/>
  <c r="BB47" i="12" s="1"/>
  <c r="AS51" i="12"/>
  <c r="AV51" i="12"/>
  <c r="BA49" i="12"/>
  <c r="BA51" i="12" s="1"/>
  <c r="AU47" i="12"/>
  <c r="BB50" i="12"/>
  <c r="BA46" i="12"/>
  <c r="BA48" i="12"/>
  <c r="AY51" i="12"/>
  <c r="AZ46" i="12"/>
  <c r="AU50" i="12"/>
  <c r="BB43" i="12"/>
  <c r="AU38" i="12"/>
  <c r="AZ40" i="12"/>
  <c r="BB40" i="12" s="1"/>
  <c r="AU39" i="12"/>
  <c r="BA40" i="12"/>
  <c r="AZ39" i="12"/>
  <c r="BB39" i="12" s="1"/>
  <c r="AU41" i="12"/>
  <c r="AU45" i="12" s="1"/>
  <c r="AZ42" i="12"/>
  <c r="BB42" i="12" s="1"/>
  <c r="AT45" i="12"/>
  <c r="AS45" i="12"/>
  <c r="AY45" i="12"/>
  <c r="AW45" i="12"/>
  <c r="AY37" i="12"/>
  <c r="AS37" i="12"/>
  <c r="BA36" i="12"/>
  <c r="AY33" i="12"/>
  <c r="AZ32" i="12"/>
  <c r="AU30" i="12"/>
  <c r="AU33" i="12" s="1"/>
  <c r="BA32" i="12"/>
  <c r="AX33" i="12"/>
  <c r="AU27" i="12"/>
  <c r="AU29" i="12" s="1"/>
  <c r="AV29" i="12"/>
  <c r="AU26" i="12"/>
  <c r="AX26" i="12"/>
  <c r="AY26" i="12"/>
  <c r="AS26" i="12"/>
  <c r="AZ25" i="12"/>
  <c r="BB25" i="12" s="1"/>
  <c r="AV23" i="12"/>
  <c r="AT23" i="12"/>
  <c r="BA22" i="12"/>
  <c r="BB22" i="12" s="1"/>
  <c r="AU21" i="12"/>
  <c r="AU23" i="12" s="1"/>
  <c r="AY23" i="12"/>
  <c r="AO89" i="12"/>
  <c r="AW19" i="12"/>
  <c r="AX19" i="12"/>
  <c r="BA18" i="12"/>
  <c r="BB18" i="12" s="1"/>
  <c r="AT19" i="12"/>
  <c r="BA17" i="12"/>
  <c r="BA19" i="12" s="1"/>
  <c r="AS19" i="12"/>
  <c r="AX12" i="12"/>
  <c r="AU12" i="12"/>
  <c r="AZ11" i="12"/>
  <c r="AY12" i="12"/>
  <c r="BA11" i="12"/>
  <c r="BA12" i="12" s="1"/>
  <c r="BB7" i="12"/>
  <c r="BA6" i="12"/>
  <c r="BA9" i="12" s="1"/>
  <c r="AT9" i="12"/>
  <c r="AX9" i="12"/>
  <c r="M76" i="12"/>
  <c r="N76" i="12" s="1"/>
  <c r="Y88" i="12"/>
  <c r="Y80" i="12"/>
  <c r="Y76" i="12"/>
  <c r="Y71" i="12"/>
  <c r="Y67" i="12"/>
  <c r="Y63" i="12"/>
  <c r="Y57" i="12"/>
  <c r="Y54" i="12"/>
  <c r="Z51" i="12"/>
  <c r="Y45" i="12"/>
  <c r="Y37" i="12"/>
  <c r="Y33" i="12"/>
  <c r="Y29" i="12"/>
  <c r="AN89" i="12"/>
  <c r="AC89" i="12"/>
  <c r="AB89" i="12"/>
  <c r="AK89" i="12"/>
  <c r="M33" i="12"/>
  <c r="N33" i="12" s="1"/>
  <c r="K85" i="12"/>
  <c r="L85" i="12" s="1"/>
  <c r="L64" i="12"/>
  <c r="H67" i="12"/>
  <c r="H63" i="12"/>
  <c r="J63" i="12"/>
  <c r="K63" i="12"/>
  <c r="L63" i="12" s="1"/>
  <c r="H57" i="12"/>
  <c r="M54" i="12"/>
  <c r="N54" i="12" s="1"/>
  <c r="H33" i="12"/>
  <c r="H29" i="12"/>
  <c r="Q67" i="12"/>
  <c r="R67" i="12"/>
  <c r="Q63" i="12"/>
  <c r="Q57" i="12"/>
  <c r="Q51" i="12"/>
  <c r="R51" i="12"/>
  <c r="Q19" i="12"/>
  <c r="Q9" i="12"/>
  <c r="Q12" i="12"/>
  <c r="R12" i="12"/>
  <c r="P89" i="12"/>
  <c r="K80" i="12"/>
  <c r="L80" i="12" s="1"/>
  <c r="L41" i="12"/>
  <c r="L10" i="12"/>
  <c r="J12" i="12"/>
  <c r="AV33" i="12"/>
  <c r="AZ30" i="12"/>
  <c r="AP89" i="12"/>
  <c r="BB74" i="12"/>
  <c r="AE89" i="12"/>
  <c r="BB15" i="12"/>
  <c r="AV26" i="12"/>
  <c r="AZ24" i="12"/>
  <c r="BB66" i="12"/>
  <c r="H9" i="12"/>
  <c r="G89" i="12"/>
  <c r="W89" i="12"/>
  <c r="AJ89" i="12"/>
  <c r="BB13" i="12"/>
  <c r="BM30" i="12"/>
  <c r="BM33" i="12" s="1"/>
  <c r="K33" i="12"/>
  <c r="L33" i="12" s="1"/>
  <c r="K54" i="12"/>
  <c r="L54" i="12" s="1"/>
  <c r="L52" i="12"/>
  <c r="I89" i="12"/>
  <c r="X89" i="12"/>
  <c r="BM52" i="12"/>
  <c r="BM54" i="12" s="1"/>
  <c r="BL54" i="12"/>
  <c r="BL89" i="12" s="1"/>
  <c r="L69" i="12"/>
  <c r="K71" i="12"/>
  <c r="L71" i="12" s="1"/>
  <c r="AU76" i="12"/>
  <c r="BA85" i="12"/>
  <c r="AW29" i="12"/>
  <c r="BA27" i="12"/>
  <c r="BA29" i="12" s="1"/>
  <c r="BH89" i="12"/>
  <c r="BA67" i="12"/>
  <c r="AL89" i="12"/>
  <c r="AW12" i="12"/>
  <c r="Y12" i="12"/>
  <c r="Q23" i="12"/>
  <c r="AT37" i="12"/>
  <c r="M45" i="12"/>
  <c r="AZ44" i="12"/>
  <c r="BB44" i="12" s="1"/>
  <c r="K19" i="12"/>
  <c r="L19" i="12" s="1"/>
  <c r="L17" i="12"/>
  <c r="AX54" i="12"/>
  <c r="AZ53" i="12"/>
  <c r="BB53" i="12" s="1"/>
  <c r="AW37" i="12"/>
  <c r="BA34" i="12"/>
  <c r="BA37" i="12" s="1"/>
  <c r="O89" i="12"/>
  <c r="BB77" i="12"/>
  <c r="AQ89" i="12"/>
  <c r="AZ10" i="12"/>
  <c r="AV12" i="12"/>
  <c r="R9" i="12"/>
  <c r="AA89" i="12"/>
  <c r="AM89" i="12"/>
  <c r="BE89" i="12"/>
  <c r="AZ14" i="12"/>
  <c r="R26" i="12"/>
  <c r="AU37" i="12"/>
  <c r="BB38" i="12"/>
  <c r="BA45" i="12"/>
  <c r="L45" i="12"/>
  <c r="BJ89" i="12"/>
  <c r="AV19" i="12"/>
  <c r="K26" i="12"/>
  <c r="L26" i="12" s="1"/>
  <c r="BA30" i="12"/>
  <c r="AV45" i="12"/>
  <c r="AZ41" i="12"/>
  <c r="BB46" i="12"/>
  <c r="M19" i="12"/>
  <c r="AY19" i="12"/>
  <c r="BA20" i="12"/>
  <c r="AW23" i="12"/>
  <c r="Y23" i="12"/>
  <c r="BB35" i="12"/>
  <c r="N46" i="12"/>
  <c r="M51" i="12"/>
  <c r="N51" i="12" s="1"/>
  <c r="BA52" i="12"/>
  <c r="BA54" i="12" s="1"/>
  <c r="AW54" i="12"/>
  <c r="AV63" i="12"/>
  <c r="BB82" i="12"/>
  <c r="AW9" i="12"/>
  <c r="C89" i="12"/>
  <c r="AR89" i="12"/>
  <c r="AG89" i="12"/>
  <c r="E89" i="12"/>
  <c r="AX23" i="12"/>
  <c r="AZ20" i="12"/>
  <c r="AX29" i="12"/>
  <c r="AZ28" i="12"/>
  <c r="AZ36" i="12"/>
  <c r="AZ37" i="12" s="1"/>
  <c r="AV37" i="12"/>
  <c r="AX45" i="12"/>
  <c r="Z54" i="12"/>
  <c r="BA63" i="12"/>
  <c r="AU85" i="12"/>
  <c r="BB68" i="12"/>
  <c r="AU4" i="12"/>
  <c r="AU9" i="12" s="1"/>
  <c r="AD89" i="12"/>
  <c r="BM10" i="12"/>
  <c r="BM12" i="12" s="1"/>
  <c r="BK12" i="12"/>
  <c r="BK89" i="12" s="1"/>
  <c r="AZ80" i="12"/>
  <c r="AF89" i="12"/>
  <c r="D89" i="12"/>
  <c r="T89" i="12"/>
  <c r="AS9" i="12"/>
  <c r="U89" i="12"/>
  <c r="AH89" i="12"/>
  <c r="AZ16" i="12"/>
  <c r="BB16" i="12" s="1"/>
  <c r="BA21" i="12"/>
  <c r="BB21" i="12" s="1"/>
  <c r="Q29" i="12"/>
  <c r="Q37" i="12"/>
  <c r="K9" i="12"/>
  <c r="AZ6" i="12"/>
  <c r="F89" i="12"/>
  <c r="V89" i="12"/>
  <c r="AI89" i="12"/>
  <c r="M12" i="12"/>
  <c r="N12" i="12" s="1"/>
  <c r="N11" i="12"/>
  <c r="AS12" i="12"/>
  <c r="Y19" i="12"/>
  <c r="AZ17" i="12"/>
  <c r="BB17" i="12" s="1"/>
  <c r="K23" i="12"/>
  <c r="L23" i="12" s="1"/>
  <c r="R33" i="12"/>
  <c r="AZ31" i="12"/>
  <c r="BB31" i="12" s="1"/>
  <c r="K37" i="12"/>
  <c r="L37" i="12" s="1"/>
  <c r="AX63" i="12"/>
  <c r="AZ58" i="12"/>
  <c r="N62" i="12"/>
  <c r="M63" i="12"/>
  <c r="N63" i="12" s="1"/>
  <c r="BB65" i="12"/>
  <c r="AY71" i="12"/>
  <c r="BA69" i="12"/>
  <c r="AT51" i="12"/>
  <c r="K57" i="12"/>
  <c r="L57" i="12" s="1"/>
  <c r="AW63" i="12"/>
  <c r="BB81" i="12"/>
  <c r="BB4" i="12"/>
  <c r="K51" i="12"/>
  <c r="L51" i="12" s="1"/>
  <c r="N52" i="12"/>
  <c r="L73" i="12"/>
  <c r="AW57" i="12"/>
  <c r="BK63" i="12"/>
  <c r="AV80" i="12"/>
  <c r="L86" i="12"/>
  <c r="AZ86" i="12"/>
  <c r="AX57" i="12"/>
  <c r="AS85" i="12"/>
  <c r="BA86" i="12"/>
  <c r="BA88" i="12" s="1"/>
  <c r="AW51" i="12"/>
  <c r="AT71" i="12"/>
  <c r="AW80" i="12"/>
  <c r="Y9" i="12"/>
  <c r="AU15" i="12"/>
  <c r="AU19" i="12" s="1"/>
  <c r="AS33" i="12"/>
  <c r="N72" i="12"/>
  <c r="AZ72" i="12"/>
  <c r="BA73" i="12"/>
  <c r="BB73" i="12" s="1"/>
  <c r="AS76" i="12"/>
  <c r="L44" i="12"/>
  <c r="AU58" i="12"/>
  <c r="AU63" i="12" s="1"/>
  <c r="AW85" i="12"/>
  <c r="AU52" i="12"/>
  <c r="M67" i="12"/>
  <c r="N67" i="12" s="1"/>
  <c r="BM72" i="12"/>
  <c r="BM76" i="12" s="1"/>
  <c r="J31" i="11"/>
  <c r="J30" i="11"/>
  <c r="J24" i="11"/>
  <c r="I24" i="11"/>
  <c r="J22" i="11"/>
  <c r="J21" i="11"/>
  <c r="I22" i="11"/>
  <c r="I21" i="11"/>
  <c r="I23" i="11" s="1"/>
  <c r="J18" i="11"/>
  <c r="J17" i="11"/>
  <c r="I18" i="11"/>
  <c r="I17" i="11"/>
  <c r="I14" i="11"/>
  <c r="I13" i="11"/>
  <c r="J14" i="11"/>
  <c r="J13" i="11"/>
  <c r="I31" i="11"/>
  <c r="H14" i="11"/>
  <c r="H31" i="11" s="1"/>
  <c r="H13" i="11"/>
  <c r="G13" i="11"/>
  <c r="G14" i="11"/>
  <c r="G31" i="11" s="1"/>
  <c r="I33" i="11"/>
  <c r="J33" i="11" s="1"/>
  <c r="J25" i="11"/>
  <c r="H23" i="11"/>
  <c r="G23" i="11"/>
  <c r="H19" i="11"/>
  <c r="G19" i="11"/>
  <c r="BM89" i="12" l="1"/>
  <c r="BA80" i="12"/>
  <c r="BB69" i="12"/>
  <c r="BB64" i="12"/>
  <c r="BB49" i="12"/>
  <c r="AZ51" i="12"/>
  <c r="BB34" i="12"/>
  <c r="BB37" i="12" s="1"/>
  <c r="AZ85" i="12"/>
  <c r="AZ57" i="12"/>
  <c r="AZ54" i="12"/>
  <c r="AU54" i="12"/>
  <c r="BB51" i="12"/>
  <c r="BB36" i="12"/>
  <c r="BA33" i="12"/>
  <c r="BB32" i="12"/>
  <c r="AV89" i="12"/>
  <c r="AY89" i="12"/>
  <c r="BB11" i="12"/>
  <c r="AT89" i="12"/>
  <c r="BB6" i="12"/>
  <c r="AX89" i="12"/>
  <c r="Z89" i="12"/>
  <c r="E90" i="12"/>
  <c r="Q89" i="12"/>
  <c r="M89" i="12"/>
  <c r="N89" i="12" s="1"/>
  <c r="BA71" i="12"/>
  <c r="BB52" i="12"/>
  <c r="BB54" i="12" s="1"/>
  <c r="BB10" i="12"/>
  <c r="AZ12" i="12"/>
  <c r="BB85" i="12"/>
  <c r="AZ23" i="12"/>
  <c r="BB20" i="12"/>
  <c r="BB23" i="12" s="1"/>
  <c r="J89" i="12"/>
  <c r="BB86" i="12"/>
  <c r="BB88" i="12" s="1"/>
  <c r="AZ88" i="12"/>
  <c r="AZ9" i="12"/>
  <c r="R89" i="12"/>
  <c r="AZ26" i="12"/>
  <c r="BB24" i="12"/>
  <c r="BB26" i="12" s="1"/>
  <c r="AZ76" i="12"/>
  <c r="BB72" i="12"/>
  <c r="BB76" i="12" s="1"/>
  <c r="C90" i="12"/>
  <c r="AZ33" i="12"/>
  <c r="BB30" i="12"/>
  <c r="BB80" i="12"/>
  <c r="AZ19" i="12"/>
  <c r="BB14" i="12"/>
  <c r="BB19" i="12" s="1"/>
  <c r="Y89" i="12"/>
  <c r="K89" i="12"/>
  <c r="L9" i="12"/>
  <c r="AZ45" i="12"/>
  <c r="BB41" i="12"/>
  <c r="BB45" i="12" s="1"/>
  <c r="AZ63" i="12"/>
  <c r="BB58" i="12"/>
  <c r="BB63" i="12" s="1"/>
  <c r="G90" i="12"/>
  <c r="H89" i="12"/>
  <c r="BB27" i="12"/>
  <c r="BB29" i="12" s="1"/>
  <c r="BA76" i="12"/>
  <c r="AW89" i="12"/>
  <c r="AU89" i="12"/>
  <c r="BA23" i="12"/>
  <c r="BB9" i="12"/>
  <c r="AS89" i="12"/>
  <c r="BB71" i="12"/>
  <c r="AZ29" i="12"/>
  <c r="BB28" i="12"/>
  <c r="BB67" i="12"/>
  <c r="J23" i="11"/>
  <c r="I19" i="11"/>
  <c r="I15" i="11"/>
  <c r="H15" i="11"/>
  <c r="G15" i="11"/>
  <c r="J19" i="11"/>
  <c r="J15" i="11"/>
  <c r="G30" i="11"/>
  <c r="G32" i="11" s="1"/>
  <c r="H30" i="11"/>
  <c r="H32" i="11" s="1"/>
  <c r="I30" i="11"/>
  <c r="J26" i="10"/>
  <c r="I26" i="10"/>
  <c r="J23" i="10"/>
  <c r="I23" i="10"/>
  <c r="J19" i="10"/>
  <c r="I19" i="10"/>
  <c r="BA89" i="12" l="1"/>
  <c r="BB33" i="12"/>
  <c r="AZ89" i="12"/>
  <c r="BB12" i="12"/>
  <c r="H90" i="12"/>
  <c r="BB89" i="12"/>
  <c r="K90" i="12"/>
  <c r="L90" i="12" s="1"/>
  <c r="L89" i="12"/>
  <c r="J32" i="11"/>
  <c r="K32" i="11" s="1"/>
  <c r="I32" i="11"/>
  <c r="AA85" i="10"/>
  <c r="AB85" i="10"/>
  <c r="AC85" i="10"/>
  <c r="AD85" i="10"/>
  <c r="AE85" i="10"/>
  <c r="AF85" i="10"/>
  <c r="AG85" i="10"/>
  <c r="AH85" i="10"/>
  <c r="AI85" i="10"/>
  <c r="AJ85" i="10"/>
  <c r="AK85" i="10"/>
  <c r="AL85" i="10"/>
  <c r="AM85" i="10"/>
  <c r="AN85" i="10"/>
  <c r="AO85" i="10"/>
  <c r="AP85" i="10"/>
  <c r="AQ85" i="10"/>
  <c r="AR85" i="10"/>
  <c r="Y22" i="10"/>
  <c r="Y21" i="10"/>
  <c r="Y20" i="10"/>
  <c r="Y25" i="10"/>
  <c r="Z26" i="10"/>
  <c r="Y24" i="10"/>
  <c r="S19" i="10"/>
  <c r="T19" i="10"/>
  <c r="U19" i="10"/>
  <c r="V19" i="10"/>
  <c r="W19" i="10"/>
  <c r="X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AQ19" i="10"/>
  <c r="AR19" i="10"/>
  <c r="Y18" i="10"/>
  <c r="Y17" i="10"/>
  <c r="Y16" i="10"/>
  <c r="Y15" i="10"/>
  <c r="Z19" i="10"/>
  <c r="Y14" i="10"/>
  <c r="Y13" i="10"/>
  <c r="Z11" i="10"/>
  <c r="Y11" i="10"/>
  <c r="Z10" i="10"/>
  <c r="Y10" i="10"/>
  <c r="Y8" i="10"/>
  <c r="Y7" i="10"/>
  <c r="Y6" i="10"/>
  <c r="Y5" i="10"/>
  <c r="Z9" i="10"/>
  <c r="Y4" i="10"/>
  <c r="Y28" i="10"/>
  <c r="Z29" i="10"/>
  <c r="Y27" i="10"/>
  <c r="Y32" i="10"/>
  <c r="Y31" i="10"/>
  <c r="Z30" i="10"/>
  <c r="Y30" i="10"/>
  <c r="Y36" i="10"/>
  <c r="Y35" i="10"/>
  <c r="Y34" i="10"/>
  <c r="Y44" i="10"/>
  <c r="Y43" i="10"/>
  <c r="Y42" i="10"/>
  <c r="Z45" i="10"/>
  <c r="Y41" i="10"/>
  <c r="Y40" i="10"/>
  <c r="Y39" i="10"/>
  <c r="Y38" i="10"/>
  <c r="J30" i="10"/>
  <c r="BL88" i="10"/>
  <c r="BK88" i="10"/>
  <c r="BJ88" i="10"/>
  <c r="BI88" i="10"/>
  <c r="BH88" i="10"/>
  <c r="BG88" i="10"/>
  <c r="BF88" i="10"/>
  <c r="BE88" i="10"/>
  <c r="BD88" i="10"/>
  <c r="BC88" i="10"/>
  <c r="AR88" i="10"/>
  <c r="AQ88" i="10"/>
  <c r="AP88" i="10"/>
  <c r="AO88" i="10"/>
  <c r="AN88" i="10"/>
  <c r="AM88" i="10"/>
  <c r="AL88" i="10"/>
  <c r="AK88" i="10"/>
  <c r="AJ88" i="10"/>
  <c r="AI88" i="10"/>
  <c r="AH88" i="10"/>
  <c r="AG88" i="10"/>
  <c r="AF88" i="10"/>
  <c r="AE88" i="10"/>
  <c r="AD88" i="10"/>
  <c r="AC88" i="10"/>
  <c r="AB88" i="10"/>
  <c r="AA88" i="10"/>
  <c r="Z88" i="10"/>
  <c r="X88" i="10"/>
  <c r="W88" i="10"/>
  <c r="V88" i="10"/>
  <c r="U88" i="10"/>
  <c r="T88" i="10"/>
  <c r="S88" i="10"/>
  <c r="P88" i="10"/>
  <c r="O88" i="10"/>
  <c r="N88" i="10"/>
  <c r="J88" i="10"/>
  <c r="I88" i="10"/>
  <c r="G88" i="10"/>
  <c r="F88" i="10"/>
  <c r="E88" i="10"/>
  <c r="D88" i="10"/>
  <c r="C88" i="10"/>
  <c r="BM87" i="10"/>
  <c r="AT87" i="10"/>
  <c r="AS87" i="10"/>
  <c r="AU87" i="10" s="1"/>
  <c r="Y87" i="10"/>
  <c r="H87" i="10"/>
  <c r="BM86" i="10"/>
  <c r="AT86" i="10"/>
  <c r="AT88" i="10" s="1"/>
  <c r="AS86" i="10"/>
  <c r="AU86" i="10" s="1"/>
  <c r="AU88" i="10" s="1"/>
  <c r="Y86" i="10"/>
  <c r="H86" i="10"/>
  <c r="BL85" i="10"/>
  <c r="BK85" i="10"/>
  <c r="BJ85" i="10"/>
  <c r="BI85" i="10"/>
  <c r="BH85" i="10"/>
  <c r="BG85" i="10"/>
  <c r="BD85" i="10"/>
  <c r="BC85" i="10"/>
  <c r="X85" i="10"/>
  <c r="W85" i="10"/>
  <c r="V85" i="10"/>
  <c r="U85" i="10"/>
  <c r="T85" i="10"/>
  <c r="S85" i="10"/>
  <c r="P85" i="10"/>
  <c r="O85" i="10"/>
  <c r="N85" i="10"/>
  <c r="J85" i="10"/>
  <c r="I85" i="10"/>
  <c r="G85" i="10"/>
  <c r="F85" i="10"/>
  <c r="E85" i="10"/>
  <c r="D85" i="10"/>
  <c r="C85" i="10"/>
  <c r="BM84" i="10"/>
  <c r="AT84" i="10"/>
  <c r="AS84" i="10"/>
  <c r="Y84" i="10"/>
  <c r="H84" i="10"/>
  <c r="BM83" i="10"/>
  <c r="AT83" i="10"/>
  <c r="AS83" i="10"/>
  <c r="AU83" i="10" s="1"/>
  <c r="Y83" i="10"/>
  <c r="H83" i="10"/>
  <c r="BM82" i="10"/>
  <c r="AT82" i="10"/>
  <c r="AS82" i="10"/>
  <c r="Y82" i="10"/>
  <c r="H82" i="10"/>
  <c r="BM81" i="10"/>
  <c r="BM85" i="10" s="1"/>
  <c r="AT81" i="10"/>
  <c r="AS81" i="10"/>
  <c r="AU81" i="10" s="1"/>
  <c r="Y81" i="10"/>
  <c r="H81" i="10"/>
  <c r="BL80" i="10"/>
  <c r="BK80" i="10"/>
  <c r="BJ80" i="10"/>
  <c r="BI80" i="10"/>
  <c r="BH80" i="10"/>
  <c r="BG80" i="10"/>
  <c r="BF80" i="10"/>
  <c r="BE80" i="10"/>
  <c r="BD80" i="10"/>
  <c r="BC80" i="10"/>
  <c r="AR80" i="10"/>
  <c r="AQ80" i="10"/>
  <c r="AP80" i="10"/>
  <c r="AO80" i="10"/>
  <c r="AN80" i="10"/>
  <c r="AM80" i="10"/>
  <c r="AL80" i="10"/>
  <c r="AK80" i="10"/>
  <c r="AJ80" i="10"/>
  <c r="AI80" i="10"/>
  <c r="AH80" i="10"/>
  <c r="AG80" i="10"/>
  <c r="AF80" i="10"/>
  <c r="AE80" i="10"/>
  <c r="AD80" i="10"/>
  <c r="AC80" i="10"/>
  <c r="AB80" i="10"/>
  <c r="AA80" i="10"/>
  <c r="X80" i="10"/>
  <c r="W80" i="10"/>
  <c r="V80" i="10"/>
  <c r="U80" i="10"/>
  <c r="T80" i="10"/>
  <c r="S80" i="10"/>
  <c r="P80" i="10"/>
  <c r="O80" i="10"/>
  <c r="N80" i="10"/>
  <c r="I80" i="10"/>
  <c r="G80" i="10"/>
  <c r="F80" i="10"/>
  <c r="E80" i="10"/>
  <c r="D80" i="10"/>
  <c r="C80" i="10"/>
  <c r="BM79" i="10"/>
  <c r="AT79" i="10"/>
  <c r="AS79" i="10"/>
  <c r="Y79" i="10"/>
  <c r="H79" i="10"/>
  <c r="BM78" i="10"/>
  <c r="AT78" i="10"/>
  <c r="AS78" i="10"/>
  <c r="Y78" i="10"/>
  <c r="H78" i="10"/>
  <c r="BM77" i="10"/>
  <c r="BM80" i="10" s="1"/>
  <c r="AT77" i="10"/>
  <c r="AS77" i="10"/>
  <c r="Y77" i="10"/>
  <c r="H77" i="10"/>
  <c r="BI76" i="10"/>
  <c r="BH76" i="10"/>
  <c r="BG76" i="10"/>
  <c r="BF76" i="10"/>
  <c r="BE76" i="10"/>
  <c r="BD76" i="10"/>
  <c r="BC76" i="10"/>
  <c r="AR76" i="10"/>
  <c r="AQ76" i="10"/>
  <c r="AP76" i="10"/>
  <c r="AO76" i="10"/>
  <c r="AN76" i="10"/>
  <c r="AM76" i="10"/>
  <c r="AL76" i="10"/>
  <c r="AK76" i="10"/>
  <c r="AJ76" i="10"/>
  <c r="AI76" i="10"/>
  <c r="AH76" i="10"/>
  <c r="AG76" i="10"/>
  <c r="AF76" i="10"/>
  <c r="AE76" i="10"/>
  <c r="AD76" i="10"/>
  <c r="AC76" i="10"/>
  <c r="AB76" i="10"/>
  <c r="AA76" i="10"/>
  <c r="X76" i="10"/>
  <c r="W76" i="10"/>
  <c r="V76" i="10"/>
  <c r="U76" i="10"/>
  <c r="T76" i="10"/>
  <c r="S76" i="10"/>
  <c r="P76" i="10"/>
  <c r="O76" i="10"/>
  <c r="I76" i="10"/>
  <c r="G76" i="10"/>
  <c r="F76" i="10"/>
  <c r="E76" i="10"/>
  <c r="D76" i="10"/>
  <c r="C76" i="10"/>
  <c r="BM75" i="10"/>
  <c r="AT75" i="10"/>
  <c r="AS75" i="10"/>
  <c r="Y75" i="10"/>
  <c r="H75" i="10"/>
  <c r="BM74" i="10"/>
  <c r="AT74" i="10"/>
  <c r="AS74" i="10"/>
  <c r="Z74" i="10"/>
  <c r="Y74" i="10"/>
  <c r="J74" i="10"/>
  <c r="H74" i="10"/>
  <c r="BM73" i="10"/>
  <c r="AT73" i="10"/>
  <c r="AS73" i="10"/>
  <c r="Z73" i="10"/>
  <c r="Y73" i="10"/>
  <c r="J73" i="10"/>
  <c r="H73" i="10"/>
  <c r="BJ76" i="10"/>
  <c r="AT72" i="10"/>
  <c r="AS72" i="10"/>
  <c r="Z72" i="10"/>
  <c r="Y72" i="10"/>
  <c r="J72" i="10"/>
  <c r="H72" i="10"/>
  <c r="BL71" i="10"/>
  <c r="BK71" i="10"/>
  <c r="BJ71" i="10"/>
  <c r="BI71" i="10"/>
  <c r="BH71" i="10"/>
  <c r="BG71" i="10"/>
  <c r="BD71" i="10"/>
  <c r="BC71" i="10"/>
  <c r="AR71" i="10"/>
  <c r="AQ71" i="10"/>
  <c r="AP71" i="10"/>
  <c r="AO71" i="10"/>
  <c r="AN71" i="10"/>
  <c r="AM71" i="10"/>
  <c r="AL71" i="10"/>
  <c r="AK71" i="10"/>
  <c r="AJ71" i="10"/>
  <c r="AI71" i="10"/>
  <c r="AH71" i="10"/>
  <c r="AG71" i="10"/>
  <c r="AF71" i="10"/>
  <c r="AE71" i="10"/>
  <c r="AD71" i="10"/>
  <c r="AC71" i="10"/>
  <c r="AB71" i="10"/>
  <c r="AA71" i="10"/>
  <c r="X71" i="10"/>
  <c r="W71" i="10"/>
  <c r="V71" i="10"/>
  <c r="U71" i="10"/>
  <c r="T71" i="10"/>
  <c r="S71" i="10"/>
  <c r="P71" i="10"/>
  <c r="O71" i="10"/>
  <c r="N71" i="10"/>
  <c r="J71" i="10"/>
  <c r="I71" i="10"/>
  <c r="G71" i="10"/>
  <c r="F71" i="10"/>
  <c r="E71" i="10"/>
  <c r="D71" i="10"/>
  <c r="C71" i="10"/>
  <c r="BM70" i="10"/>
  <c r="AT70" i="10"/>
  <c r="AS70" i="10"/>
  <c r="Y70" i="10"/>
  <c r="H70" i="10"/>
  <c r="BM69" i="10"/>
  <c r="AT69" i="10"/>
  <c r="AS69" i="10"/>
  <c r="Y69" i="10"/>
  <c r="H69" i="10"/>
  <c r="BM68" i="10"/>
  <c r="AT68" i="10"/>
  <c r="AS68" i="10"/>
  <c r="Y68" i="10"/>
  <c r="H68" i="10"/>
  <c r="BJ67" i="10"/>
  <c r="BI67" i="10"/>
  <c r="BH67" i="10"/>
  <c r="BG67" i="10"/>
  <c r="BF67" i="10"/>
  <c r="BE67" i="10"/>
  <c r="BD67" i="10"/>
  <c r="BC67" i="10"/>
  <c r="AR67" i="10"/>
  <c r="AQ67" i="10"/>
  <c r="AP67" i="10"/>
  <c r="AO67" i="10"/>
  <c r="AN67" i="10"/>
  <c r="AM67" i="10"/>
  <c r="AL67" i="10"/>
  <c r="AK67" i="10"/>
  <c r="AJ67" i="10"/>
  <c r="AI67" i="10"/>
  <c r="AH67" i="10"/>
  <c r="AG67" i="10"/>
  <c r="AF67" i="10"/>
  <c r="AE67" i="10"/>
  <c r="AD67" i="10"/>
  <c r="AC67" i="10"/>
  <c r="AB67" i="10"/>
  <c r="AA67" i="10"/>
  <c r="X67" i="10"/>
  <c r="W67" i="10"/>
  <c r="V67" i="10"/>
  <c r="U67" i="10"/>
  <c r="T67" i="10"/>
  <c r="S67" i="10"/>
  <c r="P67" i="10"/>
  <c r="O67" i="10"/>
  <c r="I67" i="10"/>
  <c r="G67" i="10"/>
  <c r="F67" i="10"/>
  <c r="E67" i="10"/>
  <c r="D67" i="10"/>
  <c r="C67" i="10"/>
  <c r="BM66" i="10"/>
  <c r="AT66" i="10"/>
  <c r="AS66" i="10"/>
  <c r="Z66" i="10"/>
  <c r="Y66" i="10"/>
  <c r="J66" i="10"/>
  <c r="H66" i="10"/>
  <c r="BM65" i="10"/>
  <c r="AT65" i="10"/>
  <c r="AS65" i="10"/>
  <c r="Z65" i="10"/>
  <c r="Y65" i="10"/>
  <c r="J65" i="10"/>
  <c r="H65" i="10"/>
  <c r="AT64" i="10"/>
  <c r="AS64" i="10"/>
  <c r="Z64" i="10"/>
  <c r="Y64" i="10"/>
  <c r="J64" i="10"/>
  <c r="H64" i="10"/>
  <c r="BI63" i="10"/>
  <c r="BH63" i="10"/>
  <c r="BG63" i="10"/>
  <c r="BD63" i="10"/>
  <c r="BC63" i="10"/>
  <c r="AR63" i="10"/>
  <c r="AQ63" i="10"/>
  <c r="AP63" i="10"/>
  <c r="AO63" i="10"/>
  <c r="AN63" i="10"/>
  <c r="AM63" i="10"/>
  <c r="AL63" i="10"/>
  <c r="AK63" i="10"/>
  <c r="AJ63" i="10"/>
  <c r="AI63" i="10"/>
  <c r="AH63" i="10"/>
  <c r="AG63" i="10"/>
  <c r="AF63" i="10"/>
  <c r="AE63" i="10"/>
  <c r="AD63" i="10"/>
  <c r="AC63" i="10"/>
  <c r="AB63" i="10"/>
  <c r="AA63" i="10"/>
  <c r="X63" i="10"/>
  <c r="W63" i="10"/>
  <c r="V63" i="10"/>
  <c r="U63" i="10"/>
  <c r="T63" i="10"/>
  <c r="S63" i="10"/>
  <c r="P63" i="10"/>
  <c r="O63" i="10"/>
  <c r="I63" i="10"/>
  <c r="G63" i="10"/>
  <c r="F63" i="10"/>
  <c r="E63" i="10"/>
  <c r="D63" i="10"/>
  <c r="C63" i="10"/>
  <c r="AT62" i="10"/>
  <c r="AS62" i="10"/>
  <c r="Z62" i="10"/>
  <c r="Y62" i="10"/>
  <c r="J62" i="10"/>
  <c r="H62" i="10"/>
  <c r="AT61" i="10"/>
  <c r="AS61" i="10"/>
  <c r="Y61" i="10"/>
  <c r="H61" i="10"/>
  <c r="AT60" i="10"/>
  <c r="AS60" i="10"/>
  <c r="Z60" i="10"/>
  <c r="Y60" i="10"/>
  <c r="J60" i="10"/>
  <c r="H60" i="10"/>
  <c r="AT59" i="10"/>
  <c r="AS59" i="10"/>
  <c r="AU59" i="10" s="1"/>
  <c r="Z59" i="10"/>
  <c r="Y59" i="10"/>
  <c r="J59" i="10"/>
  <c r="H59" i="10"/>
  <c r="BJ58" i="10"/>
  <c r="BJ63" i="10" s="1"/>
  <c r="AT58" i="10"/>
  <c r="AS58" i="10"/>
  <c r="Z58" i="10"/>
  <c r="Y58" i="10"/>
  <c r="J58" i="10"/>
  <c r="H58" i="10"/>
  <c r="BM57" i="10"/>
  <c r="BL57" i="10"/>
  <c r="BK57" i="10"/>
  <c r="BJ57" i="10"/>
  <c r="BI57" i="10"/>
  <c r="BH57" i="10"/>
  <c r="BG57" i="10"/>
  <c r="BF57" i="10"/>
  <c r="BE57" i="10"/>
  <c r="BD57" i="10"/>
  <c r="BC57" i="10"/>
  <c r="AR57" i="10"/>
  <c r="AQ57" i="10"/>
  <c r="AP57" i="10"/>
  <c r="AO57" i="10"/>
  <c r="AN57" i="10"/>
  <c r="AM57" i="10"/>
  <c r="AL57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X57" i="10"/>
  <c r="W57" i="10"/>
  <c r="V57" i="10"/>
  <c r="U57" i="10"/>
  <c r="T57" i="10"/>
  <c r="S57" i="10"/>
  <c r="P57" i="10"/>
  <c r="O57" i="10"/>
  <c r="N57" i="10"/>
  <c r="J57" i="10"/>
  <c r="I57" i="10"/>
  <c r="G57" i="10"/>
  <c r="F57" i="10"/>
  <c r="E57" i="10"/>
  <c r="D57" i="10"/>
  <c r="C57" i="10"/>
  <c r="AT56" i="10"/>
  <c r="AS56" i="10"/>
  <c r="Y56" i="10"/>
  <c r="H56" i="10"/>
  <c r="AT55" i="10"/>
  <c r="AT57" i="10" s="1"/>
  <c r="AS55" i="10"/>
  <c r="Y55" i="10"/>
  <c r="H55" i="10"/>
  <c r="BJ54" i="10"/>
  <c r="BI54" i="10"/>
  <c r="BH54" i="10"/>
  <c r="BG54" i="10"/>
  <c r="BF54" i="10"/>
  <c r="BE54" i="10"/>
  <c r="BD54" i="10"/>
  <c r="BC54" i="10"/>
  <c r="AR54" i="10"/>
  <c r="AQ54" i="10"/>
  <c r="AP54" i="10"/>
  <c r="AO54" i="10"/>
  <c r="AN54" i="10"/>
  <c r="AM54" i="10"/>
  <c r="AL54" i="10"/>
  <c r="AK54" i="10"/>
  <c r="AJ54" i="10"/>
  <c r="AI54" i="10"/>
  <c r="AH54" i="10"/>
  <c r="AG54" i="10"/>
  <c r="AF54" i="10"/>
  <c r="AE54" i="10"/>
  <c r="AD54" i="10"/>
  <c r="AC54" i="10"/>
  <c r="AB54" i="10"/>
  <c r="AA54" i="10"/>
  <c r="X54" i="10"/>
  <c r="W54" i="10"/>
  <c r="V54" i="10"/>
  <c r="U54" i="10"/>
  <c r="T54" i="10"/>
  <c r="S54" i="10"/>
  <c r="P54" i="10"/>
  <c r="O54" i="10"/>
  <c r="I54" i="10"/>
  <c r="G54" i="10"/>
  <c r="F54" i="10"/>
  <c r="E54" i="10"/>
  <c r="D54" i="10"/>
  <c r="C54" i="10"/>
  <c r="AT53" i="10"/>
  <c r="AS53" i="10"/>
  <c r="Z53" i="10"/>
  <c r="Y53" i="10"/>
  <c r="J53" i="10"/>
  <c r="H53" i="10"/>
  <c r="AT52" i="10"/>
  <c r="AS52" i="10"/>
  <c r="Z52" i="10"/>
  <c r="Y52" i="10"/>
  <c r="J52" i="10"/>
  <c r="H52" i="10"/>
  <c r="BI51" i="10"/>
  <c r="BH51" i="10"/>
  <c r="BG51" i="10"/>
  <c r="BF51" i="10"/>
  <c r="BE51" i="10"/>
  <c r="BD51" i="10"/>
  <c r="BC51" i="10"/>
  <c r="AR51" i="10"/>
  <c r="AQ51" i="10"/>
  <c r="AP51" i="10"/>
  <c r="AO51" i="10"/>
  <c r="AN51" i="10"/>
  <c r="AM51" i="10"/>
  <c r="AL51" i="10"/>
  <c r="AK51" i="10"/>
  <c r="AJ51" i="10"/>
  <c r="AI51" i="10"/>
  <c r="AH51" i="10"/>
  <c r="AG51" i="10"/>
  <c r="AF51" i="10"/>
  <c r="AE51" i="10"/>
  <c r="AD51" i="10"/>
  <c r="AC51" i="10"/>
  <c r="AB51" i="10"/>
  <c r="AA51" i="10"/>
  <c r="X51" i="10"/>
  <c r="W51" i="10"/>
  <c r="V51" i="10"/>
  <c r="U51" i="10"/>
  <c r="T51" i="10"/>
  <c r="S51" i="10"/>
  <c r="P51" i="10"/>
  <c r="O51" i="10"/>
  <c r="I51" i="10"/>
  <c r="G51" i="10"/>
  <c r="F51" i="10"/>
  <c r="E51" i="10"/>
  <c r="D51" i="10"/>
  <c r="C51" i="10"/>
  <c r="AT50" i="10"/>
  <c r="AS50" i="10"/>
  <c r="Z50" i="10"/>
  <c r="Y50" i="10"/>
  <c r="J50" i="10"/>
  <c r="H50" i="10"/>
  <c r="AT49" i="10"/>
  <c r="AS49" i="10"/>
  <c r="Z49" i="10"/>
  <c r="Y49" i="10"/>
  <c r="J49" i="10"/>
  <c r="H49" i="10"/>
  <c r="AT48" i="10"/>
  <c r="AS48" i="10"/>
  <c r="Z48" i="10"/>
  <c r="Y48" i="10"/>
  <c r="J48" i="10"/>
  <c r="H48" i="10"/>
  <c r="AT47" i="10"/>
  <c r="AS47" i="10"/>
  <c r="BJ51" i="10"/>
  <c r="AT46" i="10"/>
  <c r="AS46" i="10"/>
  <c r="Z46" i="10"/>
  <c r="Y46" i="10"/>
  <c r="J46" i="10"/>
  <c r="H46" i="10"/>
  <c r="BM45" i="10"/>
  <c r="BL45" i="10"/>
  <c r="BK45" i="10"/>
  <c r="BJ45" i="10"/>
  <c r="BI45" i="10"/>
  <c r="BH45" i="10"/>
  <c r="BG45" i="10"/>
  <c r="BD45" i="10"/>
  <c r="BC45" i="10"/>
  <c r="AR45" i="10"/>
  <c r="AQ45" i="10"/>
  <c r="AP45" i="10"/>
  <c r="AO45" i="10"/>
  <c r="AN45" i="10"/>
  <c r="AM45" i="10"/>
  <c r="AL45" i="10"/>
  <c r="AK45" i="10"/>
  <c r="AJ45" i="10"/>
  <c r="AI45" i="10"/>
  <c r="AH45" i="10"/>
  <c r="AG45" i="10"/>
  <c r="AF45" i="10"/>
  <c r="AE45" i="10"/>
  <c r="AD45" i="10"/>
  <c r="AC45" i="10"/>
  <c r="AB45" i="10"/>
  <c r="AA45" i="10"/>
  <c r="X45" i="10"/>
  <c r="W45" i="10"/>
  <c r="V45" i="10"/>
  <c r="U45" i="10"/>
  <c r="T45" i="10"/>
  <c r="S45" i="10"/>
  <c r="P45" i="10"/>
  <c r="O45" i="10"/>
  <c r="N45" i="10"/>
  <c r="J45" i="10"/>
  <c r="I45" i="10"/>
  <c r="G45" i="10"/>
  <c r="F45" i="10"/>
  <c r="E45" i="10"/>
  <c r="D45" i="10"/>
  <c r="C45" i="10"/>
  <c r="AT44" i="10"/>
  <c r="AS44" i="10"/>
  <c r="AU44" i="10" s="1"/>
  <c r="H44" i="10"/>
  <c r="AT43" i="10"/>
  <c r="AS43" i="10"/>
  <c r="AU43" i="10" s="1"/>
  <c r="H43" i="10"/>
  <c r="AT42" i="10"/>
  <c r="AS42" i="10"/>
  <c r="AU42" i="10" s="1"/>
  <c r="H42" i="10"/>
  <c r="AT41" i="10"/>
  <c r="AS41" i="10"/>
  <c r="H41" i="10"/>
  <c r="AT40" i="10"/>
  <c r="AS40" i="10"/>
  <c r="AU40" i="10" s="1"/>
  <c r="H40" i="10"/>
  <c r="AT39" i="10"/>
  <c r="AS39" i="10"/>
  <c r="H39" i="10"/>
  <c r="AT38" i="10"/>
  <c r="AS38" i="10"/>
  <c r="AU38" i="10" s="1"/>
  <c r="H38" i="10"/>
  <c r="BJ37" i="10"/>
  <c r="BI37" i="10"/>
  <c r="BH37" i="10"/>
  <c r="BG37" i="10"/>
  <c r="BF37" i="10"/>
  <c r="BE37" i="10"/>
  <c r="BD37" i="10"/>
  <c r="BC37" i="10"/>
  <c r="AR37" i="10"/>
  <c r="AQ37" i="10"/>
  <c r="AP37" i="10"/>
  <c r="AO37" i="10"/>
  <c r="AN37" i="10"/>
  <c r="AM37" i="10"/>
  <c r="AL37" i="10"/>
  <c r="AK37" i="10"/>
  <c r="AJ37" i="10"/>
  <c r="AI37" i="10"/>
  <c r="AH37" i="10"/>
  <c r="AG37" i="10"/>
  <c r="AF37" i="10"/>
  <c r="AE37" i="10"/>
  <c r="AD37" i="10"/>
  <c r="AC37" i="10"/>
  <c r="AB37" i="10"/>
  <c r="AA37" i="10"/>
  <c r="X37" i="10"/>
  <c r="W37" i="10"/>
  <c r="V37" i="10"/>
  <c r="U37" i="10"/>
  <c r="T37" i="10"/>
  <c r="S37" i="10"/>
  <c r="P37" i="10"/>
  <c r="O37" i="10"/>
  <c r="I37" i="10"/>
  <c r="G37" i="10"/>
  <c r="F37" i="10"/>
  <c r="E37" i="10"/>
  <c r="D37" i="10"/>
  <c r="C37" i="10"/>
  <c r="AT36" i="10"/>
  <c r="AS36" i="10"/>
  <c r="H36" i="10"/>
  <c r="AT35" i="10"/>
  <c r="AS35" i="10"/>
  <c r="H35" i="10"/>
  <c r="AT34" i="10"/>
  <c r="AT37" i="10" s="1"/>
  <c r="AS34" i="10"/>
  <c r="H34" i="10"/>
  <c r="BJ33" i="10"/>
  <c r="BI33" i="10"/>
  <c r="BH33" i="10"/>
  <c r="BG33" i="10"/>
  <c r="BD33" i="10"/>
  <c r="BC33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X33" i="10"/>
  <c r="W33" i="10"/>
  <c r="V33" i="10"/>
  <c r="U33" i="10"/>
  <c r="T33" i="10"/>
  <c r="S33" i="10"/>
  <c r="P33" i="10"/>
  <c r="O33" i="10"/>
  <c r="I33" i="10"/>
  <c r="G33" i="10"/>
  <c r="F33" i="10"/>
  <c r="E33" i="10"/>
  <c r="D33" i="10"/>
  <c r="C33" i="10"/>
  <c r="AT32" i="10"/>
  <c r="AS32" i="10"/>
  <c r="H32" i="10"/>
  <c r="AT31" i="10"/>
  <c r="AS31" i="10"/>
  <c r="H31" i="10"/>
  <c r="AT30" i="10"/>
  <c r="AS30" i="10"/>
  <c r="H30" i="10"/>
  <c r="BM29" i="10"/>
  <c r="BL29" i="10"/>
  <c r="BK29" i="10"/>
  <c r="BJ29" i="10"/>
  <c r="BI29" i="10"/>
  <c r="BH29" i="10"/>
  <c r="BG29" i="10"/>
  <c r="BF29" i="10"/>
  <c r="BE29" i="10"/>
  <c r="BD29" i="10"/>
  <c r="BC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X29" i="10"/>
  <c r="W29" i="10"/>
  <c r="V29" i="10"/>
  <c r="U29" i="10"/>
  <c r="T29" i="10"/>
  <c r="S29" i="10"/>
  <c r="P29" i="10"/>
  <c r="O29" i="10"/>
  <c r="N29" i="10"/>
  <c r="G29" i="10"/>
  <c r="F29" i="10"/>
  <c r="E29" i="10"/>
  <c r="D29" i="10"/>
  <c r="C29" i="10"/>
  <c r="AT28" i="10"/>
  <c r="AS28" i="10"/>
  <c r="H28" i="10"/>
  <c r="AT27" i="10"/>
  <c r="AS27" i="10"/>
  <c r="H27" i="10"/>
  <c r="BM26" i="10"/>
  <c r="BL26" i="10"/>
  <c r="BK26" i="10"/>
  <c r="BJ26" i="10"/>
  <c r="BI26" i="10"/>
  <c r="BH26" i="10"/>
  <c r="BG26" i="10"/>
  <c r="BF26" i="10"/>
  <c r="BE26" i="10"/>
  <c r="BD26" i="10"/>
  <c r="BC26" i="10"/>
  <c r="AT26" i="10"/>
  <c r="AR26" i="10"/>
  <c r="AQ26" i="10"/>
  <c r="AP26" i="10"/>
  <c r="AO26" i="10"/>
  <c r="AN26" i="10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X26" i="10"/>
  <c r="W26" i="10"/>
  <c r="V26" i="10"/>
  <c r="U26" i="10"/>
  <c r="T26" i="10"/>
  <c r="S26" i="10"/>
  <c r="P26" i="10"/>
  <c r="O26" i="10"/>
  <c r="N26" i="10"/>
  <c r="G26" i="10"/>
  <c r="F26" i="10"/>
  <c r="E26" i="10"/>
  <c r="D26" i="10"/>
  <c r="C26" i="10"/>
  <c r="AT25" i="10"/>
  <c r="AS25" i="10"/>
  <c r="H25" i="10"/>
  <c r="AT24" i="10"/>
  <c r="AS24" i="10"/>
  <c r="H24" i="10"/>
  <c r="BM23" i="10"/>
  <c r="BL23" i="10"/>
  <c r="BK23" i="10"/>
  <c r="BJ23" i="10"/>
  <c r="BI23" i="10"/>
  <c r="BH23" i="10"/>
  <c r="BG23" i="10"/>
  <c r="BF23" i="10"/>
  <c r="BE23" i="10"/>
  <c r="BD23" i="10"/>
  <c r="BC23" i="10"/>
  <c r="AR23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X23" i="10"/>
  <c r="W23" i="10"/>
  <c r="V23" i="10"/>
  <c r="U23" i="10"/>
  <c r="T23" i="10"/>
  <c r="S23" i="10"/>
  <c r="P23" i="10"/>
  <c r="O23" i="10"/>
  <c r="N23" i="10"/>
  <c r="G23" i="10"/>
  <c r="F23" i="10"/>
  <c r="E23" i="10"/>
  <c r="D23" i="10"/>
  <c r="C23" i="10"/>
  <c r="AT22" i="10"/>
  <c r="AS22" i="10"/>
  <c r="H22" i="10"/>
  <c r="AT21" i="10"/>
  <c r="AS21" i="10"/>
  <c r="AU21" i="10" s="1"/>
  <c r="H21" i="10"/>
  <c r="AT20" i="10"/>
  <c r="AS20" i="10"/>
  <c r="H20" i="10"/>
  <c r="BM19" i="10"/>
  <c r="BL19" i="10"/>
  <c r="BK19" i="10"/>
  <c r="BJ19" i="10"/>
  <c r="BI19" i="10"/>
  <c r="BH19" i="10"/>
  <c r="BG19" i="10"/>
  <c r="BD19" i="10"/>
  <c r="BC19" i="10"/>
  <c r="P19" i="10"/>
  <c r="O19" i="10"/>
  <c r="N19" i="10"/>
  <c r="G19" i="10"/>
  <c r="F19" i="10"/>
  <c r="E19" i="10"/>
  <c r="D19" i="10"/>
  <c r="C19" i="10"/>
  <c r="AT18" i="10"/>
  <c r="AS18" i="10"/>
  <c r="H18" i="10"/>
  <c r="AT17" i="10"/>
  <c r="AS17" i="10"/>
  <c r="H17" i="10"/>
  <c r="AT16" i="10"/>
  <c r="AS16" i="10"/>
  <c r="H16" i="10"/>
  <c r="AT15" i="10"/>
  <c r="AS15" i="10"/>
  <c r="H15" i="10"/>
  <c r="AT14" i="10"/>
  <c r="AS14" i="10"/>
  <c r="H14" i="10"/>
  <c r="AT13" i="10"/>
  <c r="AS13" i="10"/>
  <c r="H13" i="10"/>
  <c r="BI12" i="10"/>
  <c r="BH12" i="10"/>
  <c r="BG12" i="10"/>
  <c r="BF12" i="10"/>
  <c r="BE12" i="10"/>
  <c r="BD12" i="10"/>
  <c r="BC12" i="10"/>
  <c r="AR12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X12" i="10"/>
  <c r="W12" i="10"/>
  <c r="V12" i="10"/>
  <c r="U12" i="10"/>
  <c r="T12" i="10"/>
  <c r="S12" i="10"/>
  <c r="P12" i="10"/>
  <c r="O12" i="10"/>
  <c r="I12" i="10"/>
  <c r="G12" i="10"/>
  <c r="F12" i="10"/>
  <c r="E12" i="10"/>
  <c r="D12" i="10"/>
  <c r="C12" i="10"/>
  <c r="AT11" i="10"/>
  <c r="AS11" i="10"/>
  <c r="J11" i="10"/>
  <c r="H11" i="10"/>
  <c r="BJ12" i="10"/>
  <c r="AT10" i="10"/>
  <c r="AS10" i="10"/>
  <c r="J10" i="10"/>
  <c r="H10" i="10"/>
  <c r="BM9" i="10"/>
  <c r="BL9" i="10"/>
  <c r="BK9" i="10"/>
  <c r="BJ9" i="10"/>
  <c r="BI9" i="10"/>
  <c r="BH9" i="10"/>
  <c r="BG9" i="10"/>
  <c r="BF9" i="10"/>
  <c r="BE9" i="10"/>
  <c r="BD9" i="10"/>
  <c r="BC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X9" i="10"/>
  <c r="W9" i="10"/>
  <c r="V9" i="10"/>
  <c r="U9" i="10"/>
  <c r="T9" i="10"/>
  <c r="S9" i="10"/>
  <c r="P9" i="10"/>
  <c r="O9" i="10"/>
  <c r="N9" i="10"/>
  <c r="M9" i="10"/>
  <c r="J9" i="10"/>
  <c r="I9" i="10"/>
  <c r="G9" i="10"/>
  <c r="F9" i="10"/>
  <c r="E9" i="10"/>
  <c r="D9" i="10"/>
  <c r="C9" i="10"/>
  <c r="AT8" i="10"/>
  <c r="AS8" i="10"/>
  <c r="AU8" i="10" s="1"/>
  <c r="H8" i="10"/>
  <c r="AT7" i="10"/>
  <c r="AS7" i="10"/>
  <c r="AU7" i="10" s="1"/>
  <c r="H7" i="10"/>
  <c r="AT6" i="10"/>
  <c r="AS6" i="10"/>
  <c r="H6" i="10"/>
  <c r="AT5" i="10"/>
  <c r="AS5" i="10"/>
  <c r="H5" i="10"/>
  <c r="AT4" i="10"/>
  <c r="AS4" i="10"/>
  <c r="H4" i="10"/>
  <c r="AU48" i="10" l="1"/>
  <c r="BM88" i="10"/>
  <c r="AT9" i="10"/>
  <c r="C89" i="10"/>
  <c r="AU15" i="10"/>
  <c r="AT71" i="10"/>
  <c r="AU28" i="10"/>
  <c r="AU36" i="10"/>
  <c r="AU82" i="10"/>
  <c r="AU13" i="10"/>
  <c r="AU18" i="10"/>
  <c r="AU22" i="10"/>
  <c r="BM71" i="10"/>
  <c r="AU77" i="10"/>
  <c r="AU55" i="10"/>
  <c r="AU72" i="10"/>
  <c r="Y76" i="10"/>
  <c r="H76" i="10"/>
  <c r="AU65" i="10"/>
  <c r="AU64" i="10"/>
  <c r="Z67" i="10"/>
  <c r="J67" i="10"/>
  <c r="H67" i="10"/>
  <c r="AU60" i="10"/>
  <c r="AU58" i="10"/>
  <c r="AU62" i="10"/>
  <c r="AS63" i="10"/>
  <c r="J63" i="10"/>
  <c r="H63" i="10"/>
  <c r="J54" i="10"/>
  <c r="Y54" i="10"/>
  <c r="AU50" i="10"/>
  <c r="AU49" i="10"/>
  <c r="AU46" i="10"/>
  <c r="Z51" i="10"/>
  <c r="J51" i="10"/>
  <c r="H37" i="10"/>
  <c r="AU31" i="10"/>
  <c r="Y33" i="10"/>
  <c r="AU11" i="10"/>
  <c r="AS12" i="10"/>
  <c r="Y12" i="10"/>
  <c r="Y71" i="10"/>
  <c r="H85" i="10"/>
  <c r="Y19" i="10"/>
  <c r="Y88" i="10"/>
  <c r="H88" i="10"/>
  <c r="AS45" i="10"/>
  <c r="AU41" i="10"/>
  <c r="H45" i="10"/>
  <c r="Y26" i="10"/>
  <c r="AU56" i="10"/>
  <c r="AU57" i="10" s="1"/>
  <c r="H57" i="10"/>
  <c r="AU5" i="10"/>
  <c r="AS9" i="10"/>
  <c r="AU78" i="10"/>
  <c r="H80" i="10"/>
  <c r="H29" i="10"/>
  <c r="H9" i="10"/>
  <c r="BG89" i="10"/>
  <c r="BH89" i="10"/>
  <c r="AT80" i="10"/>
  <c r="AU79" i="10"/>
  <c r="AU84" i="10"/>
  <c r="AU85" i="10" s="1"/>
  <c r="AT85" i="10"/>
  <c r="AS85" i="10"/>
  <c r="AU74" i="10"/>
  <c r="AT76" i="10"/>
  <c r="AU75" i="10"/>
  <c r="AU73" i="10"/>
  <c r="AU69" i="10"/>
  <c r="AU70" i="10"/>
  <c r="AS67" i="10"/>
  <c r="AT67" i="10"/>
  <c r="AT54" i="10"/>
  <c r="AT51" i="10"/>
  <c r="Y85" i="10"/>
  <c r="Y80" i="10"/>
  <c r="Z76" i="10"/>
  <c r="Y67" i="10"/>
  <c r="Z63" i="10"/>
  <c r="Y63" i="10"/>
  <c r="Y57" i="10"/>
  <c r="Z54" i="10"/>
  <c r="AU45" i="10"/>
  <c r="AU39" i="10"/>
  <c r="Y45" i="10"/>
  <c r="Y37" i="10"/>
  <c r="AU34" i="10"/>
  <c r="AU32" i="10"/>
  <c r="Z33" i="10"/>
  <c r="AT29" i="10"/>
  <c r="AS26" i="10"/>
  <c r="AU24" i="10"/>
  <c r="S89" i="10"/>
  <c r="Y23" i="10"/>
  <c r="AT23" i="10"/>
  <c r="AT19" i="10"/>
  <c r="AE89" i="10"/>
  <c r="AR89" i="10"/>
  <c r="AQ89" i="10"/>
  <c r="AF89" i="10"/>
  <c r="AK89" i="10"/>
  <c r="AU10" i="10"/>
  <c r="AU12" i="10" s="1"/>
  <c r="Z12" i="10"/>
  <c r="AU6" i="10"/>
  <c r="P89" i="10"/>
  <c r="J76" i="10"/>
  <c r="H71" i="10"/>
  <c r="H54" i="10"/>
  <c r="H51" i="10"/>
  <c r="J37" i="10"/>
  <c r="H33" i="10"/>
  <c r="H23" i="10"/>
  <c r="H19" i="10"/>
  <c r="H12" i="10"/>
  <c r="E89" i="10"/>
  <c r="J12" i="10"/>
  <c r="AU4" i="10"/>
  <c r="AA89" i="10"/>
  <c r="BD89" i="10"/>
  <c r="AT12" i="10"/>
  <c r="AT45" i="10"/>
  <c r="AB89" i="10"/>
  <c r="AN89" i="10"/>
  <c r="AU14" i="10"/>
  <c r="AU35" i="10"/>
  <c r="X89" i="10"/>
  <c r="AT33" i="10"/>
  <c r="AM89" i="10"/>
  <c r="O89" i="10"/>
  <c r="AC89" i="10"/>
  <c r="AO89" i="10"/>
  <c r="AU47" i="10"/>
  <c r="AS51" i="10"/>
  <c r="AS37" i="10"/>
  <c r="BI89" i="10"/>
  <c r="F89" i="10"/>
  <c r="T89" i="10"/>
  <c r="AG89" i="10"/>
  <c r="AU16" i="10"/>
  <c r="AS19" i="10"/>
  <c r="G89" i="10"/>
  <c r="U89" i="10"/>
  <c r="AH89" i="10"/>
  <c r="AU27" i="10"/>
  <c r="AU29" i="10" s="1"/>
  <c r="AS29" i="10"/>
  <c r="AS33" i="10"/>
  <c r="Y51" i="10"/>
  <c r="AU53" i="10"/>
  <c r="Y29" i="10"/>
  <c r="J33" i="10"/>
  <c r="AL89" i="10"/>
  <c r="BC89" i="10"/>
  <c r="AU30" i="10"/>
  <c r="AU52" i="10"/>
  <c r="AS54" i="10"/>
  <c r="AS57" i="10"/>
  <c r="AU61" i="10"/>
  <c r="D89" i="10"/>
  <c r="C90" i="10" s="1"/>
  <c r="AD89" i="10"/>
  <c r="AP89" i="10"/>
  <c r="AU25" i="10"/>
  <c r="AS23" i="10"/>
  <c r="AU20" i="10"/>
  <c r="H26" i="10"/>
  <c r="I89" i="10"/>
  <c r="V89" i="10"/>
  <c r="AI89" i="10"/>
  <c r="BJ89" i="10"/>
  <c r="AT63" i="10"/>
  <c r="W89" i="10"/>
  <c r="Y9" i="10"/>
  <c r="AJ89" i="10"/>
  <c r="AU17" i="10"/>
  <c r="AU68" i="10"/>
  <c r="AU66" i="10"/>
  <c r="AS80" i="10"/>
  <c r="AS71" i="10"/>
  <c r="AS76" i="10"/>
  <c r="AS88" i="10"/>
  <c r="BJ72" i="8"/>
  <c r="BJ10" i="8"/>
  <c r="BJ30" i="8"/>
  <c r="BJ46" i="8"/>
  <c r="BJ47" i="8"/>
  <c r="BJ58" i="8"/>
  <c r="AU80" i="10" l="1"/>
  <c r="AU23" i="10"/>
  <c r="AU76" i="10"/>
  <c r="AU67" i="10"/>
  <c r="AU63" i="10"/>
  <c r="AU51" i="10"/>
  <c r="AU71" i="10"/>
  <c r="AU26" i="10"/>
  <c r="AU9" i="10"/>
  <c r="AU37" i="10"/>
  <c r="AU33" i="10"/>
  <c r="AS89" i="10"/>
  <c r="Y89" i="10"/>
  <c r="AT89" i="10"/>
  <c r="AU19" i="10"/>
  <c r="Z89" i="10"/>
  <c r="E90" i="10"/>
  <c r="J89" i="10"/>
  <c r="AU54" i="10"/>
  <c r="G90" i="10"/>
  <c r="H89" i="10"/>
  <c r="H23" i="9"/>
  <c r="G23" i="9"/>
  <c r="H19" i="9"/>
  <c r="G19" i="9"/>
  <c r="AU89" i="10" l="1"/>
  <c r="H90" i="10"/>
  <c r="E88" i="8"/>
  <c r="F88" i="8"/>
  <c r="G88" i="8"/>
  <c r="H88" i="8" s="1"/>
  <c r="H86" i="8" l="1"/>
  <c r="H87" i="8"/>
  <c r="BL88" i="8"/>
  <c r="BK88" i="8"/>
  <c r="BJ88" i="8"/>
  <c r="BI88" i="8"/>
  <c r="BH88" i="8"/>
  <c r="BG88" i="8"/>
  <c r="BF88" i="8"/>
  <c r="BE88" i="8"/>
  <c r="BD88" i="8"/>
  <c r="BC88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X88" i="8"/>
  <c r="W88" i="8"/>
  <c r="V88" i="8"/>
  <c r="U88" i="8"/>
  <c r="T88" i="8"/>
  <c r="S88" i="8"/>
  <c r="P88" i="8"/>
  <c r="O88" i="8"/>
  <c r="N88" i="8"/>
  <c r="J88" i="8"/>
  <c r="I88" i="8"/>
  <c r="D88" i="8"/>
  <c r="C88" i="8"/>
  <c r="BM87" i="8"/>
  <c r="AT87" i="8"/>
  <c r="AS87" i="8"/>
  <c r="AU87" i="8" s="1"/>
  <c r="Y87" i="8"/>
  <c r="BM86" i="8"/>
  <c r="AT86" i="8"/>
  <c r="AS86" i="8"/>
  <c r="AU86" i="8" s="1"/>
  <c r="Y86" i="8"/>
  <c r="BL85" i="8"/>
  <c r="BK85" i="8"/>
  <c r="BJ85" i="8"/>
  <c r="BI85" i="8"/>
  <c r="BH85" i="8"/>
  <c r="BG85" i="8"/>
  <c r="BD85" i="8"/>
  <c r="BC85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X85" i="8"/>
  <c r="W85" i="8"/>
  <c r="V85" i="8"/>
  <c r="U85" i="8"/>
  <c r="T85" i="8"/>
  <c r="S85" i="8"/>
  <c r="P85" i="8"/>
  <c r="O85" i="8"/>
  <c r="N85" i="8"/>
  <c r="J85" i="8"/>
  <c r="I85" i="8"/>
  <c r="G85" i="8"/>
  <c r="F85" i="8"/>
  <c r="E85" i="8"/>
  <c r="D85" i="8"/>
  <c r="C85" i="8"/>
  <c r="BM84" i="8"/>
  <c r="AT84" i="8"/>
  <c r="AS84" i="8"/>
  <c r="Y84" i="8"/>
  <c r="H84" i="8"/>
  <c r="BM83" i="8"/>
  <c r="AT83" i="8"/>
  <c r="AS83" i="8"/>
  <c r="Y83" i="8"/>
  <c r="H83" i="8"/>
  <c r="BM82" i="8"/>
  <c r="AT82" i="8"/>
  <c r="AS82" i="8"/>
  <c r="Y82" i="8"/>
  <c r="H82" i="8"/>
  <c r="BM81" i="8"/>
  <c r="AT81" i="8"/>
  <c r="AS81" i="8"/>
  <c r="Y81" i="8"/>
  <c r="H81" i="8"/>
  <c r="BM80" i="8"/>
  <c r="BL80" i="8"/>
  <c r="BK80" i="8"/>
  <c r="BJ80" i="8"/>
  <c r="BI80" i="8"/>
  <c r="BH80" i="8"/>
  <c r="BG80" i="8"/>
  <c r="BF80" i="8"/>
  <c r="BE80" i="8"/>
  <c r="BD80" i="8"/>
  <c r="BC80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X80" i="8"/>
  <c r="W80" i="8"/>
  <c r="V80" i="8"/>
  <c r="U80" i="8"/>
  <c r="T80" i="8"/>
  <c r="S80" i="8"/>
  <c r="P80" i="8"/>
  <c r="O80" i="8"/>
  <c r="N80" i="8"/>
  <c r="J80" i="8"/>
  <c r="I80" i="8"/>
  <c r="G80" i="8"/>
  <c r="F80" i="8"/>
  <c r="E80" i="8"/>
  <c r="D80" i="8"/>
  <c r="C80" i="8"/>
  <c r="BM79" i="8"/>
  <c r="AT79" i="8"/>
  <c r="AS79" i="8"/>
  <c r="Y79" i="8"/>
  <c r="H79" i="8"/>
  <c r="BM78" i="8"/>
  <c r="AT78" i="8"/>
  <c r="AS78" i="8"/>
  <c r="AU78" i="8" s="1"/>
  <c r="Y78" i="8"/>
  <c r="H78" i="8"/>
  <c r="BM77" i="8"/>
  <c r="AT77" i="8"/>
  <c r="AS77" i="8"/>
  <c r="Y77" i="8"/>
  <c r="H77" i="8"/>
  <c r="BJ76" i="8"/>
  <c r="BI76" i="8"/>
  <c r="BH76" i="8"/>
  <c r="BG76" i="8"/>
  <c r="BF76" i="8"/>
  <c r="BE76" i="8"/>
  <c r="BD76" i="8"/>
  <c r="BC76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X76" i="8"/>
  <c r="W76" i="8"/>
  <c r="V76" i="8"/>
  <c r="U76" i="8"/>
  <c r="T76" i="8"/>
  <c r="S76" i="8"/>
  <c r="P76" i="8"/>
  <c r="O76" i="8"/>
  <c r="I76" i="8"/>
  <c r="G76" i="8"/>
  <c r="F76" i="8"/>
  <c r="E76" i="8"/>
  <c r="D76" i="8"/>
  <c r="C76" i="8"/>
  <c r="BM75" i="8"/>
  <c r="AT75" i="8"/>
  <c r="AS75" i="8"/>
  <c r="Y75" i="8"/>
  <c r="H75" i="8"/>
  <c r="BM74" i="8"/>
  <c r="AT74" i="8"/>
  <c r="AS74" i="8"/>
  <c r="Z74" i="8"/>
  <c r="Y74" i="8"/>
  <c r="J74" i="8"/>
  <c r="H74" i="8"/>
  <c r="BM73" i="8"/>
  <c r="AT73" i="8"/>
  <c r="AS73" i="8"/>
  <c r="Z73" i="8"/>
  <c r="Y73" i="8"/>
  <c r="J73" i="8"/>
  <c r="H73" i="8"/>
  <c r="AT72" i="8"/>
  <c r="AS72" i="8"/>
  <c r="Z72" i="8"/>
  <c r="Y72" i="8"/>
  <c r="J72" i="8"/>
  <c r="H72" i="8"/>
  <c r="BL71" i="8"/>
  <c r="BK71" i="8"/>
  <c r="BJ71" i="8"/>
  <c r="BI71" i="8"/>
  <c r="BH71" i="8"/>
  <c r="BG71" i="8"/>
  <c r="BD71" i="8"/>
  <c r="BC71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X71" i="8"/>
  <c r="W71" i="8"/>
  <c r="V71" i="8"/>
  <c r="U71" i="8"/>
  <c r="T71" i="8"/>
  <c r="S71" i="8"/>
  <c r="P71" i="8"/>
  <c r="O71" i="8"/>
  <c r="N71" i="8"/>
  <c r="J71" i="8"/>
  <c r="I71" i="8"/>
  <c r="G71" i="8"/>
  <c r="F71" i="8"/>
  <c r="E71" i="8"/>
  <c r="D71" i="8"/>
  <c r="C71" i="8"/>
  <c r="BM70" i="8"/>
  <c r="AT70" i="8"/>
  <c r="AS70" i="8"/>
  <c r="Y70" i="8"/>
  <c r="H70" i="8"/>
  <c r="BM69" i="8"/>
  <c r="AT69" i="8"/>
  <c r="AS69" i="8"/>
  <c r="Y69" i="8"/>
  <c r="H69" i="8"/>
  <c r="BM68" i="8"/>
  <c r="AT68" i="8"/>
  <c r="AS68" i="8"/>
  <c r="Y68" i="8"/>
  <c r="H68" i="8"/>
  <c r="BI67" i="8"/>
  <c r="BH67" i="8"/>
  <c r="BG67" i="8"/>
  <c r="BF67" i="8"/>
  <c r="BE67" i="8"/>
  <c r="BD67" i="8"/>
  <c r="BC67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X67" i="8"/>
  <c r="W67" i="8"/>
  <c r="V67" i="8"/>
  <c r="U67" i="8"/>
  <c r="T67" i="8"/>
  <c r="S67" i="8"/>
  <c r="P67" i="8"/>
  <c r="O67" i="8"/>
  <c r="I67" i="8"/>
  <c r="G67" i="8"/>
  <c r="F67" i="8"/>
  <c r="E67" i="8"/>
  <c r="D67" i="8"/>
  <c r="C67" i="8"/>
  <c r="BM66" i="8"/>
  <c r="AT66" i="8"/>
  <c r="AS66" i="8"/>
  <c r="AU66" i="8" s="1"/>
  <c r="Z66" i="8"/>
  <c r="Y66" i="8"/>
  <c r="J66" i="8"/>
  <c r="H66" i="8"/>
  <c r="BM65" i="8"/>
  <c r="AT65" i="8"/>
  <c r="AS65" i="8"/>
  <c r="Z65" i="8"/>
  <c r="Y65" i="8"/>
  <c r="J65" i="8"/>
  <c r="H65" i="8"/>
  <c r="BJ64" i="8"/>
  <c r="BJ67" i="8" s="1"/>
  <c r="AT64" i="8"/>
  <c r="AS64" i="8"/>
  <c r="Z64" i="8"/>
  <c r="Y64" i="8"/>
  <c r="J64" i="8"/>
  <c r="H64" i="8"/>
  <c r="BJ63" i="8"/>
  <c r="BI63" i="8"/>
  <c r="BH63" i="8"/>
  <c r="BG63" i="8"/>
  <c r="BD63" i="8"/>
  <c r="BC63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X63" i="8"/>
  <c r="W63" i="8"/>
  <c r="V63" i="8"/>
  <c r="U63" i="8"/>
  <c r="T63" i="8"/>
  <c r="S63" i="8"/>
  <c r="P63" i="8"/>
  <c r="O63" i="8"/>
  <c r="I63" i="8"/>
  <c r="G63" i="8"/>
  <c r="F63" i="8"/>
  <c r="E63" i="8"/>
  <c r="D63" i="8"/>
  <c r="C63" i="8"/>
  <c r="AT62" i="8"/>
  <c r="AS62" i="8"/>
  <c r="AU62" i="8" s="1"/>
  <c r="Z62" i="8"/>
  <c r="Y62" i="8"/>
  <c r="J62" i="8"/>
  <c r="H62" i="8"/>
  <c r="AT61" i="8"/>
  <c r="AS61" i="8"/>
  <c r="Y61" i="8"/>
  <c r="H61" i="8"/>
  <c r="AT60" i="8"/>
  <c r="AS60" i="8"/>
  <c r="Z60" i="8"/>
  <c r="Y60" i="8"/>
  <c r="J60" i="8"/>
  <c r="H60" i="8"/>
  <c r="AT59" i="8"/>
  <c r="AS59" i="8"/>
  <c r="Z59" i="8"/>
  <c r="Y59" i="8"/>
  <c r="J59" i="8"/>
  <c r="H59" i="8"/>
  <c r="AT58" i="8"/>
  <c r="AS58" i="8"/>
  <c r="Z58" i="8"/>
  <c r="Y58" i="8"/>
  <c r="J58" i="8"/>
  <c r="H58" i="8"/>
  <c r="BM57" i="8"/>
  <c r="BL57" i="8"/>
  <c r="BK57" i="8"/>
  <c r="BJ57" i="8"/>
  <c r="BI57" i="8"/>
  <c r="BH57" i="8"/>
  <c r="BG57" i="8"/>
  <c r="BF57" i="8"/>
  <c r="BE57" i="8"/>
  <c r="BD57" i="8"/>
  <c r="BC57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X57" i="8"/>
  <c r="W57" i="8"/>
  <c r="V57" i="8"/>
  <c r="U57" i="8"/>
  <c r="T57" i="8"/>
  <c r="S57" i="8"/>
  <c r="P57" i="8"/>
  <c r="O57" i="8"/>
  <c r="N57" i="8"/>
  <c r="J57" i="8"/>
  <c r="I57" i="8"/>
  <c r="G57" i="8"/>
  <c r="F57" i="8"/>
  <c r="E57" i="8"/>
  <c r="D57" i="8"/>
  <c r="C57" i="8"/>
  <c r="AT56" i="8"/>
  <c r="AS56" i="8"/>
  <c r="Y56" i="8"/>
  <c r="H56" i="8"/>
  <c r="AT55" i="8"/>
  <c r="AS55" i="8"/>
  <c r="Y55" i="8"/>
  <c r="H55" i="8"/>
  <c r="BI54" i="8"/>
  <c r="BH54" i="8"/>
  <c r="BG54" i="8"/>
  <c r="BF54" i="8"/>
  <c r="BE54" i="8"/>
  <c r="BD54" i="8"/>
  <c r="BC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X54" i="8"/>
  <c r="W54" i="8"/>
  <c r="V54" i="8"/>
  <c r="U54" i="8"/>
  <c r="T54" i="8"/>
  <c r="S54" i="8"/>
  <c r="P54" i="8"/>
  <c r="O54" i="8"/>
  <c r="I54" i="8"/>
  <c r="G54" i="8"/>
  <c r="F54" i="8"/>
  <c r="E54" i="8"/>
  <c r="D54" i="8"/>
  <c r="C54" i="8"/>
  <c r="AT53" i="8"/>
  <c r="AS53" i="8"/>
  <c r="Z53" i="8"/>
  <c r="Y53" i="8"/>
  <c r="J53" i="8"/>
  <c r="H53" i="8"/>
  <c r="BJ52" i="8"/>
  <c r="BJ54" i="8" s="1"/>
  <c r="AT52" i="8"/>
  <c r="AS52" i="8"/>
  <c r="AS54" i="8" s="1"/>
  <c r="Z52" i="8"/>
  <c r="Y52" i="8"/>
  <c r="J52" i="8"/>
  <c r="H52" i="8"/>
  <c r="BJ51" i="8"/>
  <c r="BI51" i="8"/>
  <c r="BH51" i="8"/>
  <c r="BG51" i="8"/>
  <c r="BF51" i="8"/>
  <c r="BE51" i="8"/>
  <c r="BD51" i="8"/>
  <c r="BC51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X51" i="8"/>
  <c r="W51" i="8"/>
  <c r="V51" i="8"/>
  <c r="U51" i="8"/>
  <c r="T51" i="8"/>
  <c r="S51" i="8"/>
  <c r="P51" i="8"/>
  <c r="O51" i="8"/>
  <c r="I51" i="8"/>
  <c r="G51" i="8"/>
  <c r="F51" i="8"/>
  <c r="E51" i="8"/>
  <c r="D51" i="8"/>
  <c r="C51" i="8"/>
  <c r="AT50" i="8"/>
  <c r="AS50" i="8"/>
  <c r="Z50" i="8"/>
  <c r="Y50" i="8"/>
  <c r="J50" i="8"/>
  <c r="H50" i="8"/>
  <c r="AT49" i="8"/>
  <c r="AS49" i="8"/>
  <c r="AU49" i="8" s="1"/>
  <c r="Z49" i="8"/>
  <c r="Y49" i="8"/>
  <c r="J49" i="8"/>
  <c r="H49" i="8"/>
  <c r="AT48" i="8"/>
  <c r="AS48" i="8"/>
  <c r="AU48" i="8" s="1"/>
  <c r="Z48" i="8"/>
  <c r="Y48" i="8"/>
  <c r="J48" i="8"/>
  <c r="H48" i="8"/>
  <c r="AT47" i="8"/>
  <c r="AS47" i="8"/>
  <c r="AT46" i="8"/>
  <c r="AS46" i="8"/>
  <c r="Z46" i="8"/>
  <c r="Y46" i="8"/>
  <c r="J46" i="8"/>
  <c r="H46" i="8"/>
  <c r="BM45" i="8"/>
  <c r="BL45" i="8"/>
  <c r="BK45" i="8"/>
  <c r="BJ45" i="8"/>
  <c r="BI45" i="8"/>
  <c r="BH45" i="8"/>
  <c r="BG45" i="8"/>
  <c r="BD45" i="8"/>
  <c r="BC45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X45" i="8"/>
  <c r="W45" i="8"/>
  <c r="V45" i="8"/>
  <c r="U45" i="8"/>
  <c r="T45" i="8"/>
  <c r="S45" i="8"/>
  <c r="P45" i="8"/>
  <c r="O45" i="8"/>
  <c r="N45" i="8"/>
  <c r="J45" i="8"/>
  <c r="I45" i="8"/>
  <c r="G45" i="8"/>
  <c r="F45" i="8"/>
  <c r="E45" i="8"/>
  <c r="D45" i="8"/>
  <c r="C45" i="8"/>
  <c r="AT44" i="8"/>
  <c r="AS44" i="8"/>
  <c r="Y44" i="8"/>
  <c r="H44" i="8"/>
  <c r="AT43" i="8"/>
  <c r="AS43" i="8"/>
  <c r="Y43" i="8"/>
  <c r="H43" i="8"/>
  <c r="AT42" i="8"/>
  <c r="AS42" i="8"/>
  <c r="AU42" i="8" s="1"/>
  <c r="Y42" i="8"/>
  <c r="H42" i="8"/>
  <c r="AT41" i="8"/>
  <c r="AS41" i="8"/>
  <c r="Y41" i="8"/>
  <c r="H41" i="8"/>
  <c r="AT40" i="8"/>
  <c r="AS40" i="8"/>
  <c r="Y40" i="8"/>
  <c r="H40" i="8"/>
  <c r="AT39" i="8"/>
  <c r="AS39" i="8"/>
  <c r="Y39" i="8"/>
  <c r="H39" i="8"/>
  <c r="AT38" i="8"/>
  <c r="AS38" i="8"/>
  <c r="Y38" i="8"/>
  <c r="H38" i="8"/>
  <c r="BJ37" i="8"/>
  <c r="BI37" i="8"/>
  <c r="BH37" i="8"/>
  <c r="BG37" i="8"/>
  <c r="BF37" i="8"/>
  <c r="BE37" i="8"/>
  <c r="BD37" i="8"/>
  <c r="BC37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X37" i="8"/>
  <c r="W37" i="8"/>
  <c r="V37" i="8"/>
  <c r="U37" i="8"/>
  <c r="T37" i="8"/>
  <c r="S37" i="8"/>
  <c r="P37" i="8"/>
  <c r="O37" i="8"/>
  <c r="I37" i="8"/>
  <c r="G37" i="8"/>
  <c r="F37" i="8"/>
  <c r="E37" i="8"/>
  <c r="D37" i="8"/>
  <c r="C37" i="8"/>
  <c r="AT36" i="8"/>
  <c r="AS36" i="8"/>
  <c r="Y36" i="8"/>
  <c r="H36" i="8"/>
  <c r="AT35" i="8"/>
  <c r="AS35" i="8"/>
  <c r="Z35" i="8"/>
  <c r="Y35" i="8"/>
  <c r="J35" i="8"/>
  <c r="H35" i="8"/>
  <c r="AT34" i="8"/>
  <c r="AS34" i="8"/>
  <c r="Z34" i="8"/>
  <c r="Y34" i="8"/>
  <c r="J34" i="8"/>
  <c r="H34" i="8"/>
  <c r="BJ33" i="8"/>
  <c r="BI33" i="8"/>
  <c r="BH33" i="8"/>
  <c r="BG33" i="8"/>
  <c r="BD33" i="8"/>
  <c r="BC33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X33" i="8"/>
  <c r="W33" i="8"/>
  <c r="V33" i="8"/>
  <c r="U33" i="8"/>
  <c r="T33" i="8"/>
  <c r="S33" i="8"/>
  <c r="P33" i="8"/>
  <c r="O33" i="8"/>
  <c r="I33" i="8"/>
  <c r="G33" i="8"/>
  <c r="F33" i="8"/>
  <c r="E33" i="8"/>
  <c r="D33" i="8"/>
  <c r="C33" i="8"/>
  <c r="AT32" i="8"/>
  <c r="AS32" i="8"/>
  <c r="AU32" i="8" s="1"/>
  <c r="Y32" i="8"/>
  <c r="H32" i="8"/>
  <c r="AT31" i="8"/>
  <c r="AS31" i="8"/>
  <c r="Y31" i="8"/>
  <c r="H31" i="8"/>
  <c r="AT30" i="8"/>
  <c r="AS30" i="8"/>
  <c r="Z30" i="8"/>
  <c r="Y30" i="8"/>
  <c r="J30" i="8"/>
  <c r="H30" i="8"/>
  <c r="BM29" i="8"/>
  <c r="BL29" i="8"/>
  <c r="BK29" i="8"/>
  <c r="BJ29" i="8"/>
  <c r="BI29" i="8"/>
  <c r="BH29" i="8"/>
  <c r="BG29" i="8"/>
  <c r="BF29" i="8"/>
  <c r="BE29" i="8"/>
  <c r="BD29" i="8"/>
  <c r="BC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X29" i="8"/>
  <c r="W29" i="8"/>
  <c r="V29" i="8"/>
  <c r="U29" i="8"/>
  <c r="T29" i="8"/>
  <c r="S29" i="8"/>
  <c r="P29" i="8"/>
  <c r="O29" i="8"/>
  <c r="N29" i="8"/>
  <c r="J29" i="8"/>
  <c r="I29" i="8"/>
  <c r="G29" i="8"/>
  <c r="F29" i="8"/>
  <c r="E29" i="8"/>
  <c r="D29" i="8"/>
  <c r="C29" i="8"/>
  <c r="AT28" i="8"/>
  <c r="AS28" i="8"/>
  <c r="Y28" i="8"/>
  <c r="H28" i="8"/>
  <c r="AT27" i="8"/>
  <c r="AS27" i="8"/>
  <c r="Y27" i="8"/>
  <c r="H27" i="8"/>
  <c r="BM26" i="8"/>
  <c r="BL26" i="8"/>
  <c r="BK26" i="8"/>
  <c r="BJ26" i="8"/>
  <c r="BI26" i="8"/>
  <c r="BH26" i="8"/>
  <c r="BG26" i="8"/>
  <c r="BF26" i="8"/>
  <c r="BE26" i="8"/>
  <c r="BD26" i="8"/>
  <c r="BC26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X26" i="8"/>
  <c r="W26" i="8"/>
  <c r="V26" i="8"/>
  <c r="U26" i="8"/>
  <c r="T26" i="8"/>
  <c r="S26" i="8"/>
  <c r="P26" i="8"/>
  <c r="O26" i="8"/>
  <c r="N26" i="8"/>
  <c r="J26" i="8"/>
  <c r="I26" i="8"/>
  <c r="G26" i="8"/>
  <c r="F26" i="8"/>
  <c r="E26" i="8"/>
  <c r="D26" i="8"/>
  <c r="C26" i="8"/>
  <c r="AT25" i="8"/>
  <c r="AS25" i="8"/>
  <c r="Y25" i="8"/>
  <c r="H25" i="8"/>
  <c r="AT24" i="8"/>
  <c r="AS24" i="8"/>
  <c r="Y24" i="8"/>
  <c r="H24" i="8"/>
  <c r="BM23" i="8"/>
  <c r="BL23" i="8"/>
  <c r="BK23" i="8"/>
  <c r="BJ23" i="8"/>
  <c r="BI23" i="8"/>
  <c r="BH23" i="8"/>
  <c r="BG23" i="8"/>
  <c r="BF23" i="8"/>
  <c r="BE23" i="8"/>
  <c r="BD23" i="8"/>
  <c r="BC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X23" i="8"/>
  <c r="W23" i="8"/>
  <c r="V23" i="8"/>
  <c r="U23" i="8"/>
  <c r="T23" i="8"/>
  <c r="S23" i="8"/>
  <c r="P23" i="8"/>
  <c r="O23" i="8"/>
  <c r="N23" i="8"/>
  <c r="J23" i="8"/>
  <c r="I23" i="8"/>
  <c r="G23" i="8"/>
  <c r="F23" i="8"/>
  <c r="E23" i="8"/>
  <c r="D23" i="8"/>
  <c r="C23" i="8"/>
  <c r="AT22" i="8"/>
  <c r="AS22" i="8"/>
  <c r="AU22" i="8" s="1"/>
  <c r="Y22" i="8"/>
  <c r="H22" i="8"/>
  <c r="AT21" i="8"/>
  <c r="AS21" i="8"/>
  <c r="Y21" i="8"/>
  <c r="H21" i="8"/>
  <c r="AT20" i="8"/>
  <c r="AS20" i="8"/>
  <c r="Y20" i="8"/>
  <c r="H20" i="8"/>
  <c r="BM19" i="8"/>
  <c r="BL19" i="8"/>
  <c r="BK19" i="8"/>
  <c r="BJ19" i="8"/>
  <c r="BI19" i="8"/>
  <c r="BH19" i="8"/>
  <c r="BG19" i="8"/>
  <c r="BD19" i="8"/>
  <c r="BC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X19" i="8"/>
  <c r="W19" i="8"/>
  <c r="V19" i="8"/>
  <c r="U19" i="8"/>
  <c r="T19" i="8"/>
  <c r="S19" i="8"/>
  <c r="P19" i="8"/>
  <c r="O19" i="8"/>
  <c r="N19" i="8"/>
  <c r="J19" i="8"/>
  <c r="I19" i="8"/>
  <c r="G19" i="8"/>
  <c r="F19" i="8"/>
  <c r="E19" i="8"/>
  <c r="D19" i="8"/>
  <c r="C19" i="8"/>
  <c r="AT18" i="8"/>
  <c r="AS18" i="8"/>
  <c r="Y18" i="8"/>
  <c r="H18" i="8"/>
  <c r="AT17" i="8"/>
  <c r="AS17" i="8"/>
  <c r="AU17" i="8" s="1"/>
  <c r="Y17" i="8"/>
  <c r="H17" i="8"/>
  <c r="AT16" i="8"/>
  <c r="AS16" i="8"/>
  <c r="Y16" i="8"/>
  <c r="H16" i="8"/>
  <c r="AT15" i="8"/>
  <c r="AS15" i="8"/>
  <c r="Y15" i="8"/>
  <c r="H15" i="8"/>
  <c r="AT14" i="8"/>
  <c r="AT19" i="8" s="1"/>
  <c r="AS14" i="8"/>
  <c r="Y14" i="8"/>
  <c r="H14" i="8"/>
  <c r="AT13" i="8"/>
  <c r="AS13" i="8"/>
  <c r="Y13" i="8"/>
  <c r="H13" i="8"/>
  <c r="BI12" i="8"/>
  <c r="BH12" i="8"/>
  <c r="BG12" i="8"/>
  <c r="BF12" i="8"/>
  <c r="BE12" i="8"/>
  <c r="BD12" i="8"/>
  <c r="BC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X12" i="8"/>
  <c r="W12" i="8"/>
  <c r="V12" i="8"/>
  <c r="U12" i="8"/>
  <c r="T12" i="8"/>
  <c r="S12" i="8"/>
  <c r="P12" i="8"/>
  <c r="O12" i="8"/>
  <c r="I12" i="8"/>
  <c r="G12" i="8"/>
  <c r="F12" i="8"/>
  <c r="E12" i="8"/>
  <c r="D12" i="8"/>
  <c r="C12" i="8"/>
  <c r="AT11" i="8"/>
  <c r="AS11" i="8"/>
  <c r="Z11" i="8"/>
  <c r="Y11" i="8"/>
  <c r="J11" i="8"/>
  <c r="H11" i="8"/>
  <c r="BJ12" i="8"/>
  <c r="AT10" i="8"/>
  <c r="AS10" i="8"/>
  <c r="Z10" i="8"/>
  <c r="Y10" i="8"/>
  <c r="J10" i="8"/>
  <c r="H10" i="8"/>
  <c r="BM9" i="8"/>
  <c r="BL9" i="8"/>
  <c r="BK9" i="8"/>
  <c r="BJ9" i="8"/>
  <c r="BI9" i="8"/>
  <c r="BH9" i="8"/>
  <c r="BG9" i="8"/>
  <c r="BF9" i="8"/>
  <c r="BE9" i="8"/>
  <c r="BD9" i="8"/>
  <c r="BC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X9" i="8"/>
  <c r="W9" i="8"/>
  <c r="V9" i="8"/>
  <c r="U9" i="8"/>
  <c r="T9" i="8"/>
  <c r="S9" i="8"/>
  <c r="P9" i="8"/>
  <c r="O9" i="8"/>
  <c r="N9" i="8"/>
  <c r="M9" i="8"/>
  <c r="J9" i="8"/>
  <c r="I9" i="8"/>
  <c r="G9" i="8"/>
  <c r="F9" i="8"/>
  <c r="E9" i="8"/>
  <c r="D9" i="8"/>
  <c r="C9" i="8"/>
  <c r="AT8" i="8"/>
  <c r="AS8" i="8"/>
  <c r="AU8" i="8" s="1"/>
  <c r="Y8" i="8"/>
  <c r="H8" i="8"/>
  <c r="AT7" i="8"/>
  <c r="AS7" i="8"/>
  <c r="Y7" i="8"/>
  <c r="H7" i="8"/>
  <c r="AT6" i="8"/>
  <c r="AS6" i="8"/>
  <c r="Y6" i="8"/>
  <c r="H6" i="8"/>
  <c r="AT5" i="8"/>
  <c r="AS5" i="8"/>
  <c r="Y5" i="8"/>
  <c r="H5" i="8"/>
  <c r="AT4" i="8"/>
  <c r="AS4" i="8"/>
  <c r="Y4" i="8"/>
  <c r="H4" i="8"/>
  <c r="AU43" i="8" l="1"/>
  <c r="AU70" i="8"/>
  <c r="AU18" i="8"/>
  <c r="AU56" i="8"/>
  <c r="Y51" i="8"/>
  <c r="AU59" i="8"/>
  <c r="AT23" i="8"/>
  <c r="BM88" i="8"/>
  <c r="AT71" i="8"/>
  <c r="Z76" i="8"/>
  <c r="AU13" i="8"/>
  <c r="J33" i="8"/>
  <c r="AU31" i="8"/>
  <c r="AU44" i="8"/>
  <c r="AT67" i="8"/>
  <c r="BM85" i="8"/>
  <c r="AU53" i="8"/>
  <c r="AT57" i="8"/>
  <c r="AU6" i="8"/>
  <c r="AT29" i="8"/>
  <c r="C89" i="8"/>
  <c r="AS26" i="8"/>
  <c r="D89" i="8"/>
  <c r="G13" i="9" s="1"/>
  <c r="AT26" i="8"/>
  <c r="AU83" i="8"/>
  <c r="AU15" i="8"/>
  <c r="AU50" i="8"/>
  <c r="BM71" i="8"/>
  <c r="AU81" i="8"/>
  <c r="AT85" i="8"/>
  <c r="AU28" i="8"/>
  <c r="AT45" i="8"/>
  <c r="Y67" i="8"/>
  <c r="AU74" i="8"/>
  <c r="AS67" i="8"/>
  <c r="AU65" i="8"/>
  <c r="Z67" i="8"/>
  <c r="H67" i="8"/>
  <c r="AU60" i="8"/>
  <c r="AS63" i="8"/>
  <c r="Z63" i="8"/>
  <c r="J63" i="8"/>
  <c r="Y63" i="8"/>
  <c r="H63" i="8"/>
  <c r="AU75" i="8"/>
  <c r="AU72" i="8"/>
  <c r="Y76" i="8"/>
  <c r="AS80" i="8"/>
  <c r="H80" i="8"/>
  <c r="Y88" i="8"/>
  <c r="AS57" i="8"/>
  <c r="Y57" i="8"/>
  <c r="AT54" i="8"/>
  <c r="Z54" i="8"/>
  <c r="H54" i="8"/>
  <c r="J51" i="8"/>
  <c r="AU38" i="8"/>
  <c r="AT37" i="8"/>
  <c r="AS37" i="8"/>
  <c r="Z37" i="8"/>
  <c r="J37" i="8"/>
  <c r="Y37" i="8"/>
  <c r="H37" i="8"/>
  <c r="AT33" i="8"/>
  <c r="Z33" i="8"/>
  <c r="AS29" i="8"/>
  <c r="Y33" i="8"/>
  <c r="H29" i="8"/>
  <c r="AU25" i="8"/>
  <c r="AU21" i="8"/>
  <c r="Y23" i="8"/>
  <c r="AS19" i="8"/>
  <c r="Y19" i="8"/>
  <c r="AT12" i="8"/>
  <c r="AU11" i="8"/>
  <c r="AS12" i="8"/>
  <c r="Z12" i="8"/>
  <c r="J12" i="8"/>
  <c r="AU4" i="8"/>
  <c r="I89" i="8"/>
  <c r="I13" i="9" s="1"/>
  <c r="BG89" i="8"/>
  <c r="BI89" i="8"/>
  <c r="I18" i="9" s="1"/>
  <c r="BH89" i="8"/>
  <c r="I17" i="9" s="1"/>
  <c r="BJ89" i="8"/>
  <c r="BC89" i="8"/>
  <c r="I24" i="9" s="1"/>
  <c r="BD89" i="8"/>
  <c r="AT88" i="8"/>
  <c r="AU84" i="8"/>
  <c r="AU82" i="8"/>
  <c r="AT80" i="8"/>
  <c r="AU79" i="8"/>
  <c r="AT76" i="8"/>
  <c r="AU73" i="8"/>
  <c r="AU68" i="8"/>
  <c r="AU69" i="8"/>
  <c r="AU61" i="8"/>
  <c r="AU52" i="8"/>
  <c r="AU47" i="8"/>
  <c r="AU46" i="8"/>
  <c r="AT51" i="8"/>
  <c r="AU39" i="8"/>
  <c r="AU41" i="8"/>
  <c r="AU40" i="8"/>
  <c r="AS45" i="8"/>
  <c r="AU36" i="8"/>
  <c r="AC89" i="8"/>
  <c r="AO89" i="8"/>
  <c r="AU35" i="8"/>
  <c r="AU34" i="8"/>
  <c r="AR89" i="8"/>
  <c r="AS33" i="8"/>
  <c r="AJ89" i="8"/>
  <c r="AD89" i="8"/>
  <c r="AI89" i="8"/>
  <c r="AU24" i="8"/>
  <c r="AP89" i="8"/>
  <c r="AU20" i="8"/>
  <c r="AA89" i="8"/>
  <c r="AM89" i="8"/>
  <c r="AB89" i="8"/>
  <c r="AN89" i="8"/>
  <c r="AS23" i="8"/>
  <c r="AE89" i="8"/>
  <c r="AQ89" i="8"/>
  <c r="AF89" i="8"/>
  <c r="AU16" i="8"/>
  <c r="AK89" i="8"/>
  <c r="AL89" i="8"/>
  <c r="AU10" i="8"/>
  <c r="AG89" i="8"/>
  <c r="AH89" i="8"/>
  <c r="AU5" i="8"/>
  <c r="AU7" i="8"/>
  <c r="AS9" i="8"/>
  <c r="Y85" i="8"/>
  <c r="Y80" i="8"/>
  <c r="Y71" i="8"/>
  <c r="Y54" i="8"/>
  <c r="Z51" i="8"/>
  <c r="Y45" i="8"/>
  <c r="Y29" i="8"/>
  <c r="Y26" i="8"/>
  <c r="T89" i="8"/>
  <c r="U89" i="8"/>
  <c r="V89" i="8"/>
  <c r="W89" i="8"/>
  <c r="X89" i="8"/>
  <c r="Y12" i="8"/>
  <c r="S89" i="8"/>
  <c r="P89" i="8"/>
  <c r="O89" i="8"/>
  <c r="H19" i="8"/>
  <c r="H23" i="8"/>
  <c r="H26" i="8"/>
  <c r="H33" i="8"/>
  <c r="H45" i="8"/>
  <c r="H51" i="8"/>
  <c r="J54" i="8"/>
  <c r="H57" i="8"/>
  <c r="J67" i="8"/>
  <c r="H71" i="8"/>
  <c r="H76" i="8"/>
  <c r="J76" i="8"/>
  <c r="H85" i="8"/>
  <c r="H12" i="8"/>
  <c r="E89" i="8"/>
  <c r="H14" i="9" s="1"/>
  <c r="H31" i="9" s="1"/>
  <c r="F89" i="8"/>
  <c r="H13" i="9" s="1"/>
  <c r="G89" i="8"/>
  <c r="I14" i="9" s="1"/>
  <c r="I31" i="9" s="1"/>
  <c r="AU88" i="8"/>
  <c r="AU14" i="8"/>
  <c r="H9" i="8"/>
  <c r="AU27" i="8"/>
  <c r="AS71" i="8"/>
  <c r="AU55" i="8"/>
  <c r="AU57" i="8" s="1"/>
  <c r="AT9" i="8"/>
  <c r="AU64" i="8"/>
  <c r="AS76" i="8"/>
  <c r="AS85" i="8"/>
  <c r="AU30" i="8"/>
  <c r="AU33" i="8" s="1"/>
  <c r="AT63" i="8"/>
  <c r="Y9" i="8"/>
  <c r="AU58" i="8"/>
  <c r="AS88" i="8"/>
  <c r="AS51" i="8"/>
  <c r="AU77" i="8"/>
  <c r="AI13" i="7"/>
  <c r="AI90" i="7" s="1"/>
  <c r="AH13" i="7"/>
  <c r="AH90" i="7" s="1"/>
  <c r="AG13" i="7"/>
  <c r="AG90" i="7" s="1"/>
  <c r="AF13" i="7"/>
  <c r="AF90" i="7" s="1"/>
  <c r="AE13" i="7"/>
  <c r="AE90" i="7" s="1"/>
  <c r="Y58" i="7"/>
  <c r="AB82" i="7"/>
  <c r="AB86" i="7" s="1"/>
  <c r="AA82" i="7"/>
  <c r="AA86" i="7" s="1"/>
  <c r="Y82" i="7"/>
  <c r="Y86" i="7" s="1"/>
  <c r="AB69" i="7"/>
  <c r="AB72" i="7" s="1"/>
  <c r="AA69" i="7"/>
  <c r="AA72" i="7" s="1"/>
  <c r="Y69" i="7"/>
  <c r="Y72" i="7" s="1"/>
  <c r="AB59" i="7"/>
  <c r="AB64" i="7" s="1"/>
  <c r="AA59" i="7"/>
  <c r="AA64" i="7" s="1"/>
  <c r="Y59" i="7"/>
  <c r="Y64" i="7" s="1"/>
  <c r="AB56" i="7"/>
  <c r="AB58" i="7" s="1"/>
  <c r="AA56" i="7"/>
  <c r="AA58" i="7" s="1"/>
  <c r="Z56" i="7"/>
  <c r="Y56" i="7"/>
  <c r="AB42" i="7"/>
  <c r="AB46" i="7" s="1"/>
  <c r="AA42" i="7"/>
  <c r="AA46" i="7" s="1"/>
  <c r="Y42" i="7"/>
  <c r="Y46" i="7" s="1"/>
  <c r="AB31" i="7"/>
  <c r="AB34" i="7" s="1"/>
  <c r="AA31" i="7"/>
  <c r="AA34" i="7" s="1"/>
  <c r="Y31" i="7"/>
  <c r="Y34" i="7" s="1"/>
  <c r="AB15" i="7"/>
  <c r="AB20" i="7" s="1"/>
  <c r="AA15" i="7"/>
  <c r="AA20" i="7" s="1"/>
  <c r="Y15" i="7"/>
  <c r="Y20" i="7" s="1"/>
  <c r="U73" i="7"/>
  <c r="U77" i="7" s="1"/>
  <c r="R73" i="7"/>
  <c r="R77" i="7" s="1"/>
  <c r="R65" i="7"/>
  <c r="R68" i="7" s="1"/>
  <c r="U59" i="7"/>
  <c r="U64" i="7" s="1"/>
  <c r="R59" i="7"/>
  <c r="R64" i="7" s="1"/>
  <c r="R53" i="7"/>
  <c r="R55" i="7" s="1"/>
  <c r="U48" i="7"/>
  <c r="R48" i="7"/>
  <c r="U47" i="7"/>
  <c r="R47" i="7"/>
  <c r="U35" i="7"/>
  <c r="U38" i="7" s="1"/>
  <c r="R35" i="7"/>
  <c r="R38" i="7" s="1"/>
  <c r="U31" i="7"/>
  <c r="R31" i="7"/>
  <c r="R34" i="7" s="1"/>
  <c r="J89" i="7"/>
  <c r="J86" i="7"/>
  <c r="J81" i="7"/>
  <c r="J77" i="7"/>
  <c r="J72" i="7"/>
  <c r="J68" i="7"/>
  <c r="J64" i="7"/>
  <c r="J58" i="7"/>
  <c r="J55" i="7"/>
  <c r="J52" i="7"/>
  <c r="J46" i="7"/>
  <c r="J38" i="7"/>
  <c r="J34" i="7"/>
  <c r="J30" i="7"/>
  <c r="J27" i="7"/>
  <c r="G88" i="7"/>
  <c r="G89" i="7" s="1"/>
  <c r="F88" i="7"/>
  <c r="E88" i="7"/>
  <c r="C88" i="7"/>
  <c r="D88" i="7" s="1"/>
  <c r="G87" i="7"/>
  <c r="F87" i="7"/>
  <c r="E87" i="7"/>
  <c r="C87" i="7"/>
  <c r="D87" i="7" s="1"/>
  <c r="G85" i="7"/>
  <c r="F85" i="7"/>
  <c r="E85" i="7"/>
  <c r="C85" i="7"/>
  <c r="D85" i="7" s="1"/>
  <c r="G84" i="7"/>
  <c r="F84" i="7"/>
  <c r="E84" i="7"/>
  <c r="C84" i="7"/>
  <c r="D84" i="7" s="1"/>
  <c r="G83" i="7"/>
  <c r="F83" i="7"/>
  <c r="E83" i="7"/>
  <c r="C83" i="7"/>
  <c r="D83" i="7" s="1"/>
  <c r="G82" i="7"/>
  <c r="F82" i="7"/>
  <c r="E82" i="7"/>
  <c r="C82" i="7"/>
  <c r="D82" i="7" s="1"/>
  <c r="G80" i="7"/>
  <c r="F80" i="7"/>
  <c r="E80" i="7"/>
  <c r="C80" i="7"/>
  <c r="D80" i="7" s="1"/>
  <c r="G79" i="7"/>
  <c r="F79" i="7"/>
  <c r="E79" i="7"/>
  <c r="C79" i="7"/>
  <c r="D79" i="7" s="1"/>
  <c r="G78" i="7"/>
  <c r="F78" i="7"/>
  <c r="E78" i="7"/>
  <c r="C78" i="7"/>
  <c r="D78" i="7" s="1"/>
  <c r="G76" i="7"/>
  <c r="F76" i="7"/>
  <c r="E76" i="7"/>
  <c r="C76" i="7"/>
  <c r="D76" i="7" s="1"/>
  <c r="G75" i="7"/>
  <c r="F75" i="7"/>
  <c r="E75" i="7"/>
  <c r="C75" i="7"/>
  <c r="D75" i="7" s="1"/>
  <c r="G74" i="7"/>
  <c r="F74" i="7"/>
  <c r="E74" i="7"/>
  <c r="C74" i="7"/>
  <c r="D74" i="7" s="1"/>
  <c r="G73" i="7"/>
  <c r="F73" i="7"/>
  <c r="E73" i="7"/>
  <c r="C73" i="7"/>
  <c r="D73" i="7" s="1"/>
  <c r="G71" i="7"/>
  <c r="F71" i="7"/>
  <c r="E71" i="7"/>
  <c r="C71" i="7"/>
  <c r="D71" i="7" s="1"/>
  <c r="G70" i="7"/>
  <c r="F70" i="7"/>
  <c r="E70" i="7"/>
  <c r="H70" i="7" s="1"/>
  <c r="C70" i="7"/>
  <c r="D70" i="7" s="1"/>
  <c r="G69" i="7"/>
  <c r="F69" i="7"/>
  <c r="E69" i="7"/>
  <c r="C69" i="7"/>
  <c r="D69" i="7" s="1"/>
  <c r="G67" i="7"/>
  <c r="F67" i="7"/>
  <c r="E67" i="7"/>
  <c r="C67" i="7"/>
  <c r="D67" i="7" s="1"/>
  <c r="G66" i="7"/>
  <c r="F66" i="7"/>
  <c r="E66" i="7"/>
  <c r="C66" i="7"/>
  <c r="D66" i="7" s="1"/>
  <c r="G65" i="7"/>
  <c r="F65" i="7"/>
  <c r="E65" i="7"/>
  <c r="C65" i="7"/>
  <c r="D65" i="7" s="1"/>
  <c r="G63" i="7"/>
  <c r="F63" i="7"/>
  <c r="E63" i="7"/>
  <c r="C63" i="7"/>
  <c r="D63" i="7" s="1"/>
  <c r="G62" i="7"/>
  <c r="F62" i="7"/>
  <c r="E62" i="7"/>
  <c r="H62" i="7" s="1"/>
  <c r="C62" i="7"/>
  <c r="D62" i="7" s="1"/>
  <c r="G61" i="7"/>
  <c r="F61" i="7"/>
  <c r="E61" i="7"/>
  <c r="C61" i="7"/>
  <c r="D61" i="7" s="1"/>
  <c r="G60" i="7"/>
  <c r="F60" i="7"/>
  <c r="E60" i="7"/>
  <c r="C60" i="7"/>
  <c r="D60" i="7" s="1"/>
  <c r="G59" i="7"/>
  <c r="F59" i="7"/>
  <c r="E59" i="7"/>
  <c r="C59" i="7"/>
  <c r="D59" i="7" s="1"/>
  <c r="G57" i="7"/>
  <c r="F57" i="7"/>
  <c r="E57" i="7"/>
  <c r="C57" i="7"/>
  <c r="D57" i="7" s="1"/>
  <c r="G56" i="7"/>
  <c r="F56" i="7"/>
  <c r="E56" i="7"/>
  <c r="C56" i="7"/>
  <c r="D56" i="7" s="1"/>
  <c r="G54" i="7"/>
  <c r="F54" i="7"/>
  <c r="E54" i="7"/>
  <c r="C54" i="7"/>
  <c r="D54" i="7" s="1"/>
  <c r="G53" i="7"/>
  <c r="F53" i="7"/>
  <c r="E53" i="7"/>
  <c r="C53" i="7"/>
  <c r="D53" i="7" s="1"/>
  <c r="G51" i="7"/>
  <c r="F51" i="7"/>
  <c r="E51" i="7"/>
  <c r="C51" i="7"/>
  <c r="D51" i="7" s="1"/>
  <c r="G50" i="7"/>
  <c r="F50" i="7"/>
  <c r="E50" i="7"/>
  <c r="C50" i="7"/>
  <c r="D50" i="7" s="1"/>
  <c r="G49" i="7"/>
  <c r="F49" i="7"/>
  <c r="E49" i="7"/>
  <c r="C49" i="7"/>
  <c r="D49" i="7" s="1"/>
  <c r="G48" i="7"/>
  <c r="F48" i="7"/>
  <c r="E48" i="7"/>
  <c r="C48" i="7"/>
  <c r="D48" i="7" s="1"/>
  <c r="G47" i="7"/>
  <c r="F47" i="7"/>
  <c r="E47" i="7"/>
  <c r="C47" i="7"/>
  <c r="D47" i="7" s="1"/>
  <c r="G45" i="7"/>
  <c r="F45" i="7"/>
  <c r="E45" i="7"/>
  <c r="C45" i="7"/>
  <c r="D45" i="7" s="1"/>
  <c r="G44" i="7"/>
  <c r="F44" i="7"/>
  <c r="E44" i="7"/>
  <c r="C44" i="7"/>
  <c r="D44" i="7" s="1"/>
  <c r="G43" i="7"/>
  <c r="F43" i="7"/>
  <c r="E43" i="7"/>
  <c r="C43" i="7"/>
  <c r="D43" i="7" s="1"/>
  <c r="G42" i="7"/>
  <c r="F42" i="7"/>
  <c r="E42" i="7"/>
  <c r="C42" i="7"/>
  <c r="D42" i="7" s="1"/>
  <c r="G41" i="7"/>
  <c r="F41" i="7"/>
  <c r="E41" i="7"/>
  <c r="C41" i="7"/>
  <c r="D41" i="7" s="1"/>
  <c r="G40" i="7"/>
  <c r="F40" i="7"/>
  <c r="E40" i="7"/>
  <c r="C40" i="7"/>
  <c r="D40" i="7" s="1"/>
  <c r="G39" i="7"/>
  <c r="F39" i="7"/>
  <c r="E39" i="7"/>
  <c r="C39" i="7"/>
  <c r="D39" i="7" s="1"/>
  <c r="G37" i="7"/>
  <c r="F37" i="7"/>
  <c r="E37" i="7"/>
  <c r="C37" i="7"/>
  <c r="D37" i="7" s="1"/>
  <c r="G36" i="7"/>
  <c r="F36" i="7"/>
  <c r="E36" i="7"/>
  <c r="C36" i="7"/>
  <c r="D36" i="7" s="1"/>
  <c r="G35" i="7"/>
  <c r="G38" i="7" s="1"/>
  <c r="F35" i="7"/>
  <c r="E35" i="7"/>
  <c r="C35" i="7"/>
  <c r="D35" i="7" s="1"/>
  <c r="G33" i="7"/>
  <c r="F33" i="7"/>
  <c r="E33" i="7"/>
  <c r="C33" i="7"/>
  <c r="D33" i="7" s="1"/>
  <c r="G32" i="7"/>
  <c r="F32" i="7"/>
  <c r="E32" i="7"/>
  <c r="C32" i="7"/>
  <c r="D32" i="7" s="1"/>
  <c r="G31" i="7"/>
  <c r="F31" i="7"/>
  <c r="E31" i="7"/>
  <c r="C31" i="7"/>
  <c r="D31" i="7" s="1"/>
  <c r="G29" i="7"/>
  <c r="F29" i="7"/>
  <c r="E29" i="7"/>
  <c r="C29" i="7"/>
  <c r="D29" i="7" s="1"/>
  <c r="G28" i="7"/>
  <c r="F28" i="7"/>
  <c r="E28" i="7"/>
  <c r="H28" i="7" s="1"/>
  <c r="C28" i="7"/>
  <c r="D28" i="7" s="1"/>
  <c r="K88" i="7"/>
  <c r="K87" i="7"/>
  <c r="K85" i="7"/>
  <c r="K84" i="7"/>
  <c r="K83" i="7"/>
  <c r="K82" i="7"/>
  <c r="K80" i="7"/>
  <c r="K79" i="7"/>
  <c r="K78" i="7"/>
  <c r="K76" i="7"/>
  <c r="K75" i="7"/>
  <c r="K74" i="7"/>
  <c r="K73" i="7"/>
  <c r="K71" i="7"/>
  <c r="K70" i="7"/>
  <c r="K69" i="7"/>
  <c r="K67" i="7"/>
  <c r="K66" i="7"/>
  <c r="K65" i="7"/>
  <c r="K63" i="7"/>
  <c r="K62" i="7"/>
  <c r="K61" i="7"/>
  <c r="K60" i="7"/>
  <c r="K59" i="7"/>
  <c r="K64" i="7" s="1"/>
  <c r="K57" i="7"/>
  <c r="K58" i="7" s="1"/>
  <c r="K56" i="7"/>
  <c r="K54" i="7"/>
  <c r="K55" i="7" s="1"/>
  <c r="K53" i="7"/>
  <c r="K51" i="7"/>
  <c r="K50" i="7"/>
  <c r="K49" i="7"/>
  <c r="K48" i="7"/>
  <c r="K47" i="7"/>
  <c r="K45" i="7"/>
  <c r="K44" i="7"/>
  <c r="K43" i="7"/>
  <c r="K42" i="7"/>
  <c r="K41" i="7"/>
  <c r="K40" i="7"/>
  <c r="K39" i="7"/>
  <c r="K37" i="7"/>
  <c r="K36" i="7"/>
  <c r="K35" i="7"/>
  <c r="K33" i="7"/>
  <c r="K32" i="7"/>
  <c r="K31" i="7"/>
  <c r="K29" i="7"/>
  <c r="K28" i="7"/>
  <c r="K26" i="7"/>
  <c r="K25" i="7"/>
  <c r="K23" i="7"/>
  <c r="K22" i="7"/>
  <c r="K21" i="7"/>
  <c r="J24" i="7"/>
  <c r="J13" i="7"/>
  <c r="J20" i="7"/>
  <c r="K19" i="7"/>
  <c r="K18" i="7"/>
  <c r="K17" i="7"/>
  <c r="K16" i="7"/>
  <c r="K15" i="7"/>
  <c r="K14" i="7"/>
  <c r="AJ11" i="7"/>
  <c r="AK11" i="7" s="1"/>
  <c r="X89" i="7"/>
  <c r="X86" i="7"/>
  <c r="X72" i="7"/>
  <c r="X64" i="7"/>
  <c r="X58" i="7"/>
  <c r="X46" i="7"/>
  <c r="X34" i="7"/>
  <c r="X20" i="7"/>
  <c r="R11" i="7"/>
  <c r="R13" i="7" s="1"/>
  <c r="K12" i="7"/>
  <c r="K11" i="7"/>
  <c r="Q68" i="7"/>
  <c r="Q64" i="7"/>
  <c r="Q58" i="7"/>
  <c r="Q55" i="7"/>
  <c r="Q52" i="7"/>
  <c r="Q38" i="7"/>
  <c r="Q34" i="7"/>
  <c r="Q13" i="7"/>
  <c r="K6" i="7"/>
  <c r="K7" i="7"/>
  <c r="K8" i="7"/>
  <c r="K9" i="7"/>
  <c r="K5" i="7"/>
  <c r="J10" i="7"/>
  <c r="K81" i="7" l="1"/>
  <c r="H66" i="7"/>
  <c r="AC56" i="7"/>
  <c r="AD56" i="7" s="1"/>
  <c r="H15" i="9"/>
  <c r="H30" i="9"/>
  <c r="H32" i="9" s="1"/>
  <c r="G30" i="9"/>
  <c r="H75" i="7"/>
  <c r="I75" i="7" s="1"/>
  <c r="C90" i="8"/>
  <c r="G14" i="9"/>
  <c r="G31" i="9" s="1"/>
  <c r="I15" i="9"/>
  <c r="I30" i="9"/>
  <c r="K86" i="7"/>
  <c r="AU26" i="8"/>
  <c r="AU29" i="8"/>
  <c r="AU19" i="8"/>
  <c r="I19" i="9"/>
  <c r="K77" i="7"/>
  <c r="AU45" i="8"/>
  <c r="AU54" i="8"/>
  <c r="K68" i="7"/>
  <c r="K72" i="7"/>
  <c r="G68" i="7"/>
  <c r="Z58" i="7"/>
  <c r="J90" i="7"/>
  <c r="H61" i="7"/>
  <c r="I61" i="7" s="1"/>
  <c r="H76" i="7"/>
  <c r="I76" i="7" s="1"/>
  <c r="U52" i="7"/>
  <c r="AU51" i="8"/>
  <c r="K24" i="7"/>
  <c r="K89" i="7"/>
  <c r="R52" i="7"/>
  <c r="H29" i="7"/>
  <c r="H30" i="7" s="1"/>
  <c r="H47" i="7"/>
  <c r="I47" i="7" s="1"/>
  <c r="AU12" i="8"/>
  <c r="AU67" i="8"/>
  <c r="AU63" i="8"/>
  <c r="AU76" i="8"/>
  <c r="AU71" i="8"/>
  <c r="AU85" i="8"/>
  <c r="AU37" i="8"/>
  <c r="AU23" i="8"/>
  <c r="AU9" i="8"/>
  <c r="J89" i="8"/>
  <c r="G90" i="8"/>
  <c r="AS89" i="8"/>
  <c r="I22" i="9" s="1"/>
  <c r="AU80" i="8"/>
  <c r="AT89" i="8"/>
  <c r="I21" i="9" s="1"/>
  <c r="Y89" i="8"/>
  <c r="Z89" i="8"/>
  <c r="H89" i="8"/>
  <c r="E90" i="8"/>
  <c r="H33" i="7"/>
  <c r="I33" i="7" s="1"/>
  <c r="H37" i="7"/>
  <c r="I37" i="7" s="1"/>
  <c r="H44" i="7"/>
  <c r="I44" i="7" s="1"/>
  <c r="H48" i="7"/>
  <c r="H51" i="7"/>
  <c r="I51" i="7" s="1"/>
  <c r="H56" i="7"/>
  <c r="I56" i="7" s="1"/>
  <c r="H73" i="7"/>
  <c r="H80" i="7"/>
  <c r="H84" i="7"/>
  <c r="H88" i="7"/>
  <c r="I88" i="7" s="1"/>
  <c r="U34" i="7"/>
  <c r="AJ13" i="7"/>
  <c r="AJ90" i="7" s="1"/>
  <c r="H59" i="7"/>
  <c r="I59" i="7" s="1"/>
  <c r="Y90" i="7"/>
  <c r="AB90" i="7"/>
  <c r="AA90" i="7"/>
  <c r="H31" i="7"/>
  <c r="H78" i="7"/>
  <c r="H82" i="7"/>
  <c r="I82" i="7" s="1"/>
  <c r="H35" i="7"/>
  <c r="H39" i="7"/>
  <c r="I39" i="7" s="1"/>
  <c r="H42" i="7"/>
  <c r="H45" i="7"/>
  <c r="I45" i="7" s="1"/>
  <c r="H49" i="7"/>
  <c r="I49" i="7" s="1"/>
  <c r="H53" i="7"/>
  <c r="H57" i="7"/>
  <c r="I57" i="7" s="1"/>
  <c r="H63" i="7"/>
  <c r="I63" i="7" s="1"/>
  <c r="H67" i="7"/>
  <c r="I67" i="7" s="1"/>
  <c r="H71" i="7"/>
  <c r="I71" i="7" s="1"/>
  <c r="H85" i="7"/>
  <c r="I85" i="7" s="1"/>
  <c r="I28" i="7"/>
  <c r="H32" i="7"/>
  <c r="H79" i="7"/>
  <c r="H36" i="7"/>
  <c r="I36" i="7" s="1"/>
  <c r="H40" i="7"/>
  <c r="I40" i="7" s="1"/>
  <c r="H43" i="7"/>
  <c r="I43" i="7" s="1"/>
  <c r="H50" i="7"/>
  <c r="I50" i="7" s="1"/>
  <c r="H54" i="7"/>
  <c r="I54" i="7" s="1"/>
  <c r="H65" i="7"/>
  <c r="H69" i="7"/>
  <c r="H83" i="7"/>
  <c r="I83" i="7" s="1"/>
  <c r="H87" i="7"/>
  <c r="I70" i="7"/>
  <c r="H60" i="7"/>
  <c r="I60" i="7" s="1"/>
  <c r="H74" i="7"/>
  <c r="I74" i="7" s="1"/>
  <c r="H41" i="7"/>
  <c r="I41" i="7" s="1"/>
  <c r="I84" i="7"/>
  <c r="I79" i="7"/>
  <c r="I80" i="7"/>
  <c r="I73" i="7"/>
  <c r="I66" i="7"/>
  <c r="I62" i="7"/>
  <c r="I32" i="7"/>
  <c r="G15" i="9" l="1"/>
  <c r="G32" i="9"/>
  <c r="I23" i="9"/>
  <c r="AC58" i="7"/>
  <c r="AD58" i="7" s="1"/>
  <c r="I32" i="9"/>
  <c r="H52" i="7"/>
  <c r="I29" i="7"/>
  <c r="AU89" i="8"/>
  <c r="H90" i="8"/>
  <c r="I31" i="7"/>
  <c r="H34" i="7"/>
  <c r="H58" i="7"/>
  <c r="AK13" i="7"/>
  <c r="I65" i="7"/>
  <c r="H68" i="7"/>
  <c r="I42" i="7"/>
  <c r="H46" i="7"/>
  <c r="I87" i="7"/>
  <c r="H89" i="7"/>
  <c r="I35" i="7"/>
  <c r="H38" i="7"/>
  <c r="I69" i="7"/>
  <c r="H72" i="7"/>
  <c r="H64" i="7"/>
  <c r="H86" i="7"/>
  <c r="H77" i="7"/>
  <c r="I53" i="7"/>
  <c r="H55" i="7"/>
  <c r="I78" i="7"/>
  <c r="H81" i="7"/>
  <c r="G26" i="7" l="1"/>
  <c r="F26" i="7"/>
  <c r="E26" i="7"/>
  <c r="C26" i="7"/>
  <c r="D26" i="7" s="1"/>
  <c r="G25" i="7"/>
  <c r="F25" i="7"/>
  <c r="E25" i="7"/>
  <c r="C25" i="7"/>
  <c r="D25" i="7" s="1"/>
  <c r="G23" i="7"/>
  <c r="F23" i="7"/>
  <c r="E23" i="7"/>
  <c r="C23" i="7"/>
  <c r="D23" i="7" s="1"/>
  <c r="G22" i="7"/>
  <c r="F22" i="7"/>
  <c r="E22" i="7"/>
  <c r="H22" i="7" s="1"/>
  <c r="C22" i="7"/>
  <c r="D22" i="7" s="1"/>
  <c r="G21" i="7"/>
  <c r="F21" i="7"/>
  <c r="E21" i="7"/>
  <c r="H21" i="7" s="1"/>
  <c r="C21" i="7"/>
  <c r="D21" i="7" s="1"/>
  <c r="H23" i="7" l="1"/>
  <c r="H24" i="7"/>
  <c r="H25" i="7"/>
  <c r="I22" i="7"/>
  <c r="H26" i="7"/>
  <c r="I26" i="7" s="1"/>
  <c r="I21" i="7"/>
  <c r="I23" i="7"/>
  <c r="I25" i="7" l="1"/>
  <c r="H27" i="7"/>
  <c r="G19" i="7"/>
  <c r="F19" i="7"/>
  <c r="E19" i="7"/>
  <c r="C19" i="7"/>
  <c r="D19" i="7" s="1"/>
  <c r="G18" i="7"/>
  <c r="F18" i="7"/>
  <c r="E18" i="7"/>
  <c r="C18" i="7"/>
  <c r="D18" i="7" s="1"/>
  <c r="G17" i="7"/>
  <c r="F17" i="7"/>
  <c r="E17" i="7"/>
  <c r="C17" i="7"/>
  <c r="D17" i="7" s="1"/>
  <c r="G16" i="7"/>
  <c r="F16" i="7"/>
  <c r="E16" i="7"/>
  <c r="C16" i="7"/>
  <c r="D16" i="7" s="1"/>
  <c r="G15" i="7"/>
  <c r="F15" i="7"/>
  <c r="E15" i="7"/>
  <c r="C15" i="7"/>
  <c r="D15" i="7" s="1"/>
  <c r="G14" i="7"/>
  <c r="F14" i="7"/>
  <c r="E14" i="7"/>
  <c r="C14" i="7"/>
  <c r="D14" i="7" s="1"/>
  <c r="G12" i="7"/>
  <c r="F12" i="7"/>
  <c r="E12" i="7"/>
  <c r="C12" i="7"/>
  <c r="D12" i="7" s="1"/>
  <c r="G11" i="7"/>
  <c r="F11" i="7"/>
  <c r="F13" i="7" s="1"/>
  <c r="E11" i="7"/>
  <c r="E13" i="7" s="1"/>
  <c r="C11" i="7"/>
  <c r="D11" i="7" s="1"/>
  <c r="C6" i="7"/>
  <c r="D6" i="7" s="1"/>
  <c r="E6" i="7"/>
  <c r="F6" i="7"/>
  <c r="G6" i="7"/>
  <c r="C7" i="7"/>
  <c r="D7" i="7" s="1"/>
  <c r="E7" i="7"/>
  <c r="F7" i="7"/>
  <c r="G7" i="7"/>
  <c r="C8" i="7"/>
  <c r="D8" i="7" s="1"/>
  <c r="E8" i="7"/>
  <c r="F8" i="7"/>
  <c r="G8" i="7"/>
  <c r="C9" i="7"/>
  <c r="D9" i="7" s="1"/>
  <c r="E9" i="7"/>
  <c r="F9" i="7"/>
  <c r="G9" i="7"/>
  <c r="G5" i="7"/>
  <c r="F5" i="7"/>
  <c r="E5" i="7"/>
  <c r="H5" i="7" s="1"/>
  <c r="C5" i="7"/>
  <c r="D5" i="7" s="1"/>
  <c r="W89" i="7"/>
  <c r="V89" i="7"/>
  <c r="U89" i="7"/>
  <c r="T89" i="7"/>
  <c r="S89" i="7"/>
  <c r="F89" i="7"/>
  <c r="E89" i="7"/>
  <c r="D89" i="7"/>
  <c r="I89" i="7" s="1"/>
  <c r="C89" i="7"/>
  <c r="R89" i="7"/>
  <c r="Q89" i="7"/>
  <c r="G86" i="7"/>
  <c r="F86" i="7"/>
  <c r="E86" i="7"/>
  <c r="D86" i="7"/>
  <c r="I86" i="7" s="1"/>
  <c r="C86" i="7"/>
  <c r="G81" i="7"/>
  <c r="F81" i="7"/>
  <c r="E81" i="7"/>
  <c r="D81" i="7"/>
  <c r="I81" i="7" s="1"/>
  <c r="C81" i="7"/>
  <c r="G77" i="7"/>
  <c r="F77" i="7"/>
  <c r="E77" i="7"/>
  <c r="D77" i="7"/>
  <c r="I77" i="7" s="1"/>
  <c r="C77" i="7"/>
  <c r="Q77" i="7"/>
  <c r="G72" i="7"/>
  <c r="F72" i="7"/>
  <c r="E72" i="7"/>
  <c r="D72" i="7"/>
  <c r="I72" i="7" s="1"/>
  <c r="C72" i="7"/>
  <c r="F68" i="7"/>
  <c r="E68" i="7"/>
  <c r="D68" i="7"/>
  <c r="I68" i="7" s="1"/>
  <c r="C68" i="7"/>
  <c r="G64" i="7"/>
  <c r="F64" i="7"/>
  <c r="E64" i="7"/>
  <c r="D64" i="7"/>
  <c r="I64" i="7" s="1"/>
  <c r="C64" i="7"/>
  <c r="G58" i="7"/>
  <c r="F58" i="7"/>
  <c r="E58" i="7"/>
  <c r="D58" i="7"/>
  <c r="I58" i="7" s="1"/>
  <c r="C58" i="7"/>
  <c r="G55" i="7"/>
  <c r="F55" i="7"/>
  <c r="E55" i="7"/>
  <c r="D55" i="7"/>
  <c r="I55" i="7" s="1"/>
  <c r="C55" i="7"/>
  <c r="G52" i="7"/>
  <c r="F52" i="7"/>
  <c r="E52" i="7"/>
  <c r="D52" i="7"/>
  <c r="I52" i="7" s="1"/>
  <c r="C52" i="7"/>
  <c r="G46" i="7"/>
  <c r="F46" i="7"/>
  <c r="E46" i="7"/>
  <c r="D46" i="7"/>
  <c r="I46" i="7" s="1"/>
  <c r="C46" i="7"/>
  <c r="F38" i="7"/>
  <c r="E38" i="7"/>
  <c r="D38" i="7"/>
  <c r="I38" i="7" s="1"/>
  <c r="C38" i="7"/>
  <c r="G34" i="7"/>
  <c r="F34" i="7"/>
  <c r="E34" i="7"/>
  <c r="D34" i="7"/>
  <c r="I34" i="7" s="1"/>
  <c r="C34" i="7"/>
  <c r="G30" i="7"/>
  <c r="F30" i="7"/>
  <c r="E30" i="7"/>
  <c r="D30" i="7"/>
  <c r="I30" i="7" s="1"/>
  <c r="C30" i="7"/>
  <c r="G27" i="7"/>
  <c r="F27" i="7"/>
  <c r="E27" i="7"/>
  <c r="D27" i="7"/>
  <c r="C27" i="7"/>
  <c r="K27" i="7"/>
  <c r="L27" i="7" s="1"/>
  <c r="G24" i="7"/>
  <c r="F24" i="7"/>
  <c r="E24" i="7"/>
  <c r="D24" i="7"/>
  <c r="I24" i="7" s="1"/>
  <c r="C24" i="7"/>
  <c r="H12" i="7" l="1"/>
  <c r="H16" i="7"/>
  <c r="F20" i="7"/>
  <c r="G20" i="7"/>
  <c r="C13" i="7"/>
  <c r="H15" i="7"/>
  <c r="I15" i="7" s="1"/>
  <c r="I16" i="7"/>
  <c r="H9" i="7"/>
  <c r="I9" i="7" s="1"/>
  <c r="H6" i="7"/>
  <c r="I6" i="7"/>
  <c r="H18" i="7"/>
  <c r="I18" i="7" s="1"/>
  <c r="K52" i="7"/>
  <c r="E20" i="7"/>
  <c r="K46" i="7"/>
  <c r="D13" i="7"/>
  <c r="H14" i="7"/>
  <c r="I14" i="7" s="1"/>
  <c r="I5" i="7"/>
  <c r="H7" i="7"/>
  <c r="H11" i="7"/>
  <c r="H13" i="7" s="1"/>
  <c r="H17" i="7"/>
  <c r="I17" i="7" s="1"/>
  <c r="D10" i="7"/>
  <c r="Q81" i="7"/>
  <c r="F10" i="7"/>
  <c r="I12" i="7"/>
  <c r="E10" i="7"/>
  <c r="G13" i="7"/>
  <c r="D20" i="7"/>
  <c r="H8" i="7"/>
  <c r="I8" i="7" s="1"/>
  <c r="I27" i="7"/>
  <c r="K30" i="7"/>
  <c r="H19" i="7"/>
  <c r="I19" i="7" s="1"/>
  <c r="K10" i="7"/>
  <c r="C10" i="7"/>
  <c r="G10" i="7"/>
  <c r="G90" i="7" s="1"/>
  <c r="C20" i="7"/>
  <c r="X90" i="7"/>
  <c r="AK90" i="7"/>
  <c r="K34" i="7"/>
  <c r="R90" i="7"/>
  <c r="K38" i="7"/>
  <c r="Q86" i="7"/>
  <c r="E94" i="6"/>
  <c r="F94" i="6"/>
  <c r="G94" i="6"/>
  <c r="H92" i="6"/>
  <c r="H93" i="6"/>
  <c r="H91" i="6"/>
  <c r="H94" i="6" s="1"/>
  <c r="F90" i="7" l="1"/>
  <c r="H10" i="7"/>
  <c r="I10" i="7" s="1"/>
  <c r="D90" i="7"/>
  <c r="E90" i="7"/>
  <c r="Q90" i="7"/>
  <c r="I13" i="7"/>
  <c r="I7" i="7"/>
  <c r="K20" i="7"/>
  <c r="I11" i="7"/>
  <c r="L10" i="7"/>
  <c r="H20" i="7"/>
  <c r="I20" i="7" s="1"/>
  <c r="C90" i="7"/>
  <c r="K13" i="7"/>
  <c r="Y87" i="5"/>
  <c r="Y86" i="5"/>
  <c r="Y84" i="5"/>
  <c r="Y83" i="5"/>
  <c r="Y82" i="5"/>
  <c r="Y81" i="5"/>
  <c r="Y79" i="5"/>
  <c r="Y78" i="5"/>
  <c r="Y77" i="5"/>
  <c r="Y75" i="5"/>
  <c r="Y74" i="5"/>
  <c r="Y73" i="5"/>
  <c r="Y72" i="5"/>
  <c r="Y70" i="5"/>
  <c r="Y69" i="5"/>
  <c r="Y68" i="5"/>
  <c r="Y66" i="5"/>
  <c r="Y65" i="5"/>
  <c r="Y64" i="5"/>
  <c r="Y62" i="5"/>
  <c r="Y61" i="5"/>
  <c r="Y60" i="5"/>
  <c r="Y59" i="5"/>
  <c r="Y58" i="5"/>
  <c r="Y56" i="5"/>
  <c r="Y55" i="5"/>
  <c r="Y53" i="5"/>
  <c r="Y52" i="5"/>
  <c r="Y50" i="5"/>
  <c r="Y49" i="5"/>
  <c r="Y48" i="5"/>
  <c r="Y46" i="5"/>
  <c r="Y44" i="5"/>
  <c r="Y43" i="5"/>
  <c r="Y42" i="5"/>
  <c r="Y41" i="5"/>
  <c r="Y40" i="5"/>
  <c r="Y39" i="5"/>
  <c r="Y38" i="5"/>
  <c r="Y36" i="5"/>
  <c r="Y35" i="5"/>
  <c r="Y34" i="5"/>
  <c r="Y32" i="5"/>
  <c r="Y31" i="5"/>
  <c r="Y30" i="5"/>
  <c r="Y28" i="5"/>
  <c r="Y27" i="5"/>
  <c r="Y25" i="5"/>
  <c r="Y24" i="5"/>
  <c r="Y22" i="5"/>
  <c r="Y21" i="5"/>
  <c r="Y20" i="5"/>
  <c r="Y18" i="5"/>
  <c r="Y17" i="5"/>
  <c r="Y16" i="5"/>
  <c r="Y15" i="5"/>
  <c r="Y14" i="5"/>
  <c r="Y13" i="5"/>
  <c r="Y10" i="5"/>
  <c r="Y8" i="5"/>
  <c r="Y7" i="5"/>
  <c r="Y6" i="5"/>
  <c r="Y5" i="5"/>
  <c r="Y4" i="5"/>
  <c r="K90" i="7" l="1"/>
  <c r="L20" i="7"/>
  <c r="H90" i="7"/>
  <c r="I90" i="7" s="1"/>
  <c r="J25" i="6"/>
  <c r="J25" i="9" s="1"/>
  <c r="H23" i="6"/>
  <c r="G23" i="6"/>
  <c r="H19" i="6"/>
  <c r="G19" i="6"/>
  <c r="J54" i="5"/>
  <c r="H20" i="5"/>
  <c r="H21" i="5"/>
  <c r="H22" i="5"/>
  <c r="H24" i="5"/>
  <c r="H25" i="5"/>
  <c r="H27" i="5"/>
  <c r="H28" i="5"/>
  <c r="H30" i="5"/>
  <c r="H31" i="5"/>
  <c r="H32" i="5"/>
  <c r="H34" i="5"/>
  <c r="H35" i="5"/>
  <c r="H36" i="5"/>
  <c r="H38" i="5"/>
  <c r="H39" i="5"/>
  <c r="H40" i="5"/>
  <c r="H41" i="5"/>
  <c r="H42" i="5"/>
  <c r="H43" i="5"/>
  <c r="H44" i="5"/>
  <c r="H46" i="5"/>
  <c r="H48" i="5"/>
  <c r="H49" i="5"/>
  <c r="H50" i="5"/>
  <c r="H52" i="5"/>
  <c r="H53" i="5"/>
  <c r="H55" i="5"/>
  <c r="H56" i="5"/>
  <c r="H58" i="5"/>
  <c r="H59" i="5"/>
  <c r="H60" i="5"/>
  <c r="H61" i="5"/>
  <c r="H62" i="5"/>
  <c r="H64" i="5"/>
  <c r="H65" i="5"/>
  <c r="H66" i="5"/>
  <c r="H68" i="5"/>
  <c r="H69" i="5"/>
  <c r="H70" i="5"/>
  <c r="H72" i="5"/>
  <c r="H73" i="5"/>
  <c r="H74" i="5"/>
  <c r="H75" i="5"/>
  <c r="H77" i="5"/>
  <c r="H78" i="5"/>
  <c r="H79" i="5"/>
  <c r="H81" i="5"/>
  <c r="H82" i="5"/>
  <c r="H83" i="5"/>
  <c r="H84" i="5"/>
  <c r="H86" i="5"/>
  <c r="H87" i="5"/>
  <c r="J12" i="5"/>
  <c r="D88" i="5"/>
  <c r="E88" i="5"/>
  <c r="F88" i="5"/>
  <c r="G88" i="5"/>
  <c r="I88" i="5"/>
  <c r="J88" i="5"/>
  <c r="N88" i="5"/>
  <c r="O88" i="5"/>
  <c r="P88" i="5"/>
  <c r="S88" i="5"/>
  <c r="T88" i="5"/>
  <c r="U88" i="5"/>
  <c r="V88" i="5"/>
  <c r="W88" i="5"/>
  <c r="X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AP88" i="5"/>
  <c r="AQ88" i="5"/>
  <c r="AR88" i="5"/>
  <c r="AS88" i="5"/>
  <c r="BC88" i="5"/>
  <c r="BD88" i="5"/>
  <c r="BE88" i="5"/>
  <c r="BF88" i="5"/>
  <c r="BG88" i="5"/>
  <c r="BH88" i="5"/>
  <c r="BI88" i="5"/>
  <c r="BJ88" i="5"/>
  <c r="BK88" i="5"/>
  <c r="BL88" i="5"/>
  <c r="D85" i="5"/>
  <c r="E85" i="5"/>
  <c r="F85" i="5"/>
  <c r="G85" i="5"/>
  <c r="I85" i="5"/>
  <c r="J85" i="5"/>
  <c r="N85" i="5"/>
  <c r="O85" i="5"/>
  <c r="P85" i="5"/>
  <c r="S85" i="5"/>
  <c r="T85" i="5"/>
  <c r="U85" i="5"/>
  <c r="V85" i="5"/>
  <c r="W85" i="5"/>
  <c r="Y85" i="5" s="1"/>
  <c r="X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AP85" i="5"/>
  <c r="AQ85" i="5"/>
  <c r="AR85" i="5"/>
  <c r="BC85" i="5"/>
  <c r="BD85" i="5"/>
  <c r="BG85" i="5"/>
  <c r="BH85" i="5"/>
  <c r="BI85" i="5"/>
  <c r="BJ85" i="5"/>
  <c r="BK85" i="5"/>
  <c r="BL85" i="5"/>
  <c r="D80" i="5"/>
  <c r="E80" i="5"/>
  <c r="F80" i="5"/>
  <c r="G80" i="5"/>
  <c r="H80" i="5" s="1"/>
  <c r="I80" i="5"/>
  <c r="J80" i="5"/>
  <c r="N80" i="5"/>
  <c r="O80" i="5"/>
  <c r="P80" i="5"/>
  <c r="S80" i="5"/>
  <c r="T80" i="5"/>
  <c r="U80" i="5"/>
  <c r="V80" i="5"/>
  <c r="W80" i="5"/>
  <c r="X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AQ80" i="5"/>
  <c r="AR80" i="5"/>
  <c r="BC80" i="5"/>
  <c r="BD80" i="5"/>
  <c r="BE80" i="5"/>
  <c r="BF80" i="5"/>
  <c r="BG80" i="5"/>
  <c r="BH80" i="5"/>
  <c r="BI80" i="5"/>
  <c r="BJ80" i="5"/>
  <c r="BK80" i="5"/>
  <c r="BL80" i="5"/>
  <c r="D76" i="5"/>
  <c r="E76" i="5"/>
  <c r="F76" i="5"/>
  <c r="G76" i="5"/>
  <c r="I76" i="5"/>
  <c r="O76" i="5"/>
  <c r="P76" i="5"/>
  <c r="S76" i="5"/>
  <c r="T76" i="5"/>
  <c r="U76" i="5"/>
  <c r="V76" i="5"/>
  <c r="W76" i="5"/>
  <c r="X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Q76" i="5"/>
  <c r="AR76" i="5"/>
  <c r="BC76" i="5"/>
  <c r="BD76" i="5"/>
  <c r="BE76" i="5"/>
  <c r="BF76" i="5"/>
  <c r="BG76" i="5"/>
  <c r="BH76" i="5"/>
  <c r="BI76" i="5"/>
  <c r="BJ76" i="5"/>
  <c r="D71" i="5"/>
  <c r="E71" i="5"/>
  <c r="F71" i="5"/>
  <c r="G71" i="5"/>
  <c r="I71" i="5"/>
  <c r="J71" i="5"/>
  <c r="N71" i="5"/>
  <c r="O71" i="5"/>
  <c r="P71" i="5"/>
  <c r="S71" i="5"/>
  <c r="T71" i="5"/>
  <c r="U71" i="5"/>
  <c r="V71" i="5"/>
  <c r="W71" i="5"/>
  <c r="X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BC71" i="5"/>
  <c r="BD71" i="5"/>
  <c r="BG71" i="5"/>
  <c r="BH71" i="5"/>
  <c r="BI71" i="5"/>
  <c r="BJ71" i="5"/>
  <c r="BK71" i="5"/>
  <c r="BL71" i="5"/>
  <c r="D67" i="5"/>
  <c r="E67" i="5"/>
  <c r="F67" i="5"/>
  <c r="G67" i="5"/>
  <c r="I67" i="5"/>
  <c r="O67" i="5"/>
  <c r="P67" i="5"/>
  <c r="S67" i="5"/>
  <c r="T67" i="5"/>
  <c r="U67" i="5"/>
  <c r="V67" i="5"/>
  <c r="W67" i="5"/>
  <c r="X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Q67" i="5"/>
  <c r="AR67" i="5"/>
  <c r="BC67" i="5"/>
  <c r="BD67" i="5"/>
  <c r="BE67" i="5"/>
  <c r="BF67" i="5"/>
  <c r="BG67" i="5"/>
  <c r="BH67" i="5"/>
  <c r="BI67" i="5"/>
  <c r="D63" i="5"/>
  <c r="E63" i="5"/>
  <c r="F63" i="5"/>
  <c r="J63" i="5" s="1"/>
  <c r="G63" i="5"/>
  <c r="H63" i="5" s="1"/>
  <c r="I63" i="5"/>
  <c r="O63" i="5"/>
  <c r="P63" i="5"/>
  <c r="S63" i="5"/>
  <c r="T63" i="5"/>
  <c r="U63" i="5"/>
  <c r="V63" i="5"/>
  <c r="W63" i="5"/>
  <c r="X63" i="5"/>
  <c r="Z63" i="5" s="1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BC63" i="5"/>
  <c r="BD63" i="5"/>
  <c r="BG63" i="5"/>
  <c r="BH63" i="5"/>
  <c r="BI63" i="5"/>
  <c r="BJ63" i="5"/>
  <c r="D57" i="5"/>
  <c r="E57" i="5"/>
  <c r="F57" i="5"/>
  <c r="G57" i="5"/>
  <c r="I57" i="5"/>
  <c r="J57" i="5"/>
  <c r="N57" i="5"/>
  <c r="O57" i="5"/>
  <c r="P57" i="5"/>
  <c r="S57" i="5"/>
  <c r="T57" i="5"/>
  <c r="U57" i="5"/>
  <c r="V57" i="5"/>
  <c r="W57" i="5"/>
  <c r="X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BC57" i="5"/>
  <c r="BD57" i="5"/>
  <c r="BE57" i="5"/>
  <c r="BF57" i="5"/>
  <c r="BG57" i="5"/>
  <c r="BH57" i="5"/>
  <c r="BI57" i="5"/>
  <c r="BJ57" i="5"/>
  <c r="BK57" i="5"/>
  <c r="BL57" i="5"/>
  <c r="BM57" i="5"/>
  <c r="D54" i="5"/>
  <c r="E54" i="5"/>
  <c r="F54" i="5"/>
  <c r="G54" i="5"/>
  <c r="I54" i="5"/>
  <c r="O54" i="5"/>
  <c r="P54" i="5"/>
  <c r="S54" i="5"/>
  <c r="T54" i="5"/>
  <c r="U54" i="5"/>
  <c r="V54" i="5"/>
  <c r="W54" i="5"/>
  <c r="X54" i="5"/>
  <c r="Z54" i="5" s="1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BC54" i="5"/>
  <c r="BD54" i="5"/>
  <c r="BE54" i="5"/>
  <c r="BF54" i="5"/>
  <c r="BG54" i="5"/>
  <c r="BH54" i="5"/>
  <c r="BI54" i="5"/>
  <c r="D51" i="5"/>
  <c r="E51" i="5"/>
  <c r="F51" i="5"/>
  <c r="G51" i="5"/>
  <c r="H51" i="5" s="1"/>
  <c r="I51" i="5"/>
  <c r="O51" i="5"/>
  <c r="P51" i="5"/>
  <c r="S51" i="5"/>
  <c r="T51" i="5"/>
  <c r="U51" i="5"/>
  <c r="V51" i="5"/>
  <c r="W51" i="5"/>
  <c r="X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BC51" i="5"/>
  <c r="BD51" i="5"/>
  <c r="BE51" i="5"/>
  <c r="BF51" i="5"/>
  <c r="BG51" i="5"/>
  <c r="BH51" i="5"/>
  <c r="BI51" i="5"/>
  <c r="BJ51" i="5"/>
  <c r="D45" i="5"/>
  <c r="E45" i="5"/>
  <c r="F45" i="5"/>
  <c r="G45" i="5"/>
  <c r="H45" i="5" s="1"/>
  <c r="I45" i="5"/>
  <c r="J45" i="5"/>
  <c r="N45" i="5"/>
  <c r="O45" i="5"/>
  <c r="P45" i="5"/>
  <c r="S45" i="5"/>
  <c r="T45" i="5"/>
  <c r="U45" i="5"/>
  <c r="V45" i="5"/>
  <c r="W45" i="5"/>
  <c r="X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BC45" i="5"/>
  <c r="BD45" i="5"/>
  <c r="BG45" i="5"/>
  <c r="BH45" i="5"/>
  <c r="BI45" i="5"/>
  <c r="BJ45" i="5"/>
  <c r="BK45" i="5"/>
  <c r="BL45" i="5"/>
  <c r="BM45" i="5"/>
  <c r="D37" i="5"/>
  <c r="E37" i="5"/>
  <c r="F37" i="5"/>
  <c r="G37" i="5"/>
  <c r="H37" i="5" s="1"/>
  <c r="I37" i="5"/>
  <c r="O37" i="5"/>
  <c r="P37" i="5"/>
  <c r="S37" i="5"/>
  <c r="T37" i="5"/>
  <c r="U37" i="5"/>
  <c r="V37" i="5"/>
  <c r="W37" i="5"/>
  <c r="X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BC37" i="5"/>
  <c r="BD37" i="5"/>
  <c r="BE37" i="5"/>
  <c r="BF37" i="5"/>
  <c r="BG37" i="5"/>
  <c r="BH37" i="5"/>
  <c r="BI37" i="5"/>
  <c r="BJ37" i="5"/>
  <c r="D33" i="5"/>
  <c r="E33" i="5"/>
  <c r="F33" i="5"/>
  <c r="G33" i="5"/>
  <c r="I33" i="5"/>
  <c r="J33" i="5" s="1"/>
  <c r="O33" i="5"/>
  <c r="P33" i="5"/>
  <c r="S33" i="5"/>
  <c r="T33" i="5"/>
  <c r="U33" i="5"/>
  <c r="V33" i="5"/>
  <c r="W33" i="5"/>
  <c r="Y33" i="5" s="1"/>
  <c r="X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BC33" i="5"/>
  <c r="BD33" i="5"/>
  <c r="BG33" i="5"/>
  <c r="BH33" i="5"/>
  <c r="BI33" i="5"/>
  <c r="BJ33" i="5"/>
  <c r="D29" i="5"/>
  <c r="E29" i="5"/>
  <c r="F29" i="5"/>
  <c r="G29" i="5"/>
  <c r="I29" i="5"/>
  <c r="J29" i="5"/>
  <c r="N29" i="5"/>
  <c r="O29" i="5"/>
  <c r="P29" i="5"/>
  <c r="S29" i="5"/>
  <c r="T29" i="5"/>
  <c r="U29" i="5"/>
  <c r="V29" i="5"/>
  <c r="W29" i="5"/>
  <c r="X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BC29" i="5"/>
  <c r="BD29" i="5"/>
  <c r="BE29" i="5"/>
  <c r="BF29" i="5"/>
  <c r="BG29" i="5"/>
  <c r="BH29" i="5"/>
  <c r="BI29" i="5"/>
  <c r="BJ29" i="5"/>
  <c r="BK29" i="5"/>
  <c r="BL29" i="5"/>
  <c r="BM29" i="5"/>
  <c r="D26" i="5"/>
  <c r="E26" i="5"/>
  <c r="F26" i="5"/>
  <c r="G26" i="5"/>
  <c r="H26" i="5" s="1"/>
  <c r="I26" i="5"/>
  <c r="J26" i="5"/>
  <c r="N26" i="5"/>
  <c r="O26" i="5"/>
  <c r="P26" i="5"/>
  <c r="S26" i="5"/>
  <c r="T26" i="5"/>
  <c r="U26" i="5"/>
  <c r="V26" i="5"/>
  <c r="W26" i="5"/>
  <c r="Y26" i="5" s="1"/>
  <c r="X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BC26" i="5"/>
  <c r="BD26" i="5"/>
  <c r="BE26" i="5"/>
  <c r="BF26" i="5"/>
  <c r="BG26" i="5"/>
  <c r="BH26" i="5"/>
  <c r="BI26" i="5"/>
  <c r="BJ26" i="5"/>
  <c r="BK26" i="5"/>
  <c r="BL26" i="5"/>
  <c r="BM26" i="5"/>
  <c r="D23" i="5"/>
  <c r="E23" i="5"/>
  <c r="F23" i="5"/>
  <c r="G23" i="5"/>
  <c r="H23" i="5" s="1"/>
  <c r="I23" i="5"/>
  <c r="J23" i="5"/>
  <c r="N23" i="5"/>
  <c r="O23" i="5"/>
  <c r="P23" i="5"/>
  <c r="S23" i="5"/>
  <c r="T23" i="5"/>
  <c r="U23" i="5"/>
  <c r="V23" i="5"/>
  <c r="W23" i="5"/>
  <c r="Y23" i="5" s="1"/>
  <c r="X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BC23" i="5"/>
  <c r="BD23" i="5"/>
  <c r="BE23" i="5"/>
  <c r="BF23" i="5"/>
  <c r="BG23" i="5"/>
  <c r="BH23" i="5"/>
  <c r="BI23" i="5"/>
  <c r="BJ23" i="5"/>
  <c r="BK23" i="5"/>
  <c r="BL23" i="5"/>
  <c r="BM23" i="5"/>
  <c r="D19" i="5"/>
  <c r="E19" i="5"/>
  <c r="F19" i="5"/>
  <c r="G19" i="5"/>
  <c r="I19" i="5"/>
  <c r="J19" i="5"/>
  <c r="N19" i="5"/>
  <c r="O19" i="5"/>
  <c r="P19" i="5"/>
  <c r="S19" i="5"/>
  <c r="T19" i="5"/>
  <c r="U19" i="5"/>
  <c r="V19" i="5"/>
  <c r="W19" i="5"/>
  <c r="Y19" i="5" s="1"/>
  <c r="X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BC19" i="5"/>
  <c r="BD19" i="5"/>
  <c r="BG19" i="5"/>
  <c r="BH19" i="5"/>
  <c r="BI19" i="5"/>
  <c r="BJ19" i="5"/>
  <c r="BK19" i="5"/>
  <c r="BL19" i="5"/>
  <c r="BM19" i="5"/>
  <c r="D12" i="5"/>
  <c r="E12" i="5"/>
  <c r="F12" i="5"/>
  <c r="G12" i="5"/>
  <c r="I12" i="5"/>
  <c r="O12" i="5"/>
  <c r="P12" i="5"/>
  <c r="S12" i="5"/>
  <c r="T12" i="5"/>
  <c r="U12" i="5"/>
  <c r="V12" i="5"/>
  <c r="W12" i="5"/>
  <c r="Y12" i="5" s="1"/>
  <c r="X12" i="5"/>
  <c r="Z12" i="5" s="1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BC12" i="5"/>
  <c r="BD12" i="5"/>
  <c r="BE12" i="5"/>
  <c r="BF12" i="5"/>
  <c r="BG12" i="5"/>
  <c r="BH12" i="5"/>
  <c r="BI12" i="5"/>
  <c r="D9" i="5"/>
  <c r="E9" i="5"/>
  <c r="F9" i="5"/>
  <c r="G9" i="5"/>
  <c r="I9" i="5"/>
  <c r="J9" i="5"/>
  <c r="M9" i="5"/>
  <c r="N9" i="5"/>
  <c r="O9" i="5"/>
  <c r="P9" i="5"/>
  <c r="S9" i="5"/>
  <c r="T9" i="5"/>
  <c r="U9" i="5"/>
  <c r="V9" i="5"/>
  <c r="W9" i="5"/>
  <c r="X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BC9" i="5"/>
  <c r="BD9" i="5"/>
  <c r="BE9" i="5"/>
  <c r="BF9" i="5"/>
  <c r="BG9" i="5"/>
  <c r="BH9" i="5"/>
  <c r="BI9" i="5"/>
  <c r="BJ9" i="5"/>
  <c r="BK9" i="5"/>
  <c r="BL9" i="5"/>
  <c r="BM9" i="5"/>
  <c r="AS5" i="5"/>
  <c r="AU5" i="5" s="1"/>
  <c r="N6" i="7" s="1"/>
  <c r="AT5" i="5"/>
  <c r="AS6" i="5"/>
  <c r="AT6" i="5"/>
  <c r="AS7" i="5"/>
  <c r="AU7" i="5" s="1"/>
  <c r="N8" i="7" s="1"/>
  <c r="AT7" i="5"/>
  <c r="AS8" i="5"/>
  <c r="AU8" i="5" s="1"/>
  <c r="N9" i="7" s="1"/>
  <c r="AT8" i="5"/>
  <c r="AS10" i="5"/>
  <c r="AT10" i="5"/>
  <c r="AU10" i="5"/>
  <c r="AS11" i="5"/>
  <c r="AU11" i="5" s="1"/>
  <c r="N12" i="7" s="1"/>
  <c r="AT11" i="5"/>
  <c r="AS13" i="5"/>
  <c r="AT13" i="5"/>
  <c r="AS14" i="5"/>
  <c r="AT14" i="5"/>
  <c r="AS15" i="5"/>
  <c r="AT15" i="5"/>
  <c r="AS16" i="5"/>
  <c r="AT16" i="5"/>
  <c r="AU16" i="5"/>
  <c r="N17" i="7" s="1"/>
  <c r="AS17" i="5"/>
  <c r="AU17" i="5" s="1"/>
  <c r="N18" i="7" s="1"/>
  <c r="AT17" i="5"/>
  <c r="AS18" i="5"/>
  <c r="AT18" i="5"/>
  <c r="AS20" i="5"/>
  <c r="AT20" i="5"/>
  <c r="AS21" i="5"/>
  <c r="AU21" i="5" s="1"/>
  <c r="N22" i="7" s="1"/>
  <c r="AT21" i="5"/>
  <c r="AS22" i="5"/>
  <c r="AT22" i="5"/>
  <c r="AS24" i="5"/>
  <c r="AT24" i="5"/>
  <c r="AT26" i="5" s="1"/>
  <c r="AS25" i="5"/>
  <c r="AU25" i="5" s="1"/>
  <c r="N26" i="7" s="1"/>
  <c r="AT25" i="5"/>
  <c r="AS27" i="5"/>
  <c r="AT27" i="5"/>
  <c r="AS28" i="5"/>
  <c r="AU28" i="5" s="1"/>
  <c r="N29" i="7" s="1"/>
  <c r="AT28" i="5"/>
  <c r="AS30" i="5"/>
  <c r="AT30" i="5"/>
  <c r="AS31" i="5"/>
  <c r="AT31" i="5"/>
  <c r="AS32" i="5"/>
  <c r="AS33" i="5" s="1"/>
  <c r="AT32" i="5"/>
  <c r="AS34" i="5"/>
  <c r="AU34" i="5" s="1"/>
  <c r="N35" i="7" s="1"/>
  <c r="AT34" i="5"/>
  <c r="AS35" i="5"/>
  <c r="AT35" i="5"/>
  <c r="AS36" i="5"/>
  <c r="AT36" i="5"/>
  <c r="AS38" i="5"/>
  <c r="AT38" i="5"/>
  <c r="AS39" i="5"/>
  <c r="AT39" i="5"/>
  <c r="AS40" i="5"/>
  <c r="AU40" i="5" s="1"/>
  <c r="N41" i="7" s="1"/>
  <c r="AT40" i="5"/>
  <c r="AS41" i="5"/>
  <c r="AU41" i="5" s="1"/>
  <c r="AT41" i="5"/>
  <c r="AS42" i="5"/>
  <c r="AT42" i="5"/>
  <c r="AS43" i="5"/>
  <c r="AT43" i="5"/>
  <c r="AS44" i="5"/>
  <c r="AT44" i="5"/>
  <c r="AS46" i="5"/>
  <c r="AT46" i="5"/>
  <c r="AU46" i="5"/>
  <c r="N47" i="7" s="1"/>
  <c r="AS47" i="5"/>
  <c r="AT47" i="5"/>
  <c r="AS48" i="5"/>
  <c r="AT48" i="5"/>
  <c r="AS49" i="5"/>
  <c r="AT49" i="5"/>
  <c r="AS50" i="5"/>
  <c r="AT50" i="5"/>
  <c r="AS52" i="5"/>
  <c r="AT52" i="5"/>
  <c r="AT54" i="5" s="1"/>
  <c r="AU52" i="5"/>
  <c r="N53" i="7" s="1"/>
  <c r="AS53" i="5"/>
  <c r="AU53" i="5" s="1"/>
  <c r="N54" i="7" s="1"/>
  <c r="AT53" i="5"/>
  <c r="AS55" i="5"/>
  <c r="AT55" i="5"/>
  <c r="AT57" i="5" s="1"/>
  <c r="AS56" i="5"/>
  <c r="AT56" i="5"/>
  <c r="AS58" i="5"/>
  <c r="AS63" i="5" s="1"/>
  <c r="AT58" i="5"/>
  <c r="AS59" i="5"/>
  <c r="AT59" i="5"/>
  <c r="AS60" i="5"/>
  <c r="AU60" i="5" s="1"/>
  <c r="N61" i="7" s="1"/>
  <c r="AT60" i="5"/>
  <c r="AS61" i="5"/>
  <c r="AT61" i="5"/>
  <c r="AS62" i="5"/>
  <c r="AT62" i="5"/>
  <c r="AU62" i="5" s="1"/>
  <c r="N63" i="7" s="1"/>
  <c r="AS64" i="5"/>
  <c r="AU64" i="5" s="1"/>
  <c r="N65" i="7" s="1"/>
  <c r="AT64" i="5"/>
  <c r="AS65" i="5"/>
  <c r="AT65" i="5"/>
  <c r="AS66" i="5"/>
  <c r="AT66" i="5"/>
  <c r="AS68" i="5"/>
  <c r="AT68" i="5"/>
  <c r="AS69" i="5"/>
  <c r="AT69" i="5"/>
  <c r="AS70" i="5"/>
  <c r="AT70" i="5"/>
  <c r="AS72" i="5"/>
  <c r="AT72" i="5"/>
  <c r="AS73" i="5"/>
  <c r="AT73" i="5"/>
  <c r="AS74" i="5"/>
  <c r="AU74" i="5" s="1"/>
  <c r="N75" i="7" s="1"/>
  <c r="AT74" i="5"/>
  <c r="AS75" i="5"/>
  <c r="AT75" i="5"/>
  <c r="AS77" i="5"/>
  <c r="AT77" i="5"/>
  <c r="AS78" i="5"/>
  <c r="AT78" i="5"/>
  <c r="AS79" i="5"/>
  <c r="AT79" i="5"/>
  <c r="AS81" i="5"/>
  <c r="AT81" i="5"/>
  <c r="AS82" i="5"/>
  <c r="AT82" i="5"/>
  <c r="AS83" i="5"/>
  <c r="AT83" i="5"/>
  <c r="AU83" i="5" s="1"/>
  <c r="N84" i="7" s="1"/>
  <c r="AS84" i="5"/>
  <c r="AU84" i="5" s="1"/>
  <c r="N85" i="7" s="1"/>
  <c r="AT84" i="5"/>
  <c r="AS86" i="5"/>
  <c r="AT86" i="5"/>
  <c r="AS87" i="5"/>
  <c r="AT87" i="5"/>
  <c r="AT4" i="5"/>
  <c r="AS4" i="5"/>
  <c r="K47" i="5"/>
  <c r="K47" i="8" s="1"/>
  <c r="K47" i="10" s="1"/>
  <c r="BM87" i="5"/>
  <c r="BM86" i="5"/>
  <c r="BM84" i="5"/>
  <c r="BM83" i="5"/>
  <c r="BM85" i="5" s="1"/>
  <c r="BM82" i="5"/>
  <c r="BM81" i="5"/>
  <c r="BM79" i="5"/>
  <c r="BM78" i="5"/>
  <c r="BM77" i="5"/>
  <c r="BM80" i="5" s="1"/>
  <c r="BM75" i="5"/>
  <c r="BM74" i="5"/>
  <c r="Z74" i="5"/>
  <c r="J74" i="5"/>
  <c r="BM73" i="5"/>
  <c r="Z73" i="5"/>
  <c r="J73" i="5"/>
  <c r="Z72" i="5"/>
  <c r="J72" i="5"/>
  <c r="BM70" i="5"/>
  <c r="BM69" i="5"/>
  <c r="BM68" i="5"/>
  <c r="BM71" i="5" s="1"/>
  <c r="BM66" i="5"/>
  <c r="Z66" i="5"/>
  <c r="J66" i="5"/>
  <c r="BM65" i="5"/>
  <c r="Z65" i="5"/>
  <c r="J65" i="5"/>
  <c r="BJ64" i="5"/>
  <c r="U65" i="7" s="1"/>
  <c r="U68" i="7" s="1"/>
  <c r="Z64" i="5"/>
  <c r="J64" i="5"/>
  <c r="Z62" i="5"/>
  <c r="J62" i="5"/>
  <c r="Z60" i="5"/>
  <c r="J60" i="5"/>
  <c r="Z59" i="5"/>
  <c r="J59" i="5"/>
  <c r="Z58" i="5"/>
  <c r="J58" i="5"/>
  <c r="Z53" i="5"/>
  <c r="J53" i="5"/>
  <c r="BJ52" i="5"/>
  <c r="U53" i="7" s="1"/>
  <c r="U55" i="7" s="1"/>
  <c r="Z52" i="5"/>
  <c r="J52" i="5"/>
  <c r="Z50" i="5"/>
  <c r="J50" i="5"/>
  <c r="Z49" i="5"/>
  <c r="J49" i="5"/>
  <c r="Z48" i="5"/>
  <c r="J48" i="5"/>
  <c r="Z46" i="5"/>
  <c r="J46" i="5"/>
  <c r="Z35" i="5"/>
  <c r="J35" i="5"/>
  <c r="Z34" i="5"/>
  <c r="J34" i="5"/>
  <c r="Z30" i="5"/>
  <c r="J30" i="5"/>
  <c r="H18" i="5"/>
  <c r="H17" i="5"/>
  <c r="H16" i="5"/>
  <c r="H15" i="5"/>
  <c r="H14" i="5"/>
  <c r="H13" i="5"/>
  <c r="Z11" i="5"/>
  <c r="Y11" i="5"/>
  <c r="J11" i="5"/>
  <c r="H11" i="5"/>
  <c r="BJ10" i="5"/>
  <c r="U11" i="7" s="1"/>
  <c r="U13" i="7" s="1"/>
  <c r="U90" i="7" s="1"/>
  <c r="Z10" i="5"/>
  <c r="J10" i="5"/>
  <c r="H10" i="5"/>
  <c r="H8" i="5"/>
  <c r="H7" i="5"/>
  <c r="H6" i="5"/>
  <c r="H5" i="5"/>
  <c r="H4" i="5"/>
  <c r="C88" i="5"/>
  <c r="C85" i="5"/>
  <c r="C80" i="5"/>
  <c r="C76" i="5"/>
  <c r="C71" i="5"/>
  <c r="C67" i="5"/>
  <c r="C63" i="5"/>
  <c r="C57" i="5"/>
  <c r="C54" i="5"/>
  <c r="C51" i="5"/>
  <c r="C45" i="5"/>
  <c r="C37" i="5"/>
  <c r="C33" i="5"/>
  <c r="C29" i="5"/>
  <c r="C26" i="5"/>
  <c r="C23" i="5"/>
  <c r="C19" i="5"/>
  <c r="C12" i="5"/>
  <c r="C9" i="5"/>
  <c r="AU65" i="5" l="1"/>
  <c r="Z33" i="5"/>
  <c r="AU82" i="5"/>
  <c r="N83" i="7" s="1"/>
  <c r="AT9" i="5"/>
  <c r="BJ12" i="5"/>
  <c r="Y29" i="5"/>
  <c r="H57" i="5"/>
  <c r="Y71" i="5"/>
  <c r="AT67" i="5"/>
  <c r="AU47" i="5"/>
  <c r="N48" i="7" s="1"/>
  <c r="AU32" i="5"/>
  <c r="N33" i="7" s="1"/>
  <c r="AT12" i="5"/>
  <c r="J37" i="5"/>
  <c r="H76" i="5"/>
  <c r="H85" i="5"/>
  <c r="AU87" i="5"/>
  <c r="N88" i="7" s="1"/>
  <c r="AU79" i="5"/>
  <c r="N80" i="7" s="1"/>
  <c r="AU58" i="5"/>
  <c r="AS54" i="5"/>
  <c r="AU22" i="5"/>
  <c r="N23" i="7" s="1"/>
  <c r="AS12" i="5"/>
  <c r="AU59" i="5"/>
  <c r="N60" i="7" s="1"/>
  <c r="H54" i="5"/>
  <c r="AT88" i="5"/>
  <c r="AU44" i="5"/>
  <c r="N45" i="7" s="1"/>
  <c r="AU38" i="5"/>
  <c r="N39" i="7" s="1"/>
  <c r="AT19" i="5"/>
  <c r="H19" i="5"/>
  <c r="Y63" i="5"/>
  <c r="BJ67" i="5"/>
  <c r="J67" i="5"/>
  <c r="Z76" i="5"/>
  <c r="AS67" i="5"/>
  <c r="Z37" i="5"/>
  <c r="H67" i="5"/>
  <c r="AT80" i="5"/>
  <c r="AU70" i="5"/>
  <c r="N71" i="7" s="1"/>
  <c r="AU56" i="5"/>
  <c r="N57" i="7" s="1"/>
  <c r="AS19" i="5"/>
  <c r="AU35" i="5"/>
  <c r="N36" i="7" s="1"/>
  <c r="AT29" i="5"/>
  <c r="H9" i="5"/>
  <c r="H29" i="5"/>
  <c r="H71" i="5"/>
  <c r="Y80" i="5"/>
  <c r="BM88" i="5"/>
  <c r="AU48" i="5"/>
  <c r="N49" i="7" s="1"/>
  <c r="N52" i="7" s="1"/>
  <c r="AU6" i="5"/>
  <c r="N7" i="7" s="1"/>
  <c r="H12" i="5"/>
  <c r="H33" i="5"/>
  <c r="Y45" i="5"/>
  <c r="N66" i="7"/>
  <c r="N42" i="7"/>
  <c r="AT51" i="5"/>
  <c r="AT33" i="5"/>
  <c r="AU20" i="5"/>
  <c r="AT23" i="5"/>
  <c r="Z51" i="5"/>
  <c r="AT63" i="5"/>
  <c r="AT76" i="5"/>
  <c r="AT45" i="5"/>
  <c r="Y51" i="5"/>
  <c r="Z67" i="5"/>
  <c r="C89" i="5"/>
  <c r="G14" i="6" s="1"/>
  <c r="G31" i="6" s="1"/>
  <c r="AU86" i="5"/>
  <c r="AU50" i="5"/>
  <c r="N51" i="7" s="1"/>
  <c r="Y67" i="5"/>
  <c r="AT85" i="5"/>
  <c r="N59" i="7"/>
  <c r="AS80" i="5"/>
  <c r="AU77" i="5"/>
  <c r="N11" i="7"/>
  <c r="N13" i="7" s="1"/>
  <c r="AU12" i="5"/>
  <c r="AU68" i="5"/>
  <c r="AT71" i="5"/>
  <c r="AS51" i="5"/>
  <c r="Y88" i="5"/>
  <c r="AU13" i="5"/>
  <c r="N14" i="7" s="1"/>
  <c r="J51" i="5"/>
  <c r="J76" i="5"/>
  <c r="H88" i="5"/>
  <c r="AU72" i="5"/>
  <c r="N55" i="7"/>
  <c r="AU43" i="5"/>
  <c r="N44" i="7" s="1"/>
  <c r="AU30" i="5"/>
  <c r="AU24" i="5"/>
  <c r="AU18" i="5"/>
  <c r="N19" i="7" s="1"/>
  <c r="AU14" i="5"/>
  <c r="AS37" i="5"/>
  <c r="AS76" i="5"/>
  <c r="AU81" i="5"/>
  <c r="AU69" i="5"/>
  <c r="N70" i="7" s="1"/>
  <c r="AU55" i="5"/>
  <c r="AS57" i="5"/>
  <c r="BJ54" i="5"/>
  <c r="AS45" i="5"/>
  <c r="AS9" i="5"/>
  <c r="AU66" i="5"/>
  <c r="N67" i="7" s="1"/>
  <c r="AU78" i="5"/>
  <c r="N79" i="7" s="1"/>
  <c r="AU49" i="5"/>
  <c r="N50" i="7" s="1"/>
  <c r="AU39" i="5"/>
  <c r="N40" i="7" s="1"/>
  <c r="AS26" i="5"/>
  <c r="AU54" i="5"/>
  <c r="AS85" i="5"/>
  <c r="AU75" i="5"/>
  <c r="N76" i="7" s="1"/>
  <c r="AU61" i="5"/>
  <c r="N62" i="7" s="1"/>
  <c r="AU36" i="5"/>
  <c r="N37" i="7" s="1"/>
  <c r="AT37" i="5"/>
  <c r="AU4" i="5"/>
  <c r="AS23" i="5"/>
  <c r="AS71" i="5"/>
  <c r="AU31" i="5"/>
  <c r="N32" i="7" s="1"/>
  <c r="AU15" i="5"/>
  <c r="N16" i="7" s="1"/>
  <c r="Y54" i="5"/>
  <c r="AU73" i="5"/>
  <c r="N74" i="7" s="1"/>
  <c r="AU42" i="5"/>
  <c r="N43" i="7" s="1"/>
  <c r="AU27" i="5"/>
  <c r="Y9" i="5"/>
  <c r="Y37" i="5"/>
  <c r="Y57" i="5"/>
  <c r="BG89" i="5"/>
  <c r="AI89" i="5"/>
  <c r="Y76" i="5"/>
  <c r="AN89" i="5"/>
  <c r="V89" i="5"/>
  <c r="AG89" i="5"/>
  <c r="AL89" i="5"/>
  <c r="AB89" i="5"/>
  <c r="D89" i="5"/>
  <c r="AO89" i="5"/>
  <c r="AH89" i="5"/>
  <c r="I89" i="5"/>
  <c r="I13" i="6" s="1"/>
  <c r="U89" i="5"/>
  <c r="AR89" i="5"/>
  <c r="AC89" i="5"/>
  <c r="AM89" i="5"/>
  <c r="AA89" i="5"/>
  <c r="O89" i="5"/>
  <c r="BI89" i="5"/>
  <c r="I18" i="6" s="1"/>
  <c r="I19" i="6" s="1"/>
  <c r="AK89" i="5"/>
  <c r="BH89" i="5"/>
  <c r="I17" i="6" s="1"/>
  <c r="AJ89" i="5"/>
  <c r="P89" i="5"/>
  <c r="BD89" i="5"/>
  <c r="AF89" i="5"/>
  <c r="T89" i="5"/>
  <c r="BC89" i="5"/>
  <c r="I24" i="6" s="1"/>
  <c r="S89" i="5"/>
  <c r="F89" i="5"/>
  <c r="H13" i="6" s="1"/>
  <c r="H30" i="6" s="1"/>
  <c r="AD89" i="5"/>
  <c r="AE89" i="5"/>
  <c r="G89" i="5"/>
  <c r="I14" i="6" s="1"/>
  <c r="I31" i="6" s="1"/>
  <c r="AQ89" i="5"/>
  <c r="W89" i="5"/>
  <c r="AP89" i="5"/>
  <c r="X89" i="5"/>
  <c r="E89" i="5"/>
  <c r="H14" i="6" s="1"/>
  <c r="H31" i="6" s="1"/>
  <c r="H32" i="4"/>
  <c r="AT89" i="5" l="1"/>
  <c r="I21" i="6" s="1"/>
  <c r="AU67" i="5"/>
  <c r="N68" i="7"/>
  <c r="H15" i="6"/>
  <c r="H32" i="6"/>
  <c r="N38" i="7"/>
  <c r="BJ89" i="5"/>
  <c r="N87" i="7"/>
  <c r="N89" i="7" s="1"/>
  <c r="AU88" i="5"/>
  <c r="N69" i="7"/>
  <c r="N72" i="7" s="1"/>
  <c r="AU71" i="5"/>
  <c r="N64" i="7"/>
  <c r="I30" i="6"/>
  <c r="I32" i="6" s="1"/>
  <c r="N15" i="7"/>
  <c r="N20" i="7" s="1"/>
  <c r="AU19" i="5"/>
  <c r="AU37" i="5"/>
  <c r="I15" i="6"/>
  <c r="N5" i="7"/>
  <c r="N10" i="7" s="1"/>
  <c r="AU9" i="5"/>
  <c r="N21" i="7"/>
  <c r="N24" i="7" s="1"/>
  <c r="AU23" i="5"/>
  <c r="N25" i="7"/>
  <c r="N27" i="7" s="1"/>
  <c r="AU26" i="5"/>
  <c r="N31" i="7"/>
  <c r="N34" i="7" s="1"/>
  <c r="AU33" i="5"/>
  <c r="C90" i="5"/>
  <c r="G13" i="6"/>
  <c r="N28" i="7"/>
  <c r="N30" i="7" s="1"/>
  <c r="AU29" i="5"/>
  <c r="N46" i="7"/>
  <c r="N56" i="7"/>
  <c r="N58" i="7" s="1"/>
  <c r="AU57" i="5"/>
  <c r="N73" i="7"/>
  <c r="N77" i="7" s="1"/>
  <c r="AU76" i="5"/>
  <c r="N78" i="7"/>
  <c r="N81" i="7" s="1"/>
  <c r="AU80" i="5"/>
  <c r="AU51" i="5"/>
  <c r="AU45" i="5"/>
  <c r="N82" i="7"/>
  <c r="N86" i="7" s="1"/>
  <c r="AU85" i="5"/>
  <c r="AU63" i="5"/>
  <c r="Z89" i="5"/>
  <c r="J89" i="5"/>
  <c r="Y89" i="5"/>
  <c r="H89" i="5"/>
  <c r="E90" i="5"/>
  <c r="G90" i="5"/>
  <c r="AS89" i="5"/>
  <c r="I22" i="6" s="1"/>
  <c r="I23" i="6" s="1"/>
  <c r="J74" i="3"/>
  <c r="J73" i="3"/>
  <c r="J72" i="3"/>
  <c r="J66" i="3"/>
  <c r="J65" i="3"/>
  <c r="J64" i="3"/>
  <c r="J62" i="3"/>
  <c r="J60" i="3"/>
  <c r="J59" i="3"/>
  <c r="J58" i="3"/>
  <c r="J53" i="3"/>
  <c r="J52" i="3"/>
  <c r="J50" i="3"/>
  <c r="J49" i="3"/>
  <c r="J48" i="3"/>
  <c r="J46" i="3"/>
  <c r="J35" i="3"/>
  <c r="J34" i="3"/>
  <c r="J30" i="3"/>
  <c r="J11" i="3"/>
  <c r="J10" i="3"/>
  <c r="H5" i="3"/>
  <c r="H6" i="3"/>
  <c r="H7" i="3"/>
  <c r="H8" i="3"/>
  <c r="H10" i="3"/>
  <c r="H11" i="3"/>
  <c r="H13" i="3"/>
  <c r="H14" i="3"/>
  <c r="H15" i="3"/>
  <c r="H16" i="3"/>
  <c r="H17" i="3"/>
  <c r="H18" i="3"/>
  <c r="H20" i="3"/>
  <c r="H21" i="3"/>
  <c r="H22" i="3"/>
  <c r="H24" i="3"/>
  <c r="H25" i="3"/>
  <c r="H27" i="3"/>
  <c r="H28" i="3"/>
  <c r="H30" i="3"/>
  <c r="H31" i="3"/>
  <c r="H32" i="3"/>
  <c r="H34" i="3"/>
  <c r="H35" i="3"/>
  <c r="H36" i="3"/>
  <c r="H38" i="3"/>
  <c r="H39" i="3"/>
  <c r="H40" i="3"/>
  <c r="H41" i="3"/>
  <c r="H42" i="3"/>
  <c r="H43" i="3"/>
  <c r="H44" i="3"/>
  <c r="H46" i="3"/>
  <c r="H48" i="3"/>
  <c r="H49" i="3"/>
  <c r="H50" i="3"/>
  <c r="H52" i="3"/>
  <c r="H53" i="3"/>
  <c r="H55" i="3"/>
  <c r="H56" i="3"/>
  <c r="H58" i="3"/>
  <c r="H59" i="3"/>
  <c r="H60" i="3"/>
  <c r="H61" i="3"/>
  <c r="H62" i="3"/>
  <c r="H64" i="3"/>
  <c r="H65" i="3"/>
  <c r="H66" i="3"/>
  <c r="H68" i="3"/>
  <c r="H69" i="3"/>
  <c r="H70" i="3"/>
  <c r="H72" i="3"/>
  <c r="H73" i="3"/>
  <c r="H74" i="3"/>
  <c r="H75" i="3"/>
  <c r="H77" i="3"/>
  <c r="H78" i="3"/>
  <c r="H79" i="3"/>
  <c r="H81" i="3"/>
  <c r="H82" i="3"/>
  <c r="H83" i="3"/>
  <c r="H84" i="3"/>
  <c r="H86" i="3"/>
  <c r="H87" i="3"/>
  <c r="H4" i="3"/>
  <c r="H23" i="4"/>
  <c r="G23" i="4"/>
  <c r="H19" i="4"/>
  <c r="G19" i="4"/>
  <c r="AU89" i="5" l="1"/>
  <c r="G30" i="6"/>
  <c r="G32" i="6" s="1"/>
  <c r="G15" i="6"/>
  <c r="N90" i="7"/>
  <c r="H90" i="5"/>
  <c r="AT53" i="3"/>
  <c r="M8" i="3" l="1"/>
  <c r="M7" i="3"/>
  <c r="M6" i="3"/>
  <c r="M5" i="3"/>
  <c r="M4" i="3"/>
  <c r="BM88" i="3"/>
  <c r="BL88" i="3"/>
  <c r="BK88" i="3"/>
  <c r="BJ88" i="3"/>
  <c r="BI88" i="3"/>
  <c r="BH88" i="3"/>
  <c r="BG88" i="3"/>
  <c r="BF88" i="3"/>
  <c r="BE88" i="3"/>
  <c r="BD88" i="3"/>
  <c r="BC88" i="3"/>
  <c r="AR88" i="3"/>
  <c r="AY88" i="3" s="1"/>
  <c r="AQ88" i="3"/>
  <c r="AX88" i="3" s="1"/>
  <c r="AP88" i="3"/>
  <c r="AO88" i="3"/>
  <c r="AV88" i="3" s="1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X88" i="3"/>
  <c r="W88" i="3"/>
  <c r="V88" i="3"/>
  <c r="U88" i="3"/>
  <c r="T88" i="3"/>
  <c r="S88" i="3"/>
  <c r="P88" i="3"/>
  <c r="R88" i="3" s="1"/>
  <c r="O88" i="3"/>
  <c r="Q88" i="3" s="1"/>
  <c r="I88" i="3"/>
  <c r="M88" i="3" s="1"/>
  <c r="G88" i="3"/>
  <c r="F88" i="3"/>
  <c r="E88" i="3"/>
  <c r="D88" i="3"/>
  <c r="C88" i="3"/>
  <c r="AT87" i="3"/>
  <c r="AS87" i="3"/>
  <c r="AU87" i="3" s="1"/>
  <c r="M88" i="7" s="1"/>
  <c r="Y87" i="3"/>
  <c r="AT86" i="3"/>
  <c r="AS86" i="3"/>
  <c r="Y86" i="3"/>
  <c r="BM85" i="3"/>
  <c r="BL85" i="3"/>
  <c r="BK85" i="3"/>
  <c r="BJ85" i="3"/>
  <c r="BI85" i="3"/>
  <c r="BH85" i="3"/>
  <c r="BG85" i="3"/>
  <c r="BD85" i="3"/>
  <c r="BC85" i="3"/>
  <c r="AR85" i="3"/>
  <c r="AY85" i="3" s="1"/>
  <c r="AQ85" i="3"/>
  <c r="AX85" i="3" s="1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X85" i="3"/>
  <c r="W85" i="3"/>
  <c r="V85" i="3"/>
  <c r="U85" i="3"/>
  <c r="T85" i="3"/>
  <c r="S85" i="3"/>
  <c r="P85" i="3"/>
  <c r="R85" i="3" s="1"/>
  <c r="O85" i="3"/>
  <c r="Q85" i="3" s="1"/>
  <c r="I85" i="3"/>
  <c r="M85" i="3" s="1"/>
  <c r="G85" i="3"/>
  <c r="F85" i="3"/>
  <c r="E85" i="3"/>
  <c r="D85" i="3"/>
  <c r="C85" i="3"/>
  <c r="AT84" i="3"/>
  <c r="AS84" i="3"/>
  <c r="Y84" i="3"/>
  <c r="AT83" i="3"/>
  <c r="AS83" i="3"/>
  <c r="Y83" i="3"/>
  <c r="AT82" i="3"/>
  <c r="AS82" i="3"/>
  <c r="Y82" i="3"/>
  <c r="AT81" i="3"/>
  <c r="AS81" i="3"/>
  <c r="Y81" i="3"/>
  <c r="BM80" i="3"/>
  <c r="BL80" i="3"/>
  <c r="BK80" i="3"/>
  <c r="BJ80" i="3"/>
  <c r="BI80" i="3"/>
  <c r="BH80" i="3"/>
  <c r="BG80" i="3"/>
  <c r="BF80" i="3"/>
  <c r="BE80" i="3"/>
  <c r="BD80" i="3"/>
  <c r="BC80" i="3"/>
  <c r="AR80" i="3"/>
  <c r="AY80" i="3" s="1"/>
  <c r="AQ80" i="3"/>
  <c r="AX80" i="3" s="1"/>
  <c r="AP80" i="3"/>
  <c r="AW80" i="3" s="1"/>
  <c r="AO80" i="3"/>
  <c r="AV80" i="3" s="1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X80" i="3"/>
  <c r="W80" i="3"/>
  <c r="V80" i="3"/>
  <c r="U80" i="3"/>
  <c r="T80" i="3"/>
  <c r="S80" i="3"/>
  <c r="P80" i="3"/>
  <c r="R80" i="3" s="1"/>
  <c r="O80" i="3"/>
  <c r="Q80" i="3" s="1"/>
  <c r="I80" i="3"/>
  <c r="M80" i="3" s="1"/>
  <c r="G80" i="3"/>
  <c r="F80" i="3"/>
  <c r="E80" i="3"/>
  <c r="D80" i="3"/>
  <c r="C80" i="3"/>
  <c r="AT79" i="3"/>
  <c r="AS79" i="3"/>
  <c r="Y79" i="3"/>
  <c r="AT78" i="3"/>
  <c r="AS78" i="3"/>
  <c r="Y78" i="3"/>
  <c r="AT77" i="3"/>
  <c r="AS77" i="3"/>
  <c r="Y77" i="3"/>
  <c r="BI76" i="3"/>
  <c r="BH76" i="3"/>
  <c r="BG76" i="3"/>
  <c r="BF76" i="3"/>
  <c r="BE76" i="3"/>
  <c r="BD76" i="3"/>
  <c r="BC76" i="3"/>
  <c r="AR76" i="3"/>
  <c r="AY76" i="3" s="1"/>
  <c r="AQ76" i="3"/>
  <c r="AX76" i="3" s="1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X76" i="3"/>
  <c r="W76" i="3"/>
  <c r="V76" i="3"/>
  <c r="U76" i="3"/>
  <c r="T76" i="3"/>
  <c r="S76" i="3"/>
  <c r="P76" i="3"/>
  <c r="R76" i="3" s="1"/>
  <c r="O76" i="3"/>
  <c r="Q76" i="3" s="1"/>
  <c r="I76" i="3"/>
  <c r="G76" i="3"/>
  <c r="F76" i="3"/>
  <c r="E76" i="3"/>
  <c r="D76" i="3"/>
  <c r="C76" i="3"/>
  <c r="AT75" i="3"/>
  <c r="AS75" i="3"/>
  <c r="AU75" i="3" s="1"/>
  <c r="M76" i="7" s="1"/>
  <c r="Y75" i="3"/>
  <c r="AT74" i="3"/>
  <c r="AS74" i="3"/>
  <c r="Z74" i="3"/>
  <c r="Y74" i="3"/>
  <c r="AT73" i="3"/>
  <c r="AS73" i="3"/>
  <c r="Z73" i="3"/>
  <c r="Y73" i="3"/>
  <c r="BJ72" i="3"/>
  <c r="AT72" i="3"/>
  <c r="AS72" i="3"/>
  <c r="Z72" i="3"/>
  <c r="Y72" i="3"/>
  <c r="BM71" i="3"/>
  <c r="BL71" i="3"/>
  <c r="BK71" i="3"/>
  <c r="BJ71" i="3"/>
  <c r="BI71" i="3"/>
  <c r="BH71" i="3"/>
  <c r="BG71" i="3"/>
  <c r="BD71" i="3"/>
  <c r="BC71" i="3"/>
  <c r="AW71" i="3"/>
  <c r="AR71" i="3"/>
  <c r="AY71" i="3" s="1"/>
  <c r="AQ71" i="3"/>
  <c r="AX71" i="3" s="1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X71" i="3"/>
  <c r="W71" i="3"/>
  <c r="V71" i="3"/>
  <c r="U71" i="3"/>
  <c r="T71" i="3"/>
  <c r="S71" i="3"/>
  <c r="P71" i="3"/>
  <c r="R71" i="3" s="1"/>
  <c r="O71" i="3"/>
  <c r="Q71" i="3" s="1"/>
  <c r="I71" i="3"/>
  <c r="M71" i="3" s="1"/>
  <c r="G71" i="3"/>
  <c r="F71" i="3"/>
  <c r="E71" i="3"/>
  <c r="D71" i="3"/>
  <c r="C71" i="3"/>
  <c r="AT70" i="3"/>
  <c r="AS70" i="3"/>
  <c r="Y70" i="3"/>
  <c r="AT69" i="3"/>
  <c r="AS69" i="3"/>
  <c r="Y69" i="3"/>
  <c r="AT68" i="3"/>
  <c r="AS68" i="3"/>
  <c r="Y68" i="3"/>
  <c r="BI67" i="3"/>
  <c r="BH67" i="3"/>
  <c r="BG67" i="3"/>
  <c r="BD67" i="3"/>
  <c r="BC67" i="3"/>
  <c r="AR67" i="3"/>
  <c r="AY67" i="3" s="1"/>
  <c r="AQ67" i="3"/>
  <c r="AX67" i="3" s="1"/>
  <c r="AP67" i="3"/>
  <c r="AW67" i="3" s="1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X67" i="3"/>
  <c r="W67" i="3"/>
  <c r="V67" i="3"/>
  <c r="U67" i="3"/>
  <c r="T67" i="3"/>
  <c r="S67" i="3"/>
  <c r="P67" i="3"/>
  <c r="R67" i="3" s="1"/>
  <c r="O67" i="3"/>
  <c r="Q67" i="3" s="1"/>
  <c r="I67" i="3"/>
  <c r="G67" i="3"/>
  <c r="F67" i="3"/>
  <c r="E67" i="3"/>
  <c r="D67" i="3"/>
  <c r="C67" i="3"/>
  <c r="AT66" i="3"/>
  <c r="AS66" i="3"/>
  <c r="Z66" i="3"/>
  <c r="Y66" i="3"/>
  <c r="AT65" i="3"/>
  <c r="AS65" i="3"/>
  <c r="Z65" i="3"/>
  <c r="Y65" i="3"/>
  <c r="BJ64" i="3"/>
  <c r="AT64" i="3"/>
  <c r="AS64" i="3"/>
  <c r="Z64" i="3"/>
  <c r="Y64" i="3"/>
  <c r="BI63" i="3"/>
  <c r="BH63" i="3"/>
  <c r="BG63" i="3"/>
  <c r="BD63" i="3"/>
  <c r="BC63" i="3"/>
  <c r="AR63" i="3"/>
  <c r="AY63" i="3" s="1"/>
  <c r="AQ63" i="3"/>
  <c r="AX63" i="3" s="1"/>
  <c r="AP63" i="3"/>
  <c r="AW63" i="3" s="1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X63" i="3"/>
  <c r="W63" i="3"/>
  <c r="V63" i="3"/>
  <c r="U63" i="3"/>
  <c r="T63" i="3"/>
  <c r="S63" i="3"/>
  <c r="P63" i="3"/>
  <c r="R63" i="3" s="1"/>
  <c r="O63" i="3"/>
  <c r="Q63" i="3" s="1"/>
  <c r="I63" i="3"/>
  <c r="G63" i="3"/>
  <c r="H63" i="3" s="1"/>
  <c r="F63" i="3"/>
  <c r="E63" i="3"/>
  <c r="D63" i="3"/>
  <c r="C63" i="3"/>
  <c r="AT62" i="3"/>
  <c r="AS62" i="3"/>
  <c r="Z62" i="3"/>
  <c r="Y62" i="3"/>
  <c r="AT61" i="3"/>
  <c r="AS61" i="3"/>
  <c r="Y61" i="3"/>
  <c r="AT60" i="3"/>
  <c r="AS60" i="3"/>
  <c r="Z60" i="3"/>
  <c r="Y60" i="3"/>
  <c r="AT59" i="3"/>
  <c r="AS59" i="3"/>
  <c r="Z59" i="3"/>
  <c r="Y59" i="3"/>
  <c r="BJ58" i="3"/>
  <c r="AT58" i="3"/>
  <c r="AS58" i="3"/>
  <c r="Z58" i="3"/>
  <c r="Y58" i="3"/>
  <c r="BM57" i="3"/>
  <c r="BL57" i="3"/>
  <c r="BK57" i="3"/>
  <c r="BJ57" i="3"/>
  <c r="BI57" i="3"/>
  <c r="BH57" i="3"/>
  <c r="BG57" i="3"/>
  <c r="BF57" i="3"/>
  <c r="BE57" i="3"/>
  <c r="BD57" i="3"/>
  <c r="BC57" i="3"/>
  <c r="AR57" i="3"/>
  <c r="AY57" i="3" s="1"/>
  <c r="AQ57" i="3"/>
  <c r="AX57" i="3" s="1"/>
  <c r="AP57" i="3"/>
  <c r="AW57" i="3" s="1"/>
  <c r="AO57" i="3"/>
  <c r="AV57" i="3" s="1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X57" i="3"/>
  <c r="W57" i="3"/>
  <c r="V57" i="3"/>
  <c r="U57" i="3"/>
  <c r="T57" i="3"/>
  <c r="S57" i="3"/>
  <c r="P57" i="3"/>
  <c r="R57" i="3" s="1"/>
  <c r="O57" i="3"/>
  <c r="Q57" i="3" s="1"/>
  <c r="I57" i="3"/>
  <c r="M57" i="3" s="1"/>
  <c r="G57" i="3"/>
  <c r="F57" i="3"/>
  <c r="E57" i="3"/>
  <c r="D57" i="3"/>
  <c r="C57" i="3"/>
  <c r="AT56" i="3"/>
  <c r="AS56" i="3"/>
  <c r="Y56" i="3"/>
  <c r="AT55" i="3"/>
  <c r="AS55" i="3"/>
  <c r="Y55" i="3"/>
  <c r="BI54" i="3"/>
  <c r="BH54" i="3"/>
  <c r="BG54" i="3"/>
  <c r="BF54" i="3"/>
  <c r="BE54" i="3"/>
  <c r="BD54" i="3"/>
  <c r="BC54" i="3"/>
  <c r="AR54" i="3"/>
  <c r="AY54" i="3" s="1"/>
  <c r="AQ54" i="3"/>
  <c r="AX54" i="3" s="1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X54" i="3"/>
  <c r="W54" i="3"/>
  <c r="V54" i="3"/>
  <c r="U54" i="3"/>
  <c r="T54" i="3"/>
  <c r="S54" i="3"/>
  <c r="P54" i="3"/>
  <c r="R54" i="3" s="1"/>
  <c r="O54" i="3"/>
  <c r="Q54" i="3" s="1"/>
  <c r="I54" i="3"/>
  <c r="G54" i="3"/>
  <c r="F54" i="3"/>
  <c r="E54" i="3"/>
  <c r="D54" i="3"/>
  <c r="C54" i="3"/>
  <c r="AS53" i="3"/>
  <c r="AU53" i="3" s="1"/>
  <c r="M54" i="7" s="1"/>
  <c r="Z53" i="3"/>
  <c r="Y53" i="3"/>
  <c r="BJ52" i="3"/>
  <c r="AT52" i="3"/>
  <c r="AS52" i="3"/>
  <c r="Z52" i="3"/>
  <c r="Y52" i="3"/>
  <c r="BI51" i="3"/>
  <c r="BH51" i="3"/>
  <c r="BG51" i="3"/>
  <c r="BF51" i="3"/>
  <c r="BE51" i="3"/>
  <c r="BD51" i="3"/>
  <c r="BC51" i="3"/>
  <c r="AR51" i="3"/>
  <c r="AY51" i="3" s="1"/>
  <c r="AQ51" i="3"/>
  <c r="AX51" i="3" s="1"/>
  <c r="AP51" i="3"/>
  <c r="AW51" i="3" s="1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X51" i="3"/>
  <c r="W51" i="3"/>
  <c r="V51" i="3"/>
  <c r="U51" i="3"/>
  <c r="T51" i="3"/>
  <c r="S51" i="3"/>
  <c r="P51" i="3"/>
  <c r="R51" i="3" s="1"/>
  <c r="O51" i="3"/>
  <c r="Q51" i="3" s="1"/>
  <c r="I51" i="3"/>
  <c r="G51" i="3"/>
  <c r="F51" i="3"/>
  <c r="E51" i="3"/>
  <c r="D51" i="3"/>
  <c r="C51" i="3"/>
  <c r="AT50" i="3"/>
  <c r="AS50" i="3"/>
  <c r="Z50" i="3"/>
  <c r="Y50" i="3"/>
  <c r="AT49" i="3"/>
  <c r="AS49" i="3"/>
  <c r="Z49" i="3"/>
  <c r="Y49" i="3"/>
  <c r="AT48" i="3"/>
  <c r="AS48" i="3"/>
  <c r="Z48" i="3"/>
  <c r="Y48" i="3"/>
  <c r="BJ47" i="3"/>
  <c r="T48" i="7" s="1"/>
  <c r="AT47" i="3"/>
  <c r="AS47" i="3"/>
  <c r="M47" i="3"/>
  <c r="M47" i="5" s="1"/>
  <c r="BJ46" i="3"/>
  <c r="AT46" i="3"/>
  <c r="AS46" i="3"/>
  <c r="Z46" i="3"/>
  <c r="Y46" i="3"/>
  <c r="BM45" i="3"/>
  <c r="BL45" i="3"/>
  <c r="BK45" i="3"/>
  <c r="BJ45" i="3"/>
  <c r="BI45" i="3"/>
  <c r="BH45" i="3"/>
  <c r="BG45" i="3"/>
  <c r="BD45" i="3"/>
  <c r="BC45" i="3"/>
  <c r="AR45" i="3"/>
  <c r="AY45" i="3" s="1"/>
  <c r="AQ45" i="3"/>
  <c r="AX45" i="3" s="1"/>
  <c r="AP45" i="3"/>
  <c r="AO45" i="3"/>
  <c r="AV45" i="3" s="1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X45" i="3"/>
  <c r="W45" i="3"/>
  <c r="V45" i="3"/>
  <c r="U45" i="3"/>
  <c r="T45" i="3"/>
  <c r="S45" i="3"/>
  <c r="P45" i="3"/>
  <c r="R45" i="3" s="1"/>
  <c r="O45" i="3"/>
  <c r="Q45" i="3" s="1"/>
  <c r="I45" i="3"/>
  <c r="M45" i="3" s="1"/>
  <c r="G45" i="3"/>
  <c r="F45" i="3"/>
  <c r="E45" i="3"/>
  <c r="D45" i="3"/>
  <c r="C45" i="3"/>
  <c r="AT44" i="3"/>
  <c r="AS44" i="3"/>
  <c r="Y44" i="3"/>
  <c r="AT43" i="3"/>
  <c r="AS43" i="3"/>
  <c r="Y43" i="3"/>
  <c r="AT42" i="3"/>
  <c r="AS42" i="3"/>
  <c r="Y42" i="3"/>
  <c r="AT41" i="3"/>
  <c r="AS41" i="3"/>
  <c r="Y41" i="3"/>
  <c r="AT40" i="3"/>
  <c r="AS40" i="3"/>
  <c r="Y40" i="3"/>
  <c r="AT39" i="3"/>
  <c r="AS39" i="3"/>
  <c r="Y39" i="3"/>
  <c r="AT38" i="3"/>
  <c r="AS38" i="3"/>
  <c r="Y38" i="3"/>
  <c r="BI37" i="3"/>
  <c r="BH37" i="3"/>
  <c r="BG37" i="3"/>
  <c r="BF37" i="3"/>
  <c r="BE37" i="3"/>
  <c r="BD37" i="3"/>
  <c r="BC37" i="3"/>
  <c r="AR37" i="3"/>
  <c r="AY37" i="3" s="1"/>
  <c r="AQ37" i="3"/>
  <c r="AP37" i="3"/>
  <c r="AW37" i="3" s="1"/>
  <c r="AO37" i="3"/>
  <c r="AV37" i="3" s="1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X37" i="3"/>
  <c r="W37" i="3"/>
  <c r="V37" i="3"/>
  <c r="U37" i="3"/>
  <c r="T37" i="3"/>
  <c r="S37" i="3"/>
  <c r="P37" i="3"/>
  <c r="R37" i="3" s="1"/>
  <c r="O37" i="3"/>
  <c r="Q37" i="3" s="1"/>
  <c r="I37" i="3"/>
  <c r="G37" i="3"/>
  <c r="F37" i="3"/>
  <c r="E37" i="3"/>
  <c r="D37" i="3"/>
  <c r="C37" i="3"/>
  <c r="AT36" i="3"/>
  <c r="AS36" i="3"/>
  <c r="Y36" i="3"/>
  <c r="AT35" i="3"/>
  <c r="AS35" i="3"/>
  <c r="Z35" i="3"/>
  <c r="Y35" i="3"/>
  <c r="BJ34" i="3"/>
  <c r="AT34" i="3"/>
  <c r="AS34" i="3"/>
  <c r="Z34" i="3"/>
  <c r="Y34" i="3"/>
  <c r="BI33" i="3"/>
  <c r="BH33" i="3"/>
  <c r="BG33" i="3"/>
  <c r="BD33" i="3"/>
  <c r="BC33" i="3"/>
  <c r="AR33" i="3"/>
  <c r="AY33" i="3" s="1"/>
  <c r="AQ33" i="3"/>
  <c r="AX33" i="3" s="1"/>
  <c r="AP33" i="3"/>
  <c r="AO33" i="3"/>
  <c r="AV33" i="3" s="1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X33" i="3"/>
  <c r="Z33" i="3" s="1"/>
  <c r="W33" i="3"/>
  <c r="V33" i="3"/>
  <c r="U33" i="3"/>
  <c r="T33" i="3"/>
  <c r="S33" i="3"/>
  <c r="P33" i="3"/>
  <c r="R33" i="3" s="1"/>
  <c r="O33" i="3"/>
  <c r="Q33" i="3" s="1"/>
  <c r="I33" i="3"/>
  <c r="G33" i="3"/>
  <c r="F33" i="3"/>
  <c r="E33" i="3"/>
  <c r="D33" i="3"/>
  <c r="C33" i="3"/>
  <c r="AT32" i="3"/>
  <c r="AS32" i="3"/>
  <c r="Y32" i="3"/>
  <c r="AT31" i="3"/>
  <c r="AS31" i="3"/>
  <c r="Y31" i="3"/>
  <c r="BJ30" i="3"/>
  <c r="T31" i="7" s="1"/>
  <c r="T34" i="7" s="1"/>
  <c r="AT30" i="3"/>
  <c r="AS30" i="3"/>
  <c r="Z30" i="3"/>
  <c r="Y30" i="3"/>
  <c r="BM29" i="3"/>
  <c r="BL29" i="3"/>
  <c r="BK29" i="3"/>
  <c r="BJ29" i="3"/>
  <c r="BI29" i="3"/>
  <c r="BH29" i="3"/>
  <c r="BG29" i="3"/>
  <c r="BD29" i="3"/>
  <c r="BC29" i="3"/>
  <c r="AR29" i="3"/>
  <c r="AY29" i="3" s="1"/>
  <c r="AQ29" i="3"/>
  <c r="AX29" i="3" s="1"/>
  <c r="AP29" i="3"/>
  <c r="AW29" i="3" s="1"/>
  <c r="AO29" i="3"/>
  <c r="AV29" i="3" s="1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X29" i="3"/>
  <c r="W29" i="3"/>
  <c r="V29" i="3"/>
  <c r="U29" i="3"/>
  <c r="T29" i="3"/>
  <c r="S29" i="3"/>
  <c r="P29" i="3"/>
  <c r="R29" i="3" s="1"/>
  <c r="O29" i="3"/>
  <c r="Q29" i="3" s="1"/>
  <c r="I29" i="3"/>
  <c r="M29" i="3" s="1"/>
  <c r="G29" i="3"/>
  <c r="F29" i="3"/>
  <c r="E29" i="3"/>
  <c r="D29" i="3"/>
  <c r="C29" i="3"/>
  <c r="AT28" i="3"/>
  <c r="AS28" i="3"/>
  <c r="Y28" i="3"/>
  <c r="M28" i="3"/>
  <c r="M28" i="5" s="1"/>
  <c r="AT27" i="3"/>
  <c r="AS27" i="3"/>
  <c r="Y27" i="3"/>
  <c r="M27" i="3"/>
  <c r="M27" i="5" s="1"/>
  <c r="M27" i="10" s="1"/>
  <c r="BM26" i="3"/>
  <c r="BL26" i="3"/>
  <c r="BK26" i="3"/>
  <c r="BJ26" i="3"/>
  <c r="BI26" i="3"/>
  <c r="BH26" i="3"/>
  <c r="BG26" i="3"/>
  <c r="BF26" i="3"/>
  <c r="BE26" i="3"/>
  <c r="BD26" i="3"/>
  <c r="BC26" i="3"/>
  <c r="AR26" i="3"/>
  <c r="AY26" i="3" s="1"/>
  <c r="AQ26" i="3"/>
  <c r="AX26" i="3" s="1"/>
  <c r="AP26" i="3"/>
  <c r="AW26" i="3" s="1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X26" i="3"/>
  <c r="W26" i="3"/>
  <c r="V26" i="3"/>
  <c r="U26" i="3"/>
  <c r="T26" i="3"/>
  <c r="S26" i="3"/>
  <c r="P26" i="3"/>
  <c r="R26" i="3" s="1"/>
  <c r="O26" i="3"/>
  <c r="Q26" i="3" s="1"/>
  <c r="I26" i="3"/>
  <c r="M26" i="3" s="1"/>
  <c r="G26" i="3"/>
  <c r="F26" i="3"/>
  <c r="E26" i="3"/>
  <c r="D26" i="3"/>
  <c r="C26" i="3"/>
  <c r="AT25" i="3"/>
  <c r="AS25" i="3"/>
  <c r="Y25" i="3"/>
  <c r="M25" i="3"/>
  <c r="M25" i="5" s="1"/>
  <c r="AT24" i="3"/>
  <c r="AS24" i="3"/>
  <c r="Y24" i="3"/>
  <c r="M24" i="3"/>
  <c r="M24" i="5" s="1"/>
  <c r="M24" i="10" s="1"/>
  <c r="BM23" i="3"/>
  <c r="BL23" i="3"/>
  <c r="BK23" i="3"/>
  <c r="BJ23" i="3"/>
  <c r="BI23" i="3"/>
  <c r="BH23" i="3"/>
  <c r="BG23" i="3"/>
  <c r="BF23" i="3"/>
  <c r="BE23" i="3"/>
  <c r="BD23" i="3"/>
  <c r="BC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X23" i="3"/>
  <c r="W23" i="3"/>
  <c r="V23" i="3"/>
  <c r="U23" i="3"/>
  <c r="T23" i="3"/>
  <c r="S23" i="3"/>
  <c r="P23" i="3"/>
  <c r="O23" i="3"/>
  <c r="N23" i="3"/>
  <c r="J23" i="3"/>
  <c r="I23" i="3"/>
  <c r="G23" i="3"/>
  <c r="F23" i="3"/>
  <c r="E23" i="3"/>
  <c r="D23" i="3"/>
  <c r="C23" i="3"/>
  <c r="AT22" i="3"/>
  <c r="AS22" i="3"/>
  <c r="Y22" i="3"/>
  <c r="M22" i="3"/>
  <c r="M22" i="5" s="1"/>
  <c r="AT21" i="3"/>
  <c r="AS21" i="3"/>
  <c r="Y21" i="3"/>
  <c r="M21" i="3"/>
  <c r="M21" i="5" s="1"/>
  <c r="AT20" i="3"/>
  <c r="AS20" i="3"/>
  <c r="Y20" i="3"/>
  <c r="M20" i="3"/>
  <c r="M20" i="5" s="1"/>
  <c r="M20" i="10" s="1"/>
  <c r="BM19" i="3"/>
  <c r="BL19" i="3"/>
  <c r="BK19" i="3"/>
  <c r="BJ19" i="3"/>
  <c r="BI19" i="3"/>
  <c r="BH19" i="3"/>
  <c r="BG19" i="3"/>
  <c r="BD19" i="3"/>
  <c r="BC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X19" i="3"/>
  <c r="W19" i="3"/>
  <c r="V19" i="3"/>
  <c r="U19" i="3"/>
  <c r="T19" i="3"/>
  <c r="S19" i="3"/>
  <c r="P19" i="3"/>
  <c r="O19" i="3"/>
  <c r="N19" i="3"/>
  <c r="J19" i="3"/>
  <c r="I19" i="3"/>
  <c r="G19" i="3"/>
  <c r="H19" i="3" s="1"/>
  <c r="F19" i="3"/>
  <c r="E19" i="3"/>
  <c r="D19" i="3"/>
  <c r="C19" i="3"/>
  <c r="AT18" i="3"/>
  <c r="AS18" i="3"/>
  <c r="Y18" i="3"/>
  <c r="M18" i="3"/>
  <c r="M18" i="5" s="1"/>
  <c r="AT17" i="3"/>
  <c r="AS17" i="3"/>
  <c r="Y17" i="3"/>
  <c r="M17" i="3"/>
  <c r="M17" i="5" s="1"/>
  <c r="AT16" i="3"/>
  <c r="AS16" i="3"/>
  <c r="AU16" i="3" s="1"/>
  <c r="M17" i="7" s="1"/>
  <c r="Y16" i="3"/>
  <c r="M16" i="3"/>
  <c r="M16" i="5" s="1"/>
  <c r="AT15" i="3"/>
  <c r="AS15" i="3"/>
  <c r="Y15" i="3"/>
  <c r="M15" i="3"/>
  <c r="M15" i="5" s="1"/>
  <c r="AT14" i="3"/>
  <c r="AS14" i="3"/>
  <c r="AU14" i="3" s="1"/>
  <c r="M15" i="7" s="1"/>
  <c r="Y14" i="3"/>
  <c r="M14" i="3"/>
  <c r="M14" i="5" s="1"/>
  <c r="M14" i="10" s="1"/>
  <c r="AT13" i="3"/>
  <c r="AS13" i="3"/>
  <c r="Y13" i="3"/>
  <c r="M13" i="3"/>
  <c r="M13" i="5" s="1"/>
  <c r="BI12" i="3"/>
  <c r="BH12" i="3"/>
  <c r="BG12" i="3"/>
  <c r="BF12" i="3"/>
  <c r="BE12" i="3"/>
  <c r="BD12" i="3"/>
  <c r="BC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X12" i="3"/>
  <c r="W12" i="3"/>
  <c r="V12" i="3"/>
  <c r="U12" i="3"/>
  <c r="T12" i="3"/>
  <c r="S12" i="3"/>
  <c r="P12" i="3"/>
  <c r="O12" i="3"/>
  <c r="I12" i="3"/>
  <c r="G12" i="3"/>
  <c r="F12" i="3"/>
  <c r="E12" i="3"/>
  <c r="D12" i="3"/>
  <c r="C12" i="3"/>
  <c r="AT11" i="3"/>
  <c r="AS11" i="3"/>
  <c r="Z11" i="3"/>
  <c r="Y11" i="3"/>
  <c r="BJ10" i="3"/>
  <c r="AT10" i="3"/>
  <c r="AS10" i="3"/>
  <c r="Z10" i="3"/>
  <c r="Y10" i="3"/>
  <c r="BM9" i="3"/>
  <c r="BL9" i="3"/>
  <c r="BK9" i="3"/>
  <c r="BJ9" i="3"/>
  <c r="BI9" i="3"/>
  <c r="BH9" i="3"/>
  <c r="BG9" i="3"/>
  <c r="BF9" i="3"/>
  <c r="BE9" i="3"/>
  <c r="BD9" i="3"/>
  <c r="BC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X9" i="3"/>
  <c r="W9" i="3"/>
  <c r="V9" i="3"/>
  <c r="U9" i="3"/>
  <c r="T9" i="3"/>
  <c r="S9" i="3"/>
  <c r="P9" i="3"/>
  <c r="O9" i="3"/>
  <c r="N9" i="3"/>
  <c r="J9" i="3"/>
  <c r="I9" i="3"/>
  <c r="G9" i="3"/>
  <c r="F9" i="3"/>
  <c r="E9" i="3"/>
  <c r="D9" i="3"/>
  <c r="C9" i="3"/>
  <c r="AT8" i="3"/>
  <c r="AS8" i="3"/>
  <c r="Y8" i="3"/>
  <c r="AT7" i="3"/>
  <c r="AS7" i="3"/>
  <c r="AU7" i="3" s="1"/>
  <c r="M8" i="7" s="1"/>
  <c r="Y7" i="3"/>
  <c r="AT6" i="3"/>
  <c r="AS6" i="3"/>
  <c r="Y6" i="3"/>
  <c r="AU5" i="3"/>
  <c r="M6" i="7" s="1"/>
  <c r="AT5" i="3"/>
  <c r="AS5" i="3"/>
  <c r="Y5" i="3"/>
  <c r="AT4" i="3"/>
  <c r="AS4" i="3"/>
  <c r="Y4" i="3"/>
  <c r="AT12" i="3" l="1"/>
  <c r="M17" i="8"/>
  <c r="M17" i="10"/>
  <c r="M22" i="8"/>
  <c r="M22" i="10"/>
  <c r="AU78" i="3"/>
  <c r="M79" i="7" s="1"/>
  <c r="M15" i="8"/>
  <c r="M15" i="10"/>
  <c r="M19" i="10" s="1"/>
  <c r="M18" i="8"/>
  <c r="M18" i="10"/>
  <c r="AU24" i="3"/>
  <c r="M25" i="7" s="1"/>
  <c r="M47" i="8"/>
  <c r="M29" i="10"/>
  <c r="M25" i="8"/>
  <c r="M25" i="10"/>
  <c r="M26" i="10" s="1"/>
  <c r="M13" i="8"/>
  <c r="M13" i="10"/>
  <c r="M16" i="8"/>
  <c r="M16" i="10"/>
  <c r="M21" i="8"/>
  <c r="M21" i="10"/>
  <c r="M23" i="10" s="1"/>
  <c r="M28" i="8"/>
  <c r="M28" i="10"/>
  <c r="H80" i="3"/>
  <c r="J33" i="3"/>
  <c r="BJ76" i="3"/>
  <c r="T73" i="7"/>
  <c r="T77" i="7" s="1"/>
  <c r="M24" i="8"/>
  <c r="M26" i="8" s="1"/>
  <c r="M26" i="5"/>
  <c r="BJ67" i="3"/>
  <c r="T65" i="7"/>
  <c r="T68" i="7" s="1"/>
  <c r="H88" i="3"/>
  <c r="BJ37" i="3"/>
  <c r="T35" i="7"/>
  <c r="T38" i="7" s="1"/>
  <c r="AU46" i="3"/>
  <c r="M47" i="7" s="1"/>
  <c r="H51" i="3"/>
  <c r="AU86" i="3"/>
  <c r="M87" i="7" s="1"/>
  <c r="M89" i="7" s="1"/>
  <c r="BJ63" i="3"/>
  <c r="T59" i="7"/>
  <c r="T64" i="7" s="1"/>
  <c r="AU59" i="3"/>
  <c r="M60" i="7" s="1"/>
  <c r="AU68" i="3"/>
  <c r="M69" i="7" s="1"/>
  <c r="M27" i="8"/>
  <c r="M29" i="8" s="1"/>
  <c r="M29" i="5"/>
  <c r="Y23" i="3"/>
  <c r="BJ51" i="3"/>
  <c r="T47" i="7"/>
  <c r="T52" i="7" s="1"/>
  <c r="BJ54" i="3"/>
  <c r="T53" i="7"/>
  <c r="T55" i="7" s="1"/>
  <c r="AU56" i="3"/>
  <c r="M57" i="7" s="1"/>
  <c r="AU58" i="3"/>
  <c r="M59" i="7" s="1"/>
  <c r="AU25" i="3"/>
  <c r="M26" i="7" s="1"/>
  <c r="M27" i="7" s="1"/>
  <c r="BJ33" i="3"/>
  <c r="AU60" i="3"/>
  <c r="M61" i="7" s="1"/>
  <c r="AU69" i="3"/>
  <c r="M70" i="7" s="1"/>
  <c r="AU77" i="3"/>
  <c r="M78" i="7" s="1"/>
  <c r="BJ12" i="3"/>
  <c r="T11" i="7"/>
  <c r="T13" i="7" s="1"/>
  <c r="M14" i="8"/>
  <c r="M19" i="5"/>
  <c r="AU18" i="3"/>
  <c r="M19" i="7" s="1"/>
  <c r="M20" i="8"/>
  <c r="M23" i="5"/>
  <c r="AU36" i="3"/>
  <c r="M37" i="7" s="1"/>
  <c r="H57" i="3"/>
  <c r="H29" i="3"/>
  <c r="AT23" i="3"/>
  <c r="M37" i="3"/>
  <c r="N37" i="3" s="1"/>
  <c r="J37" i="3"/>
  <c r="H54" i="3"/>
  <c r="J12" i="3"/>
  <c r="M67" i="3"/>
  <c r="N67" i="3" s="1"/>
  <c r="J67" i="3"/>
  <c r="AU8" i="3"/>
  <c r="M9" i="7" s="1"/>
  <c r="AT19" i="3"/>
  <c r="H26" i="3"/>
  <c r="AU31" i="3"/>
  <c r="M32" i="7" s="1"/>
  <c r="M63" i="3"/>
  <c r="N63" i="3" s="1"/>
  <c r="J63" i="3"/>
  <c r="H85" i="3"/>
  <c r="J54" i="3"/>
  <c r="H12" i="3"/>
  <c r="H23" i="3"/>
  <c r="AU27" i="3"/>
  <c r="M28" i="7" s="1"/>
  <c r="AU47" i="3"/>
  <c r="M48" i="7" s="1"/>
  <c r="AU62" i="3"/>
  <c r="M63" i="7" s="1"/>
  <c r="H67" i="3"/>
  <c r="M51" i="3"/>
  <c r="N51" i="3" s="1"/>
  <c r="J51" i="3"/>
  <c r="H37" i="3"/>
  <c r="H9" i="3"/>
  <c r="M23" i="3"/>
  <c r="M9" i="3"/>
  <c r="H71" i="3"/>
  <c r="H76" i="3"/>
  <c r="AU28" i="3"/>
  <c r="M29" i="7" s="1"/>
  <c r="H33" i="3"/>
  <c r="H45" i="3"/>
  <c r="J76" i="3"/>
  <c r="AT9" i="3"/>
  <c r="AU21" i="3"/>
  <c r="M22" i="7" s="1"/>
  <c r="AU22" i="3"/>
  <c r="BA71" i="3"/>
  <c r="AU13" i="3"/>
  <c r="M14" i="7" s="1"/>
  <c r="AU20" i="3"/>
  <c r="M21" i="7" s="1"/>
  <c r="AT57" i="3"/>
  <c r="AU84" i="3"/>
  <c r="M85" i="7" s="1"/>
  <c r="AT85" i="3"/>
  <c r="BA57" i="3"/>
  <c r="AU6" i="3"/>
  <c r="M7" i="7" s="1"/>
  <c r="AT45" i="3"/>
  <c r="BC89" i="3"/>
  <c r="I24" i="4" s="1"/>
  <c r="AU17" i="3"/>
  <c r="M18" i="7" s="1"/>
  <c r="AU40" i="3"/>
  <c r="M41" i="7" s="1"/>
  <c r="AU41" i="3"/>
  <c r="M42" i="7" s="1"/>
  <c r="AU42" i="3"/>
  <c r="M43" i="7" s="1"/>
  <c r="Y54" i="3"/>
  <c r="BA80" i="3"/>
  <c r="AT88" i="3"/>
  <c r="AT71" i="3"/>
  <c r="M19" i="3"/>
  <c r="BA26" i="3"/>
  <c r="AU35" i="3"/>
  <c r="M36" i="7" s="1"/>
  <c r="AU70" i="3"/>
  <c r="M71" i="7" s="1"/>
  <c r="AT80" i="3"/>
  <c r="AW88" i="3"/>
  <c r="BA88" i="3" s="1"/>
  <c r="AU74" i="3"/>
  <c r="M75" i="7" s="1"/>
  <c r="AU73" i="3"/>
  <c r="M74" i="7" s="1"/>
  <c r="AT76" i="3"/>
  <c r="AW76" i="3"/>
  <c r="BA76" i="3" s="1"/>
  <c r="AS76" i="3"/>
  <c r="AU72" i="3"/>
  <c r="M73" i="7" s="1"/>
  <c r="AV76" i="3"/>
  <c r="AZ76" i="3" s="1"/>
  <c r="Z76" i="3"/>
  <c r="Y76" i="3"/>
  <c r="AU66" i="3"/>
  <c r="M67" i="7" s="1"/>
  <c r="AU65" i="3"/>
  <c r="M66" i="7" s="1"/>
  <c r="AS67" i="3"/>
  <c r="AV67" i="3"/>
  <c r="AZ67" i="3" s="1"/>
  <c r="BA67" i="3"/>
  <c r="AU64" i="3"/>
  <c r="M65" i="7" s="1"/>
  <c r="AT67" i="3"/>
  <c r="Z67" i="3"/>
  <c r="Y67" i="3"/>
  <c r="AU83" i="3"/>
  <c r="M84" i="7" s="1"/>
  <c r="AU82" i="3"/>
  <c r="M83" i="7" s="1"/>
  <c r="AS85" i="3"/>
  <c r="AU81" i="3"/>
  <c r="M82" i="7" s="1"/>
  <c r="M86" i="7" s="1"/>
  <c r="AV85" i="3"/>
  <c r="AZ85" i="3" s="1"/>
  <c r="Y85" i="3"/>
  <c r="AZ80" i="3"/>
  <c r="AS80" i="3"/>
  <c r="AU79" i="3"/>
  <c r="M80" i="7" s="1"/>
  <c r="Y80" i="3"/>
  <c r="AS71" i="3"/>
  <c r="AU71" i="3" s="1"/>
  <c r="AV71" i="3"/>
  <c r="AZ71" i="3" s="1"/>
  <c r="Y71" i="3"/>
  <c r="AZ88" i="3"/>
  <c r="AS88" i="3"/>
  <c r="AU88" i="3" s="1"/>
  <c r="Y88" i="3"/>
  <c r="AT63" i="3"/>
  <c r="BA63" i="3"/>
  <c r="AU61" i="3"/>
  <c r="M62" i="7" s="1"/>
  <c r="AS63" i="3"/>
  <c r="Y63" i="3"/>
  <c r="AU55" i="3"/>
  <c r="M56" i="7" s="1"/>
  <c r="AZ57" i="3"/>
  <c r="AS57" i="3"/>
  <c r="Y57" i="3"/>
  <c r="AS54" i="3"/>
  <c r="AU52" i="3"/>
  <c r="M53" i="7" s="1"/>
  <c r="M55" i="7" s="1"/>
  <c r="AV54" i="3"/>
  <c r="AZ54" i="3" s="1"/>
  <c r="Z54" i="3"/>
  <c r="AU48" i="3"/>
  <c r="M49" i="7" s="1"/>
  <c r="BA51" i="3"/>
  <c r="AU49" i="3"/>
  <c r="M50" i="7" s="1"/>
  <c r="Z51" i="3"/>
  <c r="Y51" i="3"/>
  <c r="AU44" i="3"/>
  <c r="M45" i="7" s="1"/>
  <c r="AU43" i="3"/>
  <c r="M44" i="7" s="1"/>
  <c r="AS45" i="3"/>
  <c r="AZ45" i="3"/>
  <c r="Y45" i="3"/>
  <c r="AU39" i="3"/>
  <c r="M40" i="7" s="1"/>
  <c r="AU38" i="3"/>
  <c r="M39" i="7" s="1"/>
  <c r="AU32" i="3"/>
  <c r="M33" i="7" s="1"/>
  <c r="AU30" i="3"/>
  <c r="M31" i="7" s="1"/>
  <c r="Y33" i="3"/>
  <c r="AS37" i="3"/>
  <c r="BA37" i="3"/>
  <c r="AU34" i="3"/>
  <c r="M35" i="7" s="1"/>
  <c r="AT37" i="3"/>
  <c r="AH89" i="3"/>
  <c r="Z37" i="3"/>
  <c r="Y37" i="3"/>
  <c r="Y29" i="3"/>
  <c r="Y26" i="3"/>
  <c r="AS23" i="3"/>
  <c r="AS19" i="3"/>
  <c r="Y19" i="3"/>
  <c r="AU11" i="3"/>
  <c r="M12" i="7" s="1"/>
  <c r="V89" i="3"/>
  <c r="AU10" i="3"/>
  <c r="M11" i="7" s="1"/>
  <c r="AL89" i="3"/>
  <c r="AJ89" i="3"/>
  <c r="Z12" i="3"/>
  <c r="F89" i="3"/>
  <c r="H13" i="4" s="1"/>
  <c r="Y12" i="3"/>
  <c r="AS9" i="3"/>
  <c r="AI89" i="3"/>
  <c r="Y9" i="3"/>
  <c r="M33" i="3"/>
  <c r="N33" i="3" s="1"/>
  <c r="M54" i="3"/>
  <c r="N54" i="3" s="1"/>
  <c r="M76" i="3"/>
  <c r="N76" i="3" s="1"/>
  <c r="I89" i="3"/>
  <c r="AU4" i="3"/>
  <c r="M5" i="7" s="1"/>
  <c r="M10" i="7" s="1"/>
  <c r="AA89" i="3"/>
  <c r="AM89" i="3"/>
  <c r="BD89" i="3"/>
  <c r="AZ33" i="3"/>
  <c r="X89" i="3"/>
  <c r="W89" i="3"/>
  <c r="AV51" i="3"/>
  <c r="AZ51" i="3" s="1"/>
  <c r="AS51" i="3"/>
  <c r="O89" i="3"/>
  <c r="BG89" i="3"/>
  <c r="AT26" i="3"/>
  <c r="AW45" i="3"/>
  <c r="BA45" i="3" s="1"/>
  <c r="AT51" i="3"/>
  <c r="AZ29" i="3"/>
  <c r="Z63" i="3"/>
  <c r="AC89" i="3"/>
  <c r="P89" i="3"/>
  <c r="AD89" i="3"/>
  <c r="AP89" i="3"/>
  <c r="AS12" i="3"/>
  <c r="AB89" i="3"/>
  <c r="S89" i="3"/>
  <c r="BH89" i="3"/>
  <c r="I17" i="4" s="1"/>
  <c r="AX37" i="3"/>
  <c r="AZ37" i="3" s="1"/>
  <c r="AW33" i="3"/>
  <c r="BA33" i="3" s="1"/>
  <c r="AT33" i="3"/>
  <c r="AV26" i="3"/>
  <c r="AZ26" i="3" s="1"/>
  <c r="AS26" i="3"/>
  <c r="BA29" i="3"/>
  <c r="AN89" i="3"/>
  <c r="AW54" i="3"/>
  <c r="BA54" i="3" s="1"/>
  <c r="AT54" i="3"/>
  <c r="AO89" i="3"/>
  <c r="C89" i="3"/>
  <c r="G14" i="4" s="1"/>
  <c r="D89" i="3"/>
  <c r="G13" i="4" s="1"/>
  <c r="AE89" i="3"/>
  <c r="AQ89" i="3"/>
  <c r="E89" i="3"/>
  <c r="H14" i="4" s="1"/>
  <c r="T89" i="3"/>
  <c r="AF89" i="3"/>
  <c r="AR89" i="3"/>
  <c r="BI89" i="3"/>
  <c r="I18" i="4" s="1"/>
  <c r="AU15" i="3"/>
  <c r="AU50" i="3"/>
  <c r="M51" i="7" s="1"/>
  <c r="U89" i="3"/>
  <c r="AG89" i="3"/>
  <c r="AS29" i="3"/>
  <c r="AK89" i="3"/>
  <c r="G89" i="3"/>
  <c r="AT29" i="3"/>
  <c r="AS33" i="3"/>
  <c r="AV63" i="3"/>
  <c r="AZ63" i="3" s="1"/>
  <c r="BB63" i="3" s="1"/>
  <c r="AW85" i="3"/>
  <c r="BA85" i="3" s="1"/>
  <c r="G23" i="2"/>
  <c r="M46" i="7" l="1"/>
  <c r="M23" i="8"/>
  <c r="M34" i="7"/>
  <c r="M38" i="7"/>
  <c r="M19" i="8"/>
  <c r="BJ89" i="3"/>
  <c r="AU19" i="3"/>
  <c r="M16" i="7"/>
  <c r="M20" i="7" s="1"/>
  <c r="H15" i="4"/>
  <c r="T90" i="7"/>
  <c r="M52" i="7"/>
  <c r="G15" i="4"/>
  <c r="M68" i="7"/>
  <c r="M77" i="7"/>
  <c r="AU23" i="3"/>
  <c r="M23" i="7"/>
  <c r="M24" i="7" s="1"/>
  <c r="M72" i="7"/>
  <c r="M13" i="7"/>
  <c r="M81" i="7"/>
  <c r="AU45" i="3"/>
  <c r="BB57" i="3"/>
  <c r="M58" i="7"/>
  <c r="BB80" i="3"/>
  <c r="M64" i="7"/>
  <c r="M30" i="7"/>
  <c r="H89" i="3"/>
  <c r="I14" i="4"/>
  <c r="AU76" i="3"/>
  <c r="AU57" i="3"/>
  <c r="AU85" i="3"/>
  <c r="I19" i="4"/>
  <c r="BB88" i="3"/>
  <c r="J89" i="3"/>
  <c r="I13" i="4"/>
  <c r="BB29" i="3"/>
  <c r="AU9" i="3"/>
  <c r="AU12" i="3"/>
  <c r="BB26" i="3"/>
  <c r="AU80" i="3"/>
  <c r="BB85" i="3"/>
  <c r="BB71" i="3"/>
  <c r="C90" i="3"/>
  <c r="BB76" i="3"/>
  <c r="AU67" i="3"/>
  <c r="BB67" i="3"/>
  <c r="AU63" i="3"/>
  <c r="BB54" i="3"/>
  <c r="AU54" i="3"/>
  <c r="BB51" i="3"/>
  <c r="BB45" i="3"/>
  <c r="AU37" i="3"/>
  <c r="AT89" i="3"/>
  <c r="I21" i="4" s="1"/>
  <c r="BB37" i="3"/>
  <c r="Z89" i="3"/>
  <c r="E90" i="3"/>
  <c r="AS89" i="3"/>
  <c r="I22" i="4" s="1"/>
  <c r="Y89" i="3"/>
  <c r="AU29" i="3"/>
  <c r="G90" i="3"/>
  <c r="AU26" i="3"/>
  <c r="BB33" i="3"/>
  <c r="AU33" i="3"/>
  <c r="AU51" i="3"/>
  <c r="H19" i="2"/>
  <c r="M90" i="7" l="1"/>
  <c r="H90" i="3"/>
  <c r="I30" i="4"/>
  <c r="I15" i="4"/>
  <c r="I23" i="4"/>
  <c r="I31" i="4"/>
  <c r="AU89" i="3"/>
  <c r="G19" i="2"/>
  <c r="H23" i="2"/>
  <c r="BK88" i="1"/>
  <c r="BL88" i="1"/>
  <c r="BM88" i="1"/>
  <c r="BK85" i="1"/>
  <c r="BL85" i="1"/>
  <c r="BM85" i="1"/>
  <c r="BK80" i="1"/>
  <c r="BL80" i="1"/>
  <c r="BM80" i="1"/>
  <c r="BK71" i="1"/>
  <c r="BL71" i="1"/>
  <c r="BM71" i="1"/>
  <c r="BK57" i="1"/>
  <c r="BL57" i="1"/>
  <c r="BM57" i="1"/>
  <c r="BK45" i="1"/>
  <c r="BL45" i="1"/>
  <c r="BM45" i="1"/>
  <c r="BK29" i="1"/>
  <c r="BL29" i="1"/>
  <c r="BM29" i="1"/>
  <c r="BK26" i="1"/>
  <c r="BL26" i="1"/>
  <c r="BM26" i="1"/>
  <c r="BF81" i="1"/>
  <c r="BE81" i="1"/>
  <c r="BE88" i="1"/>
  <c r="BF88" i="1"/>
  <c r="BE80" i="1"/>
  <c r="BF80" i="1"/>
  <c r="BE76" i="1"/>
  <c r="BF76" i="1"/>
  <c r="BE26" i="1"/>
  <c r="BF26" i="1"/>
  <c r="BE37" i="1"/>
  <c r="BF37" i="1"/>
  <c r="BE57" i="1"/>
  <c r="BF57" i="1"/>
  <c r="BE54" i="1"/>
  <c r="BF54" i="1"/>
  <c r="BD51" i="1"/>
  <c r="BE51" i="1"/>
  <c r="BF51" i="1"/>
  <c r="BF68" i="1"/>
  <c r="BE68" i="1"/>
  <c r="BF58" i="1"/>
  <c r="BE58" i="1"/>
  <c r="BF41" i="1"/>
  <c r="BE41" i="1"/>
  <c r="BF30" i="1"/>
  <c r="BF30" i="3" s="1"/>
  <c r="BF30" i="5" s="1"/>
  <c r="BE30" i="1"/>
  <c r="BF14" i="1"/>
  <c r="BF14" i="3" s="1"/>
  <c r="BF14" i="5" s="1"/>
  <c r="BE14" i="1"/>
  <c r="H5" i="1"/>
  <c r="H6" i="1"/>
  <c r="H7" i="1"/>
  <c r="H8" i="1"/>
  <c r="H10" i="1"/>
  <c r="H11" i="1"/>
  <c r="H13" i="1"/>
  <c r="H14" i="1"/>
  <c r="H15" i="1"/>
  <c r="H16" i="1"/>
  <c r="H17" i="1"/>
  <c r="H18" i="1"/>
  <c r="H20" i="1"/>
  <c r="H21" i="1"/>
  <c r="H22" i="1"/>
  <c r="H24" i="1"/>
  <c r="H25" i="1"/>
  <c r="H27" i="1"/>
  <c r="H28" i="1"/>
  <c r="H30" i="1"/>
  <c r="H31" i="1"/>
  <c r="H32" i="1"/>
  <c r="H34" i="1"/>
  <c r="H35" i="1"/>
  <c r="H36" i="1"/>
  <c r="H38" i="1"/>
  <c r="H39" i="1"/>
  <c r="H40" i="1"/>
  <c r="H41" i="1"/>
  <c r="H42" i="1"/>
  <c r="H43" i="1"/>
  <c r="H44" i="1"/>
  <c r="H46" i="1"/>
  <c r="H48" i="1"/>
  <c r="H49" i="1"/>
  <c r="H50" i="1"/>
  <c r="H52" i="1"/>
  <c r="H53" i="1"/>
  <c r="H55" i="1"/>
  <c r="H56" i="1"/>
  <c r="H58" i="1"/>
  <c r="H59" i="1"/>
  <c r="H60" i="1"/>
  <c r="H61" i="1"/>
  <c r="H62" i="1"/>
  <c r="H64" i="1"/>
  <c r="H65" i="1"/>
  <c r="H66" i="1"/>
  <c r="H68" i="1"/>
  <c r="H69" i="1"/>
  <c r="H70" i="1"/>
  <c r="H72" i="1"/>
  <c r="H73" i="1"/>
  <c r="H74" i="1"/>
  <c r="H75" i="1"/>
  <c r="H77" i="1"/>
  <c r="H78" i="1"/>
  <c r="H79" i="1"/>
  <c r="H81" i="1"/>
  <c r="H82" i="1"/>
  <c r="H83" i="1"/>
  <c r="H84" i="1"/>
  <c r="H86" i="1"/>
  <c r="H87" i="1"/>
  <c r="D23" i="1"/>
  <c r="E23" i="1"/>
  <c r="F23" i="1"/>
  <c r="G23" i="1"/>
  <c r="I23" i="1"/>
  <c r="J23" i="1"/>
  <c r="N23" i="1"/>
  <c r="O23" i="1"/>
  <c r="P23" i="1"/>
  <c r="S23" i="1"/>
  <c r="T23" i="1"/>
  <c r="U23" i="1"/>
  <c r="V23" i="1"/>
  <c r="W23" i="1"/>
  <c r="X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BC23" i="1"/>
  <c r="BD23" i="1"/>
  <c r="BE23" i="1"/>
  <c r="BF23" i="1"/>
  <c r="BG23" i="1"/>
  <c r="BH23" i="1"/>
  <c r="BI23" i="1"/>
  <c r="BJ23" i="1"/>
  <c r="BK23" i="1"/>
  <c r="BL23" i="1"/>
  <c r="BM23" i="1"/>
  <c r="D19" i="1"/>
  <c r="E19" i="1"/>
  <c r="F19" i="1"/>
  <c r="G19" i="1"/>
  <c r="I19" i="1"/>
  <c r="J19" i="1"/>
  <c r="N19" i="1"/>
  <c r="O19" i="1"/>
  <c r="P19" i="1"/>
  <c r="S19" i="1"/>
  <c r="T19" i="1"/>
  <c r="U19" i="1"/>
  <c r="V19" i="1"/>
  <c r="W19" i="1"/>
  <c r="X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BC19" i="1"/>
  <c r="BD19" i="1"/>
  <c r="BG19" i="1"/>
  <c r="BH19" i="1"/>
  <c r="BI19" i="1"/>
  <c r="BJ19" i="1"/>
  <c r="BK19" i="1"/>
  <c r="BL19" i="1"/>
  <c r="BM19" i="1"/>
  <c r="BL72" i="1"/>
  <c r="BK72" i="1"/>
  <c r="BL64" i="1"/>
  <c r="BK64" i="1"/>
  <c r="BK64" i="3" s="1"/>
  <c r="BL58" i="1"/>
  <c r="BK58" i="1"/>
  <c r="BK58" i="3" s="1"/>
  <c r="BL52" i="1"/>
  <c r="BK52" i="1"/>
  <c r="BK52" i="3" s="1"/>
  <c r="BL47" i="1"/>
  <c r="BL47" i="3" s="1"/>
  <c r="BL47" i="5" s="1"/>
  <c r="BL47" i="8" s="1"/>
  <c r="BL47" i="10" s="1"/>
  <c r="BK47" i="1"/>
  <c r="BK47" i="3" s="1"/>
  <c r="BK47" i="5" s="1"/>
  <c r="BL46" i="1"/>
  <c r="BL46" i="3" s="1"/>
  <c r="BL46" i="5" s="1"/>
  <c r="BK46" i="1"/>
  <c r="BK46" i="3" s="1"/>
  <c r="BK46" i="5" s="1"/>
  <c r="BL34" i="1"/>
  <c r="BK34" i="1"/>
  <c r="BK34" i="3" s="1"/>
  <c r="BK34" i="5" s="1"/>
  <c r="BL30" i="1"/>
  <c r="BK30" i="1"/>
  <c r="BK30" i="3" s="1"/>
  <c r="BK30" i="5" s="1"/>
  <c r="BL10" i="1"/>
  <c r="BL10" i="3" s="1"/>
  <c r="BL10" i="5" s="1"/>
  <c r="BK10" i="1"/>
  <c r="BK10" i="3" s="1"/>
  <c r="BK10" i="5" s="1"/>
  <c r="BJ72" i="1"/>
  <c r="S73" i="7" s="1"/>
  <c r="BJ64" i="1"/>
  <c r="S65" i="7" s="1"/>
  <c r="BJ58" i="1"/>
  <c r="S59" i="7" s="1"/>
  <c r="BJ52" i="1"/>
  <c r="S53" i="7" s="1"/>
  <c r="BJ47" i="1"/>
  <c r="S48" i="7" s="1"/>
  <c r="V48" i="7" s="1"/>
  <c r="W48" i="7" s="1"/>
  <c r="BJ46" i="1"/>
  <c r="S47" i="7" s="1"/>
  <c r="BJ34" i="1"/>
  <c r="S35" i="7" s="1"/>
  <c r="BJ30" i="1"/>
  <c r="S31" i="7" s="1"/>
  <c r="BJ10" i="1"/>
  <c r="D12" i="1"/>
  <c r="E12" i="1"/>
  <c r="F12" i="1"/>
  <c r="G12" i="1"/>
  <c r="I12" i="1"/>
  <c r="O12" i="1"/>
  <c r="P12" i="1"/>
  <c r="S12" i="1"/>
  <c r="T12" i="1"/>
  <c r="U12" i="1"/>
  <c r="V12" i="1"/>
  <c r="W12" i="1"/>
  <c r="X12" i="1"/>
  <c r="Z12" i="1" s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BC12" i="1"/>
  <c r="BD12" i="1"/>
  <c r="BE12" i="1"/>
  <c r="BF12" i="1"/>
  <c r="BG12" i="1"/>
  <c r="BH12" i="1"/>
  <c r="BI12" i="1"/>
  <c r="K13" i="1"/>
  <c r="K13" i="3" s="1"/>
  <c r="M13" i="1"/>
  <c r="Q13" i="1"/>
  <c r="Q13" i="3" s="1"/>
  <c r="Q13" i="5" s="1"/>
  <c r="Q13" i="8" s="1"/>
  <c r="Q13" i="10" s="1"/>
  <c r="R13" i="1"/>
  <c r="R13" i="3" s="1"/>
  <c r="R13" i="5" s="1"/>
  <c r="R13" i="8" s="1"/>
  <c r="R13" i="10" s="1"/>
  <c r="Y13" i="1"/>
  <c r="AS13" i="1"/>
  <c r="AT13" i="1"/>
  <c r="AV13" i="1"/>
  <c r="AV13" i="3" s="1"/>
  <c r="AW13" i="1"/>
  <c r="AW13" i="3" s="1"/>
  <c r="AX13" i="1"/>
  <c r="AX13" i="3" s="1"/>
  <c r="AX13" i="5" s="1"/>
  <c r="AX13" i="8" s="1"/>
  <c r="AX13" i="10" s="1"/>
  <c r="AY13" i="1"/>
  <c r="AY13" i="3" s="1"/>
  <c r="AY13" i="5" s="1"/>
  <c r="AY13" i="8" s="1"/>
  <c r="AY13" i="10" s="1"/>
  <c r="D9" i="1"/>
  <c r="E9" i="1"/>
  <c r="F9" i="1"/>
  <c r="G9" i="1"/>
  <c r="I9" i="1"/>
  <c r="J9" i="1"/>
  <c r="M9" i="1"/>
  <c r="N9" i="1"/>
  <c r="O9" i="1"/>
  <c r="P9" i="1"/>
  <c r="S9" i="1"/>
  <c r="T9" i="1"/>
  <c r="U9" i="1"/>
  <c r="V9" i="1"/>
  <c r="W9" i="1"/>
  <c r="X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BC9" i="1"/>
  <c r="BD9" i="1"/>
  <c r="BE9" i="1"/>
  <c r="BF9" i="1"/>
  <c r="BG9" i="1"/>
  <c r="BH9" i="1"/>
  <c r="BI9" i="1"/>
  <c r="BJ9" i="1"/>
  <c r="BK9" i="1"/>
  <c r="BL9" i="1"/>
  <c r="BM9" i="1"/>
  <c r="AV5" i="1"/>
  <c r="AV5" i="3" s="1"/>
  <c r="AW5" i="1"/>
  <c r="AW5" i="3" s="1"/>
  <c r="AX5" i="1"/>
  <c r="AX5" i="3" s="1"/>
  <c r="AX5" i="5" s="1"/>
  <c r="AX5" i="8" s="1"/>
  <c r="AX5" i="10" s="1"/>
  <c r="AY5" i="1"/>
  <c r="AY5" i="3" s="1"/>
  <c r="AY5" i="5" s="1"/>
  <c r="AY5" i="8" s="1"/>
  <c r="AY5" i="10" s="1"/>
  <c r="AV6" i="1"/>
  <c r="AV6" i="3" s="1"/>
  <c r="AW6" i="1"/>
  <c r="AW6" i="3" s="1"/>
  <c r="AX6" i="1"/>
  <c r="AY6" i="1"/>
  <c r="AY6" i="3" s="1"/>
  <c r="AY6" i="5" s="1"/>
  <c r="AV7" i="1"/>
  <c r="AV7" i="3" s="1"/>
  <c r="AW7" i="1"/>
  <c r="AW7" i="3" s="1"/>
  <c r="AX7" i="1"/>
  <c r="AX7" i="3" s="1"/>
  <c r="AX7" i="5" s="1"/>
  <c r="AX7" i="8" s="1"/>
  <c r="AX7" i="10" s="1"/>
  <c r="AY7" i="1"/>
  <c r="AY7" i="3" s="1"/>
  <c r="AY7" i="5" s="1"/>
  <c r="AY7" i="8" s="1"/>
  <c r="AY7" i="10" s="1"/>
  <c r="AV8" i="1"/>
  <c r="AV8" i="3" s="1"/>
  <c r="AW8" i="1"/>
  <c r="AW8" i="3" s="1"/>
  <c r="AX8" i="1"/>
  <c r="AX8" i="3" s="1"/>
  <c r="AX8" i="5" s="1"/>
  <c r="AX8" i="8" s="1"/>
  <c r="AX8" i="10" s="1"/>
  <c r="AY8" i="1"/>
  <c r="AY8" i="3" s="1"/>
  <c r="AY8" i="5" s="1"/>
  <c r="AY8" i="8" s="1"/>
  <c r="AY8" i="10" s="1"/>
  <c r="AV10" i="1"/>
  <c r="AV10" i="3" s="1"/>
  <c r="AW10" i="1"/>
  <c r="AW10" i="3" s="1"/>
  <c r="AX10" i="1"/>
  <c r="AX10" i="3" s="1"/>
  <c r="AY10" i="1"/>
  <c r="AY10" i="3" s="1"/>
  <c r="AV11" i="1"/>
  <c r="AV11" i="3" s="1"/>
  <c r="AW11" i="1"/>
  <c r="AW11" i="3" s="1"/>
  <c r="AX11" i="1"/>
  <c r="AX11" i="3" s="1"/>
  <c r="AX11" i="5" s="1"/>
  <c r="AX11" i="8" s="1"/>
  <c r="AX11" i="10" s="1"/>
  <c r="AY11" i="1"/>
  <c r="AY11" i="3" s="1"/>
  <c r="AY11" i="5" s="1"/>
  <c r="AY11" i="8" s="1"/>
  <c r="AY11" i="10" s="1"/>
  <c r="AV14" i="1"/>
  <c r="AV14" i="3" s="1"/>
  <c r="AW14" i="1"/>
  <c r="AW14" i="3" s="1"/>
  <c r="AX14" i="1"/>
  <c r="AX14" i="3" s="1"/>
  <c r="AY14" i="1"/>
  <c r="AY14" i="3" s="1"/>
  <c r="AV15" i="1"/>
  <c r="AV15" i="3" s="1"/>
  <c r="AW15" i="1"/>
  <c r="AW15" i="3" s="1"/>
  <c r="AX15" i="1"/>
  <c r="AX15" i="3" s="1"/>
  <c r="AX15" i="5" s="1"/>
  <c r="AX15" i="8" s="1"/>
  <c r="AX15" i="10" s="1"/>
  <c r="AY15" i="1"/>
  <c r="AY15" i="3" s="1"/>
  <c r="AY15" i="5" s="1"/>
  <c r="AY15" i="8" s="1"/>
  <c r="AY15" i="10" s="1"/>
  <c r="AV16" i="1"/>
  <c r="AW16" i="1"/>
  <c r="AW16" i="3" s="1"/>
  <c r="AX16" i="1"/>
  <c r="AX16" i="3" s="1"/>
  <c r="AX16" i="5" s="1"/>
  <c r="AX16" i="8" s="1"/>
  <c r="AX16" i="10" s="1"/>
  <c r="AY16" i="1"/>
  <c r="AY16" i="3" s="1"/>
  <c r="AY16" i="5" s="1"/>
  <c r="AV17" i="1"/>
  <c r="AV17" i="3" s="1"/>
  <c r="AW17" i="1"/>
  <c r="AW17" i="3" s="1"/>
  <c r="AX17" i="1"/>
  <c r="AX17" i="3" s="1"/>
  <c r="AX17" i="5" s="1"/>
  <c r="AX17" i="8" s="1"/>
  <c r="AX17" i="10" s="1"/>
  <c r="AY17" i="1"/>
  <c r="AY17" i="3" s="1"/>
  <c r="AY17" i="5" s="1"/>
  <c r="AY17" i="8" s="1"/>
  <c r="AY17" i="10" s="1"/>
  <c r="AV18" i="1"/>
  <c r="AV18" i="3" s="1"/>
  <c r="AW18" i="1"/>
  <c r="AW18" i="3" s="1"/>
  <c r="AX18" i="1"/>
  <c r="AX18" i="3" s="1"/>
  <c r="AX18" i="5" s="1"/>
  <c r="AX18" i="8" s="1"/>
  <c r="AX18" i="10" s="1"/>
  <c r="AY18" i="1"/>
  <c r="AY18" i="3" s="1"/>
  <c r="AY18" i="5" s="1"/>
  <c r="AV20" i="1"/>
  <c r="AV20" i="3" s="1"/>
  <c r="AW20" i="1"/>
  <c r="AW20" i="3" s="1"/>
  <c r="AX20" i="1"/>
  <c r="AX20" i="3" s="1"/>
  <c r="AY20" i="1"/>
  <c r="AY20" i="3" s="1"/>
  <c r="AV21" i="1"/>
  <c r="AV21" i="3" s="1"/>
  <c r="AW21" i="1"/>
  <c r="AW21" i="3" s="1"/>
  <c r="AX21" i="1"/>
  <c r="AX21" i="3" s="1"/>
  <c r="AX21" i="5" s="1"/>
  <c r="AX21" i="8" s="1"/>
  <c r="AX21" i="10" s="1"/>
  <c r="AY21" i="1"/>
  <c r="AY21" i="3" s="1"/>
  <c r="AY21" i="5" s="1"/>
  <c r="AY21" i="8" s="1"/>
  <c r="AY21" i="10" s="1"/>
  <c r="AV22" i="1"/>
  <c r="AV22" i="3" s="1"/>
  <c r="AW22" i="1"/>
  <c r="AW22" i="3" s="1"/>
  <c r="AX22" i="1"/>
  <c r="AX22" i="3" s="1"/>
  <c r="AX22" i="5" s="1"/>
  <c r="AX22" i="8" s="1"/>
  <c r="AX22" i="10" s="1"/>
  <c r="AY22" i="1"/>
  <c r="AY22" i="3" s="1"/>
  <c r="AY22" i="5" s="1"/>
  <c r="AV24" i="1"/>
  <c r="AV24" i="3" s="1"/>
  <c r="AW24" i="1"/>
  <c r="AW24" i="3" s="1"/>
  <c r="AX24" i="1"/>
  <c r="AX24" i="3" s="1"/>
  <c r="AX24" i="5" s="1"/>
  <c r="AY24" i="1"/>
  <c r="AY24" i="3" s="1"/>
  <c r="AY24" i="5" s="1"/>
  <c r="AV25" i="1"/>
  <c r="AV25" i="3" s="1"/>
  <c r="AW25" i="1"/>
  <c r="AW25" i="3" s="1"/>
  <c r="AX25" i="1"/>
  <c r="AX25" i="3" s="1"/>
  <c r="AX25" i="5" s="1"/>
  <c r="AX25" i="8" s="1"/>
  <c r="AX25" i="10" s="1"/>
  <c r="AY25" i="1"/>
  <c r="AY25" i="3" s="1"/>
  <c r="AY25" i="5" s="1"/>
  <c r="AY25" i="8" s="1"/>
  <c r="AY25" i="10" s="1"/>
  <c r="AV27" i="1"/>
  <c r="AV27" i="3" s="1"/>
  <c r="AW27" i="1"/>
  <c r="AW27" i="3" s="1"/>
  <c r="AX27" i="1"/>
  <c r="AX27" i="3" s="1"/>
  <c r="AX27" i="5" s="1"/>
  <c r="AY27" i="1"/>
  <c r="AY27" i="3" s="1"/>
  <c r="AY27" i="5" s="1"/>
  <c r="AV28" i="1"/>
  <c r="AV28" i="3" s="1"/>
  <c r="AW28" i="1"/>
  <c r="AW28" i="3" s="1"/>
  <c r="AX28" i="1"/>
  <c r="AX28" i="3" s="1"/>
  <c r="AX28" i="5" s="1"/>
  <c r="AX28" i="8" s="1"/>
  <c r="AX28" i="10" s="1"/>
  <c r="AY28" i="1"/>
  <c r="AY28" i="3" s="1"/>
  <c r="AY28" i="5" s="1"/>
  <c r="AV30" i="1"/>
  <c r="AV30" i="3" s="1"/>
  <c r="AW30" i="1"/>
  <c r="AW30" i="3" s="1"/>
  <c r="AX30" i="1"/>
  <c r="AX30" i="3" s="1"/>
  <c r="AX30" i="5" s="1"/>
  <c r="AY30" i="1"/>
  <c r="AY30" i="3" s="1"/>
  <c r="AY30" i="5" s="1"/>
  <c r="AV31" i="1"/>
  <c r="AV31" i="3" s="1"/>
  <c r="AW31" i="1"/>
  <c r="AW31" i="3" s="1"/>
  <c r="AX31" i="1"/>
  <c r="AX31" i="3" s="1"/>
  <c r="AX31" i="5" s="1"/>
  <c r="AX31" i="8" s="1"/>
  <c r="AX31" i="10" s="1"/>
  <c r="AY31" i="1"/>
  <c r="AY31" i="3" s="1"/>
  <c r="AY31" i="5" s="1"/>
  <c r="AY31" i="8" s="1"/>
  <c r="AY31" i="10" s="1"/>
  <c r="AV32" i="1"/>
  <c r="AV32" i="3" s="1"/>
  <c r="AW32" i="1"/>
  <c r="AW32" i="3" s="1"/>
  <c r="AX32" i="1"/>
  <c r="AX32" i="3" s="1"/>
  <c r="AX32" i="5" s="1"/>
  <c r="AX32" i="8" s="1"/>
  <c r="AX32" i="10" s="1"/>
  <c r="AY32" i="1"/>
  <c r="AY32" i="3" s="1"/>
  <c r="AY32" i="5" s="1"/>
  <c r="AY32" i="8" s="1"/>
  <c r="AY32" i="10" s="1"/>
  <c r="AV34" i="1"/>
  <c r="AV34" i="3" s="1"/>
  <c r="AW34" i="1"/>
  <c r="AW34" i="3" s="1"/>
  <c r="AX34" i="1"/>
  <c r="AX34" i="3" s="1"/>
  <c r="AX34" i="5" s="1"/>
  <c r="AY34" i="1"/>
  <c r="AY34" i="3" s="1"/>
  <c r="AY34" i="5" s="1"/>
  <c r="AV35" i="1"/>
  <c r="AV35" i="3" s="1"/>
  <c r="AW35" i="1"/>
  <c r="AX35" i="1"/>
  <c r="AY35" i="1"/>
  <c r="AY35" i="3" s="1"/>
  <c r="AY35" i="5" s="1"/>
  <c r="AY35" i="8" s="1"/>
  <c r="AY35" i="10" s="1"/>
  <c r="AV36" i="1"/>
  <c r="AV36" i="3" s="1"/>
  <c r="AW36" i="1"/>
  <c r="AW36" i="3" s="1"/>
  <c r="AX36" i="1"/>
  <c r="AX36" i="3" s="1"/>
  <c r="AX36" i="5" s="1"/>
  <c r="AX36" i="8" s="1"/>
  <c r="AX36" i="10" s="1"/>
  <c r="AY36" i="1"/>
  <c r="AY36" i="3" s="1"/>
  <c r="AY36" i="5" s="1"/>
  <c r="AV38" i="1"/>
  <c r="AV38" i="3" s="1"/>
  <c r="AW38" i="1"/>
  <c r="AW38" i="3" s="1"/>
  <c r="AX38" i="1"/>
  <c r="AX38" i="3" s="1"/>
  <c r="AX38" i="5" s="1"/>
  <c r="AX38" i="8" s="1"/>
  <c r="AX38" i="10" s="1"/>
  <c r="AY38" i="1"/>
  <c r="AY38" i="3" s="1"/>
  <c r="AY38" i="5" s="1"/>
  <c r="AY38" i="8" s="1"/>
  <c r="AY38" i="10" s="1"/>
  <c r="AV39" i="1"/>
  <c r="AV39" i="3" s="1"/>
  <c r="AW39" i="1"/>
  <c r="AW39" i="3" s="1"/>
  <c r="AX39" i="1"/>
  <c r="AX39" i="3" s="1"/>
  <c r="AX39" i="5" s="1"/>
  <c r="AX39" i="8" s="1"/>
  <c r="AX39" i="10" s="1"/>
  <c r="AY39" i="1"/>
  <c r="AY39" i="3" s="1"/>
  <c r="AY39" i="5" s="1"/>
  <c r="AY39" i="8" s="1"/>
  <c r="AY39" i="10" s="1"/>
  <c r="AV40" i="1"/>
  <c r="AV40" i="3" s="1"/>
  <c r="AW40" i="1"/>
  <c r="AW40" i="3" s="1"/>
  <c r="AX40" i="1"/>
  <c r="AX40" i="3" s="1"/>
  <c r="AX40" i="5" s="1"/>
  <c r="AX40" i="8" s="1"/>
  <c r="AX40" i="10" s="1"/>
  <c r="AY40" i="1"/>
  <c r="AY40" i="3" s="1"/>
  <c r="AY40" i="5" s="1"/>
  <c r="AV41" i="1"/>
  <c r="AV41" i="3" s="1"/>
  <c r="AW41" i="1"/>
  <c r="AW41" i="3" s="1"/>
  <c r="AX41" i="1"/>
  <c r="AY41" i="1"/>
  <c r="AV42" i="1"/>
  <c r="AV42" i="3" s="1"/>
  <c r="AW42" i="1"/>
  <c r="AX42" i="1"/>
  <c r="AX42" i="3" s="1"/>
  <c r="AX42" i="5" s="1"/>
  <c r="AX42" i="8" s="1"/>
  <c r="AX42" i="10" s="1"/>
  <c r="AY42" i="1"/>
  <c r="AY42" i="3" s="1"/>
  <c r="AY42" i="5" s="1"/>
  <c r="AV43" i="1"/>
  <c r="AV43" i="3" s="1"/>
  <c r="AW43" i="1"/>
  <c r="AW43" i="3" s="1"/>
  <c r="AX43" i="1"/>
  <c r="AX43" i="3" s="1"/>
  <c r="AX43" i="5" s="1"/>
  <c r="AX43" i="8" s="1"/>
  <c r="AX43" i="10" s="1"/>
  <c r="AY43" i="1"/>
  <c r="AY43" i="3" s="1"/>
  <c r="AY43" i="5" s="1"/>
  <c r="AY43" i="8" s="1"/>
  <c r="AY43" i="10" s="1"/>
  <c r="AV44" i="1"/>
  <c r="AV44" i="3" s="1"/>
  <c r="AW44" i="1"/>
  <c r="AW44" i="3" s="1"/>
  <c r="AX44" i="1"/>
  <c r="AX44" i="3" s="1"/>
  <c r="AX44" i="5" s="1"/>
  <c r="AX44" i="8" s="1"/>
  <c r="AX44" i="10" s="1"/>
  <c r="AY44" i="1"/>
  <c r="AY44" i="3" s="1"/>
  <c r="AY44" i="5" s="1"/>
  <c r="AY44" i="8" s="1"/>
  <c r="AY44" i="10" s="1"/>
  <c r="AV46" i="1"/>
  <c r="AV46" i="3" s="1"/>
  <c r="AW46" i="1"/>
  <c r="AX46" i="1"/>
  <c r="AX46" i="3" s="1"/>
  <c r="AX46" i="5" s="1"/>
  <c r="AY46" i="1"/>
  <c r="AY46" i="3" s="1"/>
  <c r="AY46" i="5" s="1"/>
  <c r="AV47" i="1"/>
  <c r="AV47" i="3" s="1"/>
  <c r="AW47" i="1"/>
  <c r="AW47" i="3" s="1"/>
  <c r="AX47" i="1"/>
  <c r="AX47" i="3" s="1"/>
  <c r="AX47" i="5" s="1"/>
  <c r="AX47" i="8" s="1"/>
  <c r="AX47" i="10" s="1"/>
  <c r="AY47" i="1"/>
  <c r="AY47" i="3" s="1"/>
  <c r="AY47" i="5" s="1"/>
  <c r="AY47" i="8" s="1"/>
  <c r="AY47" i="10" s="1"/>
  <c r="AV48" i="1"/>
  <c r="AV48" i="3" s="1"/>
  <c r="AW48" i="1"/>
  <c r="AW48" i="3" s="1"/>
  <c r="AX48" i="1"/>
  <c r="AX48" i="3" s="1"/>
  <c r="AX48" i="5" s="1"/>
  <c r="AX48" i="8" s="1"/>
  <c r="AX48" i="10" s="1"/>
  <c r="AY48" i="1"/>
  <c r="AV49" i="1"/>
  <c r="AV49" i="3" s="1"/>
  <c r="AW49" i="1"/>
  <c r="AW49" i="3" s="1"/>
  <c r="AX49" i="1"/>
  <c r="AX49" i="3" s="1"/>
  <c r="AX49" i="5" s="1"/>
  <c r="AX49" i="8" s="1"/>
  <c r="AX49" i="10" s="1"/>
  <c r="AY49" i="1"/>
  <c r="AY49" i="3" s="1"/>
  <c r="AY49" i="5" s="1"/>
  <c r="AY49" i="8" s="1"/>
  <c r="AY49" i="10" s="1"/>
  <c r="AV50" i="1"/>
  <c r="AV50" i="3" s="1"/>
  <c r="AW50" i="1"/>
  <c r="AW50" i="3" s="1"/>
  <c r="AX50" i="1"/>
  <c r="AX50" i="3" s="1"/>
  <c r="AX50" i="5" s="1"/>
  <c r="AX50" i="8" s="1"/>
  <c r="AX50" i="10" s="1"/>
  <c r="AY50" i="1"/>
  <c r="AY50" i="3" s="1"/>
  <c r="AY50" i="5" s="1"/>
  <c r="AY50" i="8" s="1"/>
  <c r="AY50" i="10" s="1"/>
  <c r="AV52" i="1"/>
  <c r="AV52" i="3" s="1"/>
  <c r="AW52" i="1"/>
  <c r="AW52" i="3" s="1"/>
  <c r="AX52" i="1"/>
  <c r="AX52" i="3" s="1"/>
  <c r="AX52" i="5" s="1"/>
  <c r="AY52" i="1"/>
  <c r="AV53" i="1"/>
  <c r="AV53" i="3" s="1"/>
  <c r="AW53" i="1"/>
  <c r="AW53" i="3" s="1"/>
  <c r="AX53" i="1"/>
  <c r="AX53" i="3" s="1"/>
  <c r="AX53" i="5" s="1"/>
  <c r="AX53" i="8" s="1"/>
  <c r="AX53" i="10" s="1"/>
  <c r="AY53" i="1"/>
  <c r="AY53" i="3" s="1"/>
  <c r="AY53" i="5" s="1"/>
  <c r="AY53" i="8" s="1"/>
  <c r="AY53" i="10" s="1"/>
  <c r="AV55" i="1"/>
  <c r="AV55" i="3" s="1"/>
  <c r="AW55" i="1"/>
  <c r="AW55" i="3" s="1"/>
  <c r="AX55" i="1"/>
  <c r="AY55" i="1"/>
  <c r="AY55" i="3" s="1"/>
  <c r="AY55" i="5" s="1"/>
  <c r="AV56" i="1"/>
  <c r="AV56" i="3" s="1"/>
  <c r="AW56" i="1"/>
  <c r="AW56" i="3" s="1"/>
  <c r="AX56" i="1"/>
  <c r="AX56" i="3" s="1"/>
  <c r="AX56" i="5" s="1"/>
  <c r="AX56" i="8" s="1"/>
  <c r="AX56" i="10" s="1"/>
  <c r="AY56" i="1"/>
  <c r="AY56" i="3" s="1"/>
  <c r="AY56" i="5" s="1"/>
  <c r="AY56" i="8" s="1"/>
  <c r="AY56" i="10" s="1"/>
  <c r="AV58" i="1"/>
  <c r="AV58" i="3" s="1"/>
  <c r="AW58" i="1"/>
  <c r="AW58" i="3" s="1"/>
  <c r="AX58" i="1"/>
  <c r="AX58" i="3" s="1"/>
  <c r="AX58" i="5" s="1"/>
  <c r="AY58" i="1"/>
  <c r="AY58" i="3" s="1"/>
  <c r="AY58" i="5" s="1"/>
  <c r="AV59" i="1"/>
  <c r="AV59" i="3" s="1"/>
  <c r="AW59" i="1"/>
  <c r="AX59" i="1"/>
  <c r="AY59" i="1"/>
  <c r="AY59" i="3" s="1"/>
  <c r="AY59" i="5" s="1"/>
  <c r="AY59" i="8" s="1"/>
  <c r="AY59" i="10" s="1"/>
  <c r="AV60" i="1"/>
  <c r="AV60" i="3" s="1"/>
  <c r="AW60" i="1"/>
  <c r="AW60" i="3" s="1"/>
  <c r="AX60" i="1"/>
  <c r="AX60" i="3" s="1"/>
  <c r="AX60" i="5" s="1"/>
  <c r="AX60" i="8" s="1"/>
  <c r="AX60" i="10" s="1"/>
  <c r="AY60" i="1"/>
  <c r="AV61" i="1"/>
  <c r="AV61" i="3" s="1"/>
  <c r="AW61" i="1"/>
  <c r="AW61" i="3" s="1"/>
  <c r="AX61" i="1"/>
  <c r="AX61" i="3" s="1"/>
  <c r="AX61" i="5" s="1"/>
  <c r="AX61" i="8" s="1"/>
  <c r="AX61" i="10" s="1"/>
  <c r="AY61" i="1"/>
  <c r="AY61" i="3" s="1"/>
  <c r="AY61" i="5" s="1"/>
  <c r="AY61" i="8" s="1"/>
  <c r="AY61" i="10" s="1"/>
  <c r="AV62" i="1"/>
  <c r="AV62" i="3" s="1"/>
  <c r="AW62" i="1"/>
  <c r="AW62" i="3" s="1"/>
  <c r="AX62" i="1"/>
  <c r="AX62" i="3" s="1"/>
  <c r="AX62" i="5" s="1"/>
  <c r="AX62" i="8" s="1"/>
  <c r="AX62" i="10" s="1"/>
  <c r="AY62" i="1"/>
  <c r="AY62" i="3" s="1"/>
  <c r="AY62" i="5" s="1"/>
  <c r="AY62" i="8" s="1"/>
  <c r="AY62" i="10" s="1"/>
  <c r="AV64" i="1"/>
  <c r="AV64" i="3" s="1"/>
  <c r="AW64" i="1"/>
  <c r="AW64" i="3" s="1"/>
  <c r="AX64" i="1"/>
  <c r="AX64" i="3" s="1"/>
  <c r="AX64" i="5" s="1"/>
  <c r="AY64" i="1"/>
  <c r="AV65" i="1"/>
  <c r="AW65" i="1"/>
  <c r="AW65" i="3" s="1"/>
  <c r="AX65" i="1"/>
  <c r="AX65" i="3" s="1"/>
  <c r="AX65" i="5" s="1"/>
  <c r="AX65" i="8" s="1"/>
  <c r="AX65" i="10" s="1"/>
  <c r="AY65" i="1"/>
  <c r="AY65" i="3" s="1"/>
  <c r="AY65" i="5" s="1"/>
  <c r="AY65" i="8" s="1"/>
  <c r="AY65" i="10" s="1"/>
  <c r="AV66" i="1"/>
  <c r="AW66" i="1"/>
  <c r="AW66" i="3" s="1"/>
  <c r="AX66" i="1"/>
  <c r="AX66" i="3" s="1"/>
  <c r="AX66" i="5" s="1"/>
  <c r="AX66" i="8" s="1"/>
  <c r="AX66" i="10" s="1"/>
  <c r="AY66" i="1"/>
  <c r="AY66" i="3" s="1"/>
  <c r="AY66" i="5" s="1"/>
  <c r="AV68" i="1"/>
  <c r="AV68" i="3" s="1"/>
  <c r="AW68" i="1"/>
  <c r="AW68" i="3" s="1"/>
  <c r="AX68" i="1"/>
  <c r="AX68" i="3" s="1"/>
  <c r="AX68" i="5" s="1"/>
  <c r="AY68" i="1"/>
  <c r="AY68" i="3" s="1"/>
  <c r="AY68" i="5" s="1"/>
  <c r="AV69" i="1"/>
  <c r="AV69" i="3" s="1"/>
  <c r="AW69" i="1"/>
  <c r="AX69" i="1"/>
  <c r="AX69" i="3" s="1"/>
  <c r="AX69" i="5" s="1"/>
  <c r="AX69" i="8" s="1"/>
  <c r="AX69" i="10" s="1"/>
  <c r="AY69" i="1"/>
  <c r="AY69" i="3" s="1"/>
  <c r="AY69" i="5" s="1"/>
  <c r="AY69" i="8" s="1"/>
  <c r="AY69" i="10" s="1"/>
  <c r="AV70" i="1"/>
  <c r="AV70" i="3" s="1"/>
  <c r="AW70" i="1"/>
  <c r="AW70" i="3" s="1"/>
  <c r="AX70" i="1"/>
  <c r="AX70" i="3" s="1"/>
  <c r="AX70" i="5" s="1"/>
  <c r="AX70" i="8" s="1"/>
  <c r="AX70" i="10" s="1"/>
  <c r="AY70" i="1"/>
  <c r="AY70" i="3" s="1"/>
  <c r="AY70" i="5" s="1"/>
  <c r="AV72" i="1"/>
  <c r="AV72" i="3" s="1"/>
  <c r="AW72" i="1"/>
  <c r="AW72" i="3" s="1"/>
  <c r="AX72" i="1"/>
  <c r="AY72" i="1"/>
  <c r="AV73" i="1"/>
  <c r="AV73" i="3" s="1"/>
  <c r="AW73" i="1"/>
  <c r="AW73" i="3" s="1"/>
  <c r="AX73" i="1"/>
  <c r="AX73" i="3" s="1"/>
  <c r="AX73" i="5" s="1"/>
  <c r="AX73" i="8" s="1"/>
  <c r="AX73" i="10" s="1"/>
  <c r="AY73" i="1"/>
  <c r="AY73" i="3" s="1"/>
  <c r="AY73" i="5" s="1"/>
  <c r="AY73" i="8" s="1"/>
  <c r="AY73" i="10" s="1"/>
  <c r="AV74" i="1"/>
  <c r="AV74" i="3" s="1"/>
  <c r="AW74" i="1"/>
  <c r="AW74" i="3" s="1"/>
  <c r="AX74" i="1"/>
  <c r="AX74" i="3" s="1"/>
  <c r="AX74" i="5" s="1"/>
  <c r="AX74" i="8" s="1"/>
  <c r="AX74" i="10" s="1"/>
  <c r="AY74" i="1"/>
  <c r="AY74" i="3" s="1"/>
  <c r="AY74" i="5" s="1"/>
  <c r="AY74" i="8" s="1"/>
  <c r="AY74" i="10" s="1"/>
  <c r="AV75" i="1"/>
  <c r="AV75" i="3" s="1"/>
  <c r="AW75" i="1"/>
  <c r="AW75" i="3" s="1"/>
  <c r="AX75" i="1"/>
  <c r="AX75" i="3" s="1"/>
  <c r="AX75" i="5" s="1"/>
  <c r="AX75" i="8" s="1"/>
  <c r="AX75" i="10" s="1"/>
  <c r="AY75" i="1"/>
  <c r="AY75" i="3" s="1"/>
  <c r="AY75" i="5" s="1"/>
  <c r="AY75" i="8" s="1"/>
  <c r="AY75" i="10" s="1"/>
  <c r="AV77" i="1"/>
  <c r="AW77" i="1"/>
  <c r="AW77" i="3" s="1"/>
  <c r="AX77" i="1"/>
  <c r="AX77" i="3" s="1"/>
  <c r="AX77" i="5" s="1"/>
  <c r="AY77" i="1"/>
  <c r="AY77" i="3" s="1"/>
  <c r="AY77" i="5" s="1"/>
  <c r="AV78" i="1"/>
  <c r="AW78" i="1"/>
  <c r="AW78" i="3" s="1"/>
  <c r="AX78" i="1"/>
  <c r="AX78" i="3" s="1"/>
  <c r="AX78" i="5" s="1"/>
  <c r="AX78" i="8" s="1"/>
  <c r="AX78" i="10" s="1"/>
  <c r="AY78" i="1"/>
  <c r="AY78" i="3" s="1"/>
  <c r="AY78" i="5" s="1"/>
  <c r="AV79" i="1"/>
  <c r="AV79" i="3" s="1"/>
  <c r="AW79" i="1"/>
  <c r="AW79" i="3" s="1"/>
  <c r="AX79" i="1"/>
  <c r="AY79" i="1"/>
  <c r="AY79" i="3" s="1"/>
  <c r="AY79" i="5" s="1"/>
  <c r="AY79" i="8" s="1"/>
  <c r="AY79" i="10" s="1"/>
  <c r="AV81" i="1"/>
  <c r="AV81" i="3" s="1"/>
  <c r="AW81" i="1"/>
  <c r="AW81" i="3" s="1"/>
  <c r="AX81" i="1"/>
  <c r="AX81" i="3" s="1"/>
  <c r="AX81" i="5" s="1"/>
  <c r="AY81" i="1"/>
  <c r="AV82" i="1"/>
  <c r="AV82" i="3" s="1"/>
  <c r="AW82" i="1"/>
  <c r="AW82" i="3" s="1"/>
  <c r="AX82" i="1"/>
  <c r="AX82" i="3" s="1"/>
  <c r="AX82" i="5" s="1"/>
  <c r="AX82" i="8" s="1"/>
  <c r="AX82" i="10" s="1"/>
  <c r="AY82" i="1"/>
  <c r="AY82" i="3" s="1"/>
  <c r="AY82" i="5" s="1"/>
  <c r="AV83" i="1"/>
  <c r="AV83" i="3" s="1"/>
  <c r="AW83" i="1"/>
  <c r="AW83" i="3" s="1"/>
  <c r="AX83" i="1"/>
  <c r="AY83" i="1"/>
  <c r="AY83" i="3" s="1"/>
  <c r="AY83" i="5" s="1"/>
  <c r="AY83" i="8" s="1"/>
  <c r="AY83" i="10" s="1"/>
  <c r="AV84" i="1"/>
  <c r="AV84" i="3" s="1"/>
  <c r="AW84" i="1"/>
  <c r="AW84" i="3" s="1"/>
  <c r="AX84" i="1"/>
  <c r="AX84" i="3" s="1"/>
  <c r="AX84" i="5" s="1"/>
  <c r="AX84" i="8" s="1"/>
  <c r="AX84" i="10" s="1"/>
  <c r="AY84" i="1"/>
  <c r="AV86" i="1"/>
  <c r="AV86" i="3" s="1"/>
  <c r="AW86" i="1"/>
  <c r="AW86" i="3" s="1"/>
  <c r="AX86" i="1"/>
  <c r="AX86" i="3" s="1"/>
  <c r="AX86" i="5" s="1"/>
  <c r="AY86" i="1"/>
  <c r="AY86" i="3" s="1"/>
  <c r="AY86" i="5" s="1"/>
  <c r="AV87" i="1"/>
  <c r="AV87" i="3" s="1"/>
  <c r="AW87" i="1"/>
  <c r="AW87" i="3" s="1"/>
  <c r="AX87" i="1"/>
  <c r="AX87" i="3" s="1"/>
  <c r="AX87" i="5" s="1"/>
  <c r="AX87" i="8" s="1"/>
  <c r="AX87" i="10" s="1"/>
  <c r="AY87" i="1"/>
  <c r="AY87" i="3" s="1"/>
  <c r="AY87" i="5" s="1"/>
  <c r="AY87" i="8" s="1"/>
  <c r="AY87" i="10" s="1"/>
  <c r="AW4" i="1"/>
  <c r="AW4" i="3" s="1"/>
  <c r="AW4" i="5" s="1"/>
  <c r="AX4" i="1"/>
  <c r="AX4" i="3" s="1"/>
  <c r="AY4" i="1"/>
  <c r="AV4" i="1"/>
  <c r="AV4" i="3" s="1"/>
  <c r="AV4" i="5" s="1"/>
  <c r="AS5" i="1"/>
  <c r="AT5" i="1"/>
  <c r="AS6" i="1"/>
  <c r="AT6" i="1"/>
  <c r="AS7" i="1"/>
  <c r="AT7" i="1"/>
  <c r="AS8" i="1"/>
  <c r="AT8" i="1"/>
  <c r="AS10" i="1"/>
  <c r="AT10" i="1"/>
  <c r="AS11" i="1"/>
  <c r="AT11" i="1"/>
  <c r="AS14" i="1"/>
  <c r="AT14" i="1"/>
  <c r="AS15" i="1"/>
  <c r="AT15" i="1"/>
  <c r="AS16" i="1"/>
  <c r="AT16" i="1"/>
  <c r="AS17" i="1"/>
  <c r="AT17" i="1"/>
  <c r="AS18" i="1"/>
  <c r="AT18" i="1"/>
  <c r="AS20" i="1"/>
  <c r="AT20" i="1"/>
  <c r="AS21" i="1"/>
  <c r="AT21" i="1"/>
  <c r="AS22" i="1"/>
  <c r="AT22" i="1"/>
  <c r="AS24" i="1"/>
  <c r="AT24" i="1"/>
  <c r="AS25" i="1"/>
  <c r="AT25" i="1"/>
  <c r="AS27" i="1"/>
  <c r="AT27" i="1"/>
  <c r="AS28" i="1"/>
  <c r="AT28" i="1"/>
  <c r="AS30" i="1"/>
  <c r="AT30" i="1"/>
  <c r="AS31" i="1"/>
  <c r="AT31" i="1"/>
  <c r="AS32" i="1"/>
  <c r="AT32" i="1"/>
  <c r="AS34" i="1"/>
  <c r="AT34" i="1"/>
  <c r="AS35" i="1"/>
  <c r="AT35" i="1"/>
  <c r="AS36" i="1"/>
  <c r="AT36" i="1"/>
  <c r="AU36" i="1" s="1"/>
  <c r="L37" i="7" s="1"/>
  <c r="O37" i="7" s="1"/>
  <c r="P37" i="7" s="1"/>
  <c r="AS38" i="1"/>
  <c r="AT38" i="1"/>
  <c r="AS39" i="1"/>
  <c r="AT39" i="1"/>
  <c r="AS40" i="1"/>
  <c r="AT40" i="1"/>
  <c r="AS41" i="1"/>
  <c r="AT41" i="1"/>
  <c r="AS42" i="1"/>
  <c r="AT42" i="1"/>
  <c r="AS43" i="1"/>
  <c r="AT43" i="1"/>
  <c r="AS44" i="1"/>
  <c r="AT44" i="1"/>
  <c r="AS46" i="1"/>
  <c r="AT46" i="1"/>
  <c r="AS47" i="1"/>
  <c r="AT47" i="1"/>
  <c r="AS48" i="1"/>
  <c r="AT48" i="1"/>
  <c r="AS49" i="1"/>
  <c r="AT49" i="1"/>
  <c r="AS50" i="1"/>
  <c r="AT50" i="1"/>
  <c r="AS52" i="1"/>
  <c r="AT52" i="1"/>
  <c r="AS53" i="1"/>
  <c r="AT53" i="1"/>
  <c r="AS55" i="1"/>
  <c r="AT55" i="1"/>
  <c r="AS56" i="1"/>
  <c r="AT56" i="1"/>
  <c r="AS58" i="1"/>
  <c r="AT58" i="1"/>
  <c r="AS59" i="1"/>
  <c r="AT59" i="1"/>
  <c r="AS60" i="1"/>
  <c r="AT60" i="1"/>
  <c r="AS61" i="1"/>
  <c r="AT61" i="1"/>
  <c r="AS62" i="1"/>
  <c r="AT62" i="1"/>
  <c r="AS64" i="1"/>
  <c r="AT64" i="1"/>
  <c r="AS65" i="1"/>
  <c r="AT65" i="1"/>
  <c r="AS66" i="1"/>
  <c r="AT66" i="1"/>
  <c r="AS68" i="1"/>
  <c r="AT68" i="1"/>
  <c r="AS69" i="1"/>
  <c r="AT69" i="1"/>
  <c r="AS70" i="1"/>
  <c r="AT70" i="1"/>
  <c r="AS72" i="1"/>
  <c r="AT72" i="1"/>
  <c r="AS73" i="1"/>
  <c r="AT73" i="1"/>
  <c r="AS74" i="1"/>
  <c r="AT74" i="1"/>
  <c r="AS75" i="1"/>
  <c r="AT75" i="1"/>
  <c r="AS77" i="1"/>
  <c r="AT77" i="1"/>
  <c r="AS78" i="1"/>
  <c r="AT78" i="1"/>
  <c r="AS79" i="1"/>
  <c r="AT79" i="1"/>
  <c r="AS81" i="1"/>
  <c r="AT81" i="1"/>
  <c r="AS82" i="1"/>
  <c r="AT82" i="1"/>
  <c r="AS83" i="1"/>
  <c r="AT83" i="1"/>
  <c r="AS84" i="1"/>
  <c r="AT84" i="1"/>
  <c r="AS86" i="1"/>
  <c r="AT86" i="1"/>
  <c r="AS87" i="1"/>
  <c r="AT87" i="1"/>
  <c r="AT4" i="1"/>
  <c r="AS4" i="1"/>
  <c r="Z10" i="1"/>
  <c r="Z11" i="1"/>
  <c r="Z30" i="1"/>
  <c r="Z34" i="1"/>
  <c r="Z35" i="1"/>
  <c r="Z46" i="1"/>
  <c r="Z48" i="1"/>
  <c r="Z49" i="1"/>
  <c r="Z50" i="1"/>
  <c r="Z52" i="1"/>
  <c r="Z53" i="1"/>
  <c r="Z58" i="1"/>
  <c r="Z59" i="1"/>
  <c r="Z60" i="1"/>
  <c r="Z62" i="1"/>
  <c r="Z64" i="1"/>
  <c r="Z65" i="1"/>
  <c r="Z66" i="1"/>
  <c r="Z72" i="1"/>
  <c r="Z73" i="1"/>
  <c r="Z74" i="1"/>
  <c r="Y10" i="1"/>
  <c r="Y11" i="1"/>
  <c r="Y14" i="1"/>
  <c r="Y15" i="1"/>
  <c r="Y16" i="1"/>
  <c r="Y17" i="1"/>
  <c r="Y18" i="1"/>
  <c r="Y20" i="1"/>
  <c r="Y21" i="1"/>
  <c r="Y22" i="1"/>
  <c r="Y24" i="1"/>
  <c r="Y25" i="1"/>
  <c r="Y27" i="1"/>
  <c r="Y28" i="1"/>
  <c r="Y30" i="1"/>
  <c r="Y31" i="1"/>
  <c r="Y32" i="1"/>
  <c r="Y34" i="1"/>
  <c r="Y35" i="1"/>
  <c r="Y36" i="1"/>
  <c r="Y38" i="1"/>
  <c r="Y39" i="1"/>
  <c r="Y40" i="1"/>
  <c r="Y41" i="1"/>
  <c r="Y42" i="1"/>
  <c r="Y43" i="1"/>
  <c r="Y44" i="1"/>
  <c r="Y46" i="1"/>
  <c r="Y48" i="1"/>
  <c r="Y49" i="1"/>
  <c r="Y50" i="1"/>
  <c r="Y52" i="1"/>
  <c r="Y53" i="1"/>
  <c r="Y55" i="1"/>
  <c r="Y56" i="1"/>
  <c r="Y58" i="1"/>
  <c r="Y59" i="1"/>
  <c r="Y60" i="1"/>
  <c r="Y61" i="1"/>
  <c r="Y62" i="1"/>
  <c r="Y64" i="1"/>
  <c r="Y65" i="1"/>
  <c r="Y66" i="1"/>
  <c r="Y68" i="1"/>
  <c r="Y69" i="1"/>
  <c r="Y70" i="1"/>
  <c r="Y72" i="1"/>
  <c r="Y73" i="1"/>
  <c r="Y74" i="1"/>
  <c r="Y75" i="1"/>
  <c r="Y77" i="1"/>
  <c r="Y78" i="1"/>
  <c r="Y79" i="1"/>
  <c r="Y81" i="1"/>
  <c r="Y82" i="1"/>
  <c r="Y83" i="1"/>
  <c r="Y84" i="1"/>
  <c r="Y86" i="1"/>
  <c r="Y87" i="1"/>
  <c r="Y5" i="1"/>
  <c r="Y6" i="1"/>
  <c r="Y7" i="1"/>
  <c r="Y8" i="1"/>
  <c r="Y4" i="1"/>
  <c r="Q5" i="1"/>
  <c r="Q5" i="3" s="1"/>
  <c r="Q5" i="5" s="1"/>
  <c r="Q5" i="8" s="1"/>
  <c r="Q5" i="10" s="1"/>
  <c r="R5" i="1"/>
  <c r="R5" i="3" s="1"/>
  <c r="R5" i="5" s="1"/>
  <c r="R5" i="8" s="1"/>
  <c r="R5" i="10" s="1"/>
  <c r="Q6" i="1"/>
  <c r="Q6" i="3" s="1"/>
  <c r="Q6" i="5" s="1"/>
  <c r="Q6" i="8" s="1"/>
  <c r="Q6" i="10" s="1"/>
  <c r="R6" i="1"/>
  <c r="R6" i="3" s="1"/>
  <c r="R6" i="5" s="1"/>
  <c r="R6" i="8" s="1"/>
  <c r="R6" i="10" s="1"/>
  <c r="Q7" i="1"/>
  <c r="Q7" i="3" s="1"/>
  <c r="Q7" i="5" s="1"/>
  <c r="Q7" i="8" s="1"/>
  <c r="Q7" i="10" s="1"/>
  <c r="R7" i="1"/>
  <c r="R7" i="3" s="1"/>
  <c r="R7" i="5" s="1"/>
  <c r="R7" i="8" s="1"/>
  <c r="R7" i="10" s="1"/>
  <c r="Q8" i="1"/>
  <c r="Q8" i="3" s="1"/>
  <c r="Q8" i="5" s="1"/>
  <c r="Q8" i="8" s="1"/>
  <c r="Q8" i="10" s="1"/>
  <c r="R8" i="1"/>
  <c r="R8" i="3" s="1"/>
  <c r="R8" i="5" s="1"/>
  <c r="R8" i="8" s="1"/>
  <c r="R8" i="10" s="1"/>
  <c r="Q10" i="1"/>
  <c r="R10" i="1"/>
  <c r="R10" i="3" s="1"/>
  <c r="R10" i="5" s="1"/>
  <c r="Q11" i="1"/>
  <c r="Q11" i="3" s="1"/>
  <c r="Q11" i="5" s="1"/>
  <c r="Q11" i="8" s="1"/>
  <c r="Q11" i="10" s="1"/>
  <c r="R11" i="1"/>
  <c r="R11" i="3" s="1"/>
  <c r="R11" i="5" s="1"/>
  <c r="R11" i="8" s="1"/>
  <c r="R11" i="10" s="1"/>
  <c r="Q14" i="1"/>
  <c r="Q14" i="3" s="1"/>
  <c r="Q14" i="5" s="1"/>
  <c r="R14" i="1"/>
  <c r="R14" i="3" s="1"/>
  <c r="R14" i="5" s="1"/>
  <c r="Q15" i="1"/>
  <c r="Q15" i="3" s="1"/>
  <c r="Q15" i="5" s="1"/>
  <c r="Q15" i="8" s="1"/>
  <c r="Q15" i="10" s="1"/>
  <c r="R15" i="1"/>
  <c r="R15" i="3" s="1"/>
  <c r="R15" i="5" s="1"/>
  <c r="R15" i="8" s="1"/>
  <c r="R15" i="10" s="1"/>
  <c r="Q16" i="1"/>
  <c r="Q16" i="3" s="1"/>
  <c r="Q16" i="5" s="1"/>
  <c r="Q16" i="8" s="1"/>
  <c r="Q16" i="10" s="1"/>
  <c r="R16" i="1"/>
  <c r="R16" i="3" s="1"/>
  <c r="R16" i="5" s="1"/>
  <c r="R16" i="8" s="1"/>
  <c r="R16" i="10" s="1"/>
  <c r="Q17" i="1"/>
  <c r="Q17" i="3" s="1"/>
  <c r="Q17" i="5" s="1"/>
  <c r="Q17" i="8" s="1"/>
  <c r="Q17" i="10" s="1"/>
  <c r="R17" i="1"/>
  <c r="R17" i="3" s="1"/>
  <c r="R17" i="5" s="1"/>
  <c r="R17" i="8" s="1"/>
  <c r="R17" i="10" s="1"/>
  <c r="Q18" i="1"/>
  <c r="Q18" i="3" s="1"/>
  <c r="Q18" i="5" s="1"/>
  <c r="Q18" i="8" s="1"/>
  <c r="Q18" i="10" s="1"/>
  <c r="R18" i="1"/>
  <c r="R18" i="3" s="1"/>
  <c r="R18" i="5" s="1"/>
  <c r="R18" i="8" s="1"/>
  <c r="R18" i="10" s="1"/>
  <c r="Q20" i="1"/>
  <c r="Q20" i="3" s="1"/>
  <c r="R20" i="1"/>
  <c r="R20" i="3" s="1"/>
  <c r="Q21" i="1"/>
  <c r="Q21" i="3" s="1"/>
  <c r="Q21" i="5" s="1"/>
  <c r="Q21" i="8" s="1"/>
  <c r="Q21" i="10" s="1"/>
  <c r="R21" i="1"/>
  <c r="R21" i="3" s="1"/>
  <c r="R21" i="5" s="1"/>
  <c r="R21" i="8" s="1"/>
  <c r="R21" i="10" s="1"/>
  <c r="Q22" i="1"/>
  <c r="Q22" i="3" s="1"/>
  <c r="Q22" i="5" s="1"/>
  <c r="Q22" i="8" s="1"/>
  <c r="Q22" i="10" s="1"/>
  <c r="R22" i="1"/>
  <c r="R22" i="3" s="1"/>
  <c r="R22" i="5" s="1"/>
  <c r="R22" i="8" s="1"/>
  <c r="R22" i="10" s="1"/>
  <c r="Q24" i="1"/>
  <c r="Q24" i="3" s="1"/>
  <c r="Q24" i="5" s="1"/>
  <c r="R24" i="1"/>
  <c r="R24" i="3" s="1"/>
  <c r="R24" i="5" s="1"/>
  <c r="Q25" i="1"/>
  <c r="Q25" i="3" s="1"/>
  <c r="Q25" i="5" s="1"/>
  <c r="Q25" i="8" s="1"/>
  <c r="Q25" i="10" s="1"/>
  <c r="R25" i="1"/>
  <c r="R25" i="3" s="1"/>
  <c r="R25" i="5" s="1"/>
  <c r="R25" i="8" s="1"/>
  <c r="R25" i="10" s="1"/>
  <c r="Q27" i="1"/>
  <c r="Q27" i="3" s="1"/>
  <c r="Q27" i="5" s="1"/>
  <c r="R27" i="1"/>
  <c r="R27" i="3" s="1"/>
  <c r="R27" i="5" s="1"/>
  <c r="Q28" i="1"/>
  <c r="Q28" i="3" s="1"/>
  <c r="Q28" i="5" s="1"/>
  <c r="Q28" i="8" s="1"/>
  <c r="Q28" i="10" s="1"/>
  <c r="R28" i="1"/>
  <c r="R28" i="3" s="1"/>
  <c r="R28" i="5" s="1"/>
  <c r="R28" i="8" s="1"/>
  <c r="R28" i="10" s="1"/>
  <c r="Q30" i="1"/>
  <c r="Q30" i="3" s="1"/>
  <c r="Q30" i="5" s="1"/>
  <c r="R30" i="1"/>
  <c r="R30" i="3" s="1"/>
  <c r="R30" i="5" s="1"/>
  <c r="Q31" i="1"/>
  <c r="Q31" i="3" s="1"/>
  <c r="Q31" i="5" s="1"/>
  <c r="Q31" i="8" s="1"/>
  <c r="Q31" i="10" s="1"/>
  <c r="R31" i="1"/>
  <c r="R31" i="3" s="1"/>
  <c r="R31" i="5" s="1"/>
  <c r="R31" i="8" s="1"/>
  <c r="R31" i="10" s="1"/>
  <c r="Q32" i="1"/>
  <c r="Q32" i="3" s="1"/>
  <c r="Q32" i="5" s="1"/>
  <c r="Q32" i="8" s="1"/>
  <c r="Q32" i="10" s="1"/>
  <c r="R32" i="1"/>
  <c r="R32" i="3" s="1"/>
  <c r="R32" i="5" s="1"/>
  <c r="R32" i="8" s="1"/>
  <c r="R32" i="10" s="1"/>
  <c r="Q34" i="1"/>
  <c r="Q34" i="3" s="1"/>
  <c r="Q34" i="5" s="1"/>
  <c r="R34" i="1"/>
  <c r="R34" i="3" s="1"/>
  <c r="R34" i="5" s="1"/>
  <c r="Q35" i="1"/>
  <c r="Q35" i="3" s="1"/>
  <c r="Q35" i="5" s="1"/>
  <c r="Q35" i="8" s="1"/>
  <c r="Q35" i="10" s="1"/>
  <c r="R35" i="1"/>
  <c r="R35" i="3" s="1"/>
  <c r="R35" i="5" s="1"/>
  <c r="R35" i="8" s="1"/>
  <c r="R35" i="10" s="1"/>
  <c r="Q36" i="1"/>
  <c r="Q36" i="3" s="1"/>
  <c r="Q36" i="5" s="1"/>
  <c r="Q36" i="8" s="1"/>
  <c r="Q36" i="10" s="1"/>
  <c r="R36" i="1"/>
  <c r="R36" i="3" s="1"/>
  <c r="R36" i="5" s="1"/>
  <c r="R36" i="8" s="1"/>
  <c r="R36" i="10" s="1"/>
  <c r="Q38" i="1"/>
  <c r="Q38" i="3" s="1"/>
  <c r="Q38" i="5" s="1"/>
  <c r="Q38" i="8" s="1"/>
  <c r="Q38" i="10" s="1"/>
  <c r="R38" i="1"/>
  <c r="R38" i="3" s="1"/>
  <c r="R38" i="5" s="1"/>
  <c r="R38" i="8" s="1"/>
  <c r="R38" i="10" s="1"/>
  <c r="Q39" i="1"/>
  <c r="Q39" i="3" s="1"/>
  <c r="Q39" i="5" s="1"/>
  <c r="Q39" i="8" s="1"/>
  <c r="Q39" i="10" s="1"/>
  <c r="R39" i="1"/>
  <c r="R39" i="3" s="1"/>
  <c r="R39" i="5" s="1"/>
  <c r="R39" i="8" s="1"/>
  <c r="R39" i="10" s="1"/>
  <c r="Q40" i="1"/>
  <c r="Q40" i="3" s="1"/>
  <c r="Q40" i="5" s="1"/>
  <c r="Q40" i="8" s="1"/>
  <c r="Q40" i="10" s="1"/>
  <c r="R40" i="1"/>
  <c r="R40" i="3" s="1"/>
  <c r="R40" i="5" s="1"/>
  <c r="R40" i="8" s="1"/>
  <c r="R40" i="10" s="1"/>
  <c r="Q41" i="1"/>
  <c r="Q41" i="3" s="1"/>
  <c r="Q41" i="5" s="1"/>
  <c r="R41" i="1"/>
  <c r="R41" i="3" s="1"/>
  <c r="R41" i="5" s="1"/>
  <c r="Q42" i="1"/>
  <c r="Q42" i="3" s="1"/>
  <c r="Q42" i="5" s="1"/>
  <c r="Q42" i="8" s="1"/>
  <c r="Q42" i="10" s="1"/>
  <c r="R42" i="1"/>
  <c r="R42" i="3" s="1"/>
  <c r="R42" i="5" s="1"/>
  <c r="R42" i="8" s="1"/>
  <c r="R42" i="10" s="1"/>
  <c r="Q43" i="1"/>
  <c r="Q43" i="3" s="1"/>
  <c r="Q43" i="5" s="1"/>
  <c r="Q43" i="8" s="1"/>
  <c r="Q43" i="10" s="1"/>
  <c r="R43" i="1"/>
  <c r="R43" i="3" s="1"/>
  <c r="R43" i="5" s="1"/>
  <c r="R43" i="8" s="1"/>
  <c r="R43" i="10" s="1"/>
  <c r="Q44" i="1"/>
  <c r="Q44" i="3" s="1"/>
  <c r="Q44" i="5" s="1"/>
  <c r="Q44" i="8" s="1"/>
  <c r="Q44" i="10" s="1"/>
  <c r="R44" i="1"/>
  <c r="R44" i="3" s="1"/>
  <c r="R44" i="5" s="1"/>
  <c r="R44" i="8" s="1"/>
  <c r="R44" i="10" s="1"/>
  <c r="Q46" i="1"/>
  <c r="Q46" i="3" s="1"/>
  <c r="Q46" i="5" s="1"/>
  <c r="R46" i="1"/>
  <c r="R46" i="3" s="1"/>
  <c r="R46" i="5" s="1"/>
  <c r="Q47" i="1"/>
  <c r="Q47" i="3" s="1"/>
  <c r="Q47" i="5" s="1"/>
  <c r="Q47" i="8" s="1"/>
  <c r="Q47" i="10" s="1"/>
  <c r="R47" i="1"/>
  <c r="R47" i="3" s="1"/>
  <c r="R47" i="5" s="1"/>
  <c r="R47" i="8" s="1"/>
  <c r="R47" i="10" s="1"/>
  <c r="Q48" i="1"/>
  <c r="Q48" i="3" s="1"/>
  <c r="Q48" i="5" s="1"/>
  <c r="Q48" i="8" s="1"/>
  <c r="Q48" i="10" s="1"/>
  <c r="R48" i="1"/>
  <c r="R48" i="3" s="1"/>
  <c r="R48" i="5" s="1"/>
  <c r="R48" i="8" s="1"/>
  <c r="R48" i="10" s="1"/>
  <c r="Q49" i="1"/>
  <c r="Q49" i="3" s="1"/>
  <c r="Q49" i="5" s="1"/>
  <c r="Q49" i="8" s="1"/>
  <c r="Q49" i="10" s="1"/>
  <c r="R49" i="1"/>
  <c r="R49" i="3" s="1"/>
  <c r="R49" i="5" s="1"/>
  <c r="R49" i="8" s="1"/>
  <c r="R49" i="10" s="1"/>
  <c r="Q50" i="1"/>
  <c r="Q50" i="3" s="1"/>
  <c r="Q50" i="5" s="1"/>
  <c r="Q50" i="8" s="1"/>
  <c r="Q50" i="10" s="1"/>
  <c r="R50" i="1"/>
  <c r="R50" i="3" s="1"/>
  <c r="R50" i="5" s="1"/>
  <c r="R50" i="8" s="1"/>
  <c r="R50" i="10" s="1"/>
  <c r="Q52" i="1"/>
  <c r="Q52" i="3" s="1"/>
  <c r="Q52" i="5" s="1"/>
  <c r="R52" i="1"/>
  <c r="R52" i="3" s="1"/>
  <c r="R52" i="5" s="1"/>
  <c r="Q53" i="1"/>
  <c r="Q53" i="3" s="1"/>
  <c r="Q53" i="5" s="1"/>
  <c r="Q53" i="8" s="1"/>
  <c r="Q53" i="10" s="1"/>
  <c r="R53" i="1"/>
  <c r="R53" i="3" s="1"/>
  <c r="R53" i="5" s="1"/>
  <c r="R53" i="8" s="1"/>
  <c r="R53" i="10" s="1"/>
  <c r="Q55" i="1"/>
  <c r="Q55" i="3" s="1"/>
  <c r="Q55" i="5" s="1"/>
  <c r="R55" i="1"/>
  <c r="R55" i="3" s="1"/>
  <c r="R55" i="5" s="1"/>
  <c r="Q56" i="1"/>
  <c r="Q56" i="3" s="1"/>
  <c r="Q56" i="5" s="1"/>
  <c r="Q56" i="8" s="1"/>
  <c r="Q56" i="10" s="1"/>
  <c r="R56" i="1"/>
  <c r="R56" i="3" s="1"/>
  <c r="R56" i="5" s="1"/>
  <c r="R56" i="8" s="1"/>
  <c r="R56" i="10" s="1"/>
  <c r="Q58" i="1"/>
  <c r="Q58" i="3" s="1"/>
  <c r="Q58" i="5" s="1"/>
  <c r="R58" i="1"/>
  <c r="R58" i="3" s="1"/>
  <c r="R58" i="5" s="1"/>
  <c r="Q59" i="1"/>
  <c r="Q59" i="3" s="1"/>
  <c r="Q59" i="5" s="1"/>
  <c r="Q59" i="8" s="1"/>
  <c r="Q59" i="10" s="1"/>
  <c r="R59" i="1"/>
  <c r="R59" i="3" s="1"/>
  <c r="R59" i="5" s="1"/>
  <c r="R59" i="8" s="1"/>
  <c r="R59" i="10" s="1"/>
  <c r="Q60" i="1"/>
  <c r="Q60" i="3" s="1"/>
  <c r="Q60" i="5" s="1"/>
  <c r="Q60" i="8" s="1"/>
  <c r="Q60" i="10" s="1"/>
  <c r="R60" i="1"/>
  <c r="R60" i="3" s="1"/>
  <c r="R60" i="5" s="1"/>
  <c r="R60" i="8" s="1"/>
  <c r="R60" i="10" s="1"/>
  <c r="Q61" i="1"/>
  <c r="Q61" i="3" s="1"/>
  <c r="Q61" i="5" s="1"/>
  <c r="Q61" i="8" s="1"/>
  <c r="Q61" i="10" s="1"/>
  <c r="R61" i="1"/>
  <c r="R61" i="3" s="1"/>
  <c r="R61" i="5" s="1"/>
  <c r="R61" i="8" s="1"/>
  <c r="R61" i="10" s="1"/>
  <c r="Q62" i="1"/>
  <c r="Q62" i="3" s="1"/>
  <c r="Q62" i="5" s="1"/>
  <c r="Q62" i="8" s="1"/>
  <c r="Q62" i="10" s="1"/>
  <c r="R62" i="1"/>
  <c r="R62" i="3" s="1"/>
  <c r="R62" i="5" s="1"/>
  <c r="R62" i="8" s="1"/>
  <c r="R62" i="10" s="1"/>
  <c r="Q64" i="1"/>
  <c r="Q64" i="3" s="1"/>
  <c r="Q64" i="5" s="1"/>
  <c r="R64" i="1"/>
  <c r="R64" i="3" s="1"/>
  <c r="R64" i="5" s="1"/>
  <c r="Q65" i="1"/>
  <c r="Q65" i="3" s="1"/>
  <c r="Q65" i="5" s="1"/>
  <c r="Q65" i="8" s="1"/>
  <c r="Q65" i="10" s="1"/>
  <c r="R65" i="1"/>
  <c r="R65" i="3" s="1"/>
  <c r="R65" i="5" s="1"/>
  <c r="R65" i="8" s="1"/>
  <c r="R65" i="10" s="1"/>
  <c r="Q66" i="1"/>
  <c r="Q66" i="3" s="1"/>
  <c r="Q66" i="5" s="1"/>
  <c r="Q66" i="8" s="1"/>
  <c r="Q66" i="10" s="1"/>
  <c r="R66" i="1"/>
  <c r="R66" i="3" s="1"/>
  <c r="R66" i="5" s="1"/>
  <c r="R66" i="8" s="1"/>
  <c r="R66" i="10" s="1"/>
  <c r="Q68" i="1"/>
  <c r="Q68" i="3" s="1"/>
  <c r="Q68" i="5" s="1"/>
  <c r="R68" i="1"/>
  <c r="R68" i="3" s="1"/>
  <c r="R68" i="5" s="1"/>
  <c r="Q69" i="1"/>
  <c r="Q69" i="3" s="1"/>
  <c r="Q69" i="5" s="1"/>
  <c r="Q69" i="8" s="1"/>
  <c r="Q69" i="10" s="1"/>
  <c r="R69" i="1"/>
  <c r="R69" i="3" s="1"/>
  <c r="R69" i="5" s="1"/>
  <c r="R69" i="8" s="1"/>
  <c r="R69" i="10" s="1"/>
  <c r="Q70" i="1"/>
  <c r="Q70" i="3" s="1"/>
  <c r="Q70" i="5" s="1"/>
  <c r="Q70" i="8" s="1"/>
  <c r="Q70" i="10" s="1"/>
  <c r="R70" i="1"/>
  <c r="R70" i="3" s="1"/>
  <c r="R70" i="5" s="1"/>
  <c r="R70" i="8" s="1"/>
  <c r="R70" i="10" s="1"/>
  <c r="Q72" i="1"/>
  <c r="Q72" i="3" s="1"/>
  <c r="Q72" i="5" s="1"/>
  <c r="R72" i="1"/>
  <c r="R72" i="3" s="1"/>
  <c r="R72" i="5" s="1"/>
  <c r="Q73" i="1"/>
  <c r="Q73" i="3" s="1"/>
  <c r="Q73" i="5" s="1"/>
  <c r="Q73" i="8" s="1"/>
  <c r="Q73" i="10" s="1"/>
  <c r="R73" i="1"/>
  <c r="R73" i="3" s="1"/>
  <c r="R73" i="5" s="1"/>
  <c r="R73" i="8" s="1"/>
  <c r="R73" i="10" s="1"/>
  <c r="Q74" i="1"/>
  <c r="Q74" i="3" s="1"/>
  <c r="Q74" i="5" s="1"/>
  <c r="Q74" i="8" s="1"/>
  <c r="Q74" i="10" s="1"/>
  <c r="R74" i="1"/>
  <c r="R74" i="3" s="1"/>
  <c r="R74" i="5" s="1"/>
  <c r="R74" i="8" s="1"/>
  <c r="R74" i="10" s="1"/>
  <c r="Q75" i="1"/>
  <c r="Q75" i="3" s="1"/>
  <c r="Q75" i="5" s="1"/>
  <c r="Q75" i="8" s="1"/>
  <c r="Q75" i="10" s="1"/>
  <c r="R75" i="1"/>
  <c r="R75" i="3" s="1"/>
  <c r="R75" i="5" s="1"/>
  <c r="R75" i="8" s="1"/>
  <c r="R75" i="10" s="1"/>
  <c r="Q77" i="1"/>
  <c r="Q77" i="3" s="1"/>
  <c r="Q77" i="5" s="1"/>
  <c r="R77" i="1"/>
  <c r="R77" i="3" s="1"/>
  <c r="R77" i="5" s="1"/>
  <c r="Q78" i="1"/>
  <c r="Q78" i="3" s="1"/>
  <c r="Q78" i="5" s="1"/>
  <c r="Q78" i="8" s="1"/>
  <c r="Q78" i="10" s="1"/>
  <c r="R78" i="1"/>
  <c r="R78" i="3" s="1"/>
  <c r="R78" i="5" s="1"/>
  <c r="R78" i="8" s="1"/>
  <c r="R78" i="10" s="1"/>
  <c r="Q79" i="1"/>
  <c r="Q79" i="3" s="1"/>
  <c r="Q79" i="5" s="1"/>
  <c r="Q79" i="8" s="1"/>
  <c r="Q79" i="10" s="1"/>
  <c r="R79" i="1"/>
  <c r="R79" i="3" s="1"/>
  <c r="R79" i="5" s="1"/>
  <c r="R79" i="8" s="1"/>
  <c r="R79" i="10" s="1"/>
  <c r="Q81" i="1"/>
  <c r="Q81" i="3" s="1"/>
  <c r="Q81" i="5" s="1"/>
  <c r="R81" i="1"/>
  <c r="R81" i="3" s="1"/>
  <c r="R81" i="5" s="1"/>
  <c r="Q82" i="1"/>
  <c r="Q82" i="3" s="1"/>
  <c r="Q82" i="5" s="1"/>
  <c r="Q82" i="8" s="1"/>
  <c r="Q82" i="10" s="1"/>
  <c r="R82" i="1"/>
  <c r="R82" i="3" s="1"/>
  <c r="R82" i="5" s="1"/>
  <c r="R82" i="8" s="1"/>
  <c r="R82" i="10" s="1"/>
  <c r="Q83" i="1"/>
  <c r="Q83" i="3" s="1"/>
  <c r="Q83" i="5" s="1"/>
  <c r="Q83" i="8" s="1"/>
  <c r="Q83" i="10" s="1"/>
  <c r="R83" i="1"/>
  <c r="R83" i="3" s="1"/>
  <c r="R83" i="5" s="1"/>
  <c r="R83" i="8" s="1"/>
  <c r="R83" i="10" s="1"/>
  <c r="Q84" i="1"/>
  <c r="Q84" i="3" s="1"/>
  <c r="Q84" i="5" s="1"/>
  <c r="Q84" i="8" s="1"/>
  <c r="Q84" i="10" s="1"/>
  <c r="R84" i="1"/>
  <c r="R84" i="3" s="1"/>
  <c r="R84" i="5" s="1"/>
  <c r="R84" i="8" s="1"/>
  <c r="R84" i="10" s="1"/>
  <c r="Q86" i="1"/>
  <c r="Q86" i="3" s="1"/>
  <c r="Q86" i="5" s="1"/>
  <c r="R86" i="1"/>
  <c r="R86" i="3" s="1"/>
  <c r="R86" i="5" s="1"/>
  <c r="Q87" i="1"/>
  <c r="Q87" i="3" s="1"/>
  <c r="Q87" i="5" s="1"/>
  <c r="Q87" i="8" s="1"/>
  <c r="Q87" i="10" s="1"/>
  <c r="R87" i="1"/>
  <c r="R87" i="3" s="1"/>
  <c r="R87" i="5" s="1"/>
  <c r="R87" i="8" s="1"/>
  <c r="R87" i="10" s="1"/>
  <c r="R4" i="1"/>
  <c r="R4" i="3" s="1"/>
  <c r="R4" i="5" s="1"/>
  <c r="Q4" i="1"/>
  <c r="M11" i="1"/>
  <c r="M11" i="3" s="1"/>
  <c r="M14" i="1"/>
  <c r="M15" i="1"/>
  <c r="M16" i="1"/>
  <c r="M17" i="1"/>
  <c r="M18" i="1"/>
  <c r="M20" i="1"/>
  <c r="M21" i="1"/>
  <c r="M22" i="1"/>
  <c r="M24" i="1"/>
  <c r="M25" i="1"/>
  <c r="M27" i="1"/>
  <c r="M28" i="1"/>
  <c r="M30" i="1"/>
  <c r="M31" i="1"/>
  <c r="M31" i="3" s="1"/>
  <c r="M31" i="5" s="1"/>
  <c r="M32" i="1"/>
  <c r="M32" i="3" s="1"/>
  <c r="M32" i="5" s="1"/>
  <c r="M34" i="1"/>
  <c r="M35" i="1"/>
  <c r="M36" i="1"/>
  <c r="M36" i="3" s="1"/>
  <c r="M36" i="5" s="1"/>
  <c r="M38" i="1"/>
  <c r="M38" i="3" s="1"/>
  <c r="M38" i="5" s="1"/>
  <c r="M39" i="1"/>
  <c r="M39" i="3" s="1"/>
  <c r="M39" i="5" s="1"/>
  <c r="M40" i="1"/>
  <c r="M40" i="3" s="1"/>
  <c r="M40" i="5" s="1"/>
  <c r="M41" i="1"/>
  <c r="M41" i="3" s="1"/>
  <c r="M41" i="5" s="1"/>
  <c r="M42" i="1"/>
  <c r="M42" i="3" s="1"/>
  <c r="M42" i="5" s="1"/>
  <c r="M43" i="1"/>
  <c r="M43" i="3" s="1"/>
  <c r="M43" i="5" s="1"/>
  <c r="M44" i="1"/>
  <c r="M44" i="3" s="1"/>
  <c r="M44" i="5" s="1"/>
  <c r="M46" i="1"/>
  <c r="M47" i="1"/>
  <c r="M48" i="1"/>
  <c r="M49" i="1"/>
  <c r="M50" i="1"/>
  <c r="M52" i="1"/>
  <c r="M53" i="1"/>
  <c r="M55" i="1"/>
  <c r="M55" i="3" s="1"/>
  <c r="M55" i="10" s="1"/>
  <c r="M56" i="1"/>
  <c r="M56" i="3" s="1"/>
  <c r="M56" i="10" s="1"/>
  <c r="M58" i="1"/>
  <c r="M59" i="1"/>
  <c r="M60" i="1"/>
  <c r="M61" i="1"/>
  <c r="M61" i="3" s="1"/>
  <c r="M61" i="5" s="1"/>
  <c r="M62" i="1"/>
  <c r="M64" i="1"/>
  <c r="M65" i="1"/>
  <c r="M66" i="1"/>
  <c r="M68" i="1"/>
  <c r="M68" i="3" s="1"/>
  <c r="M68" i="5" s="1"/>
  <c r="M68" i="10" s="1"/>
  <c r="M69" i="1"/>
  <c r="M69" i="3" s="1"/>
  <c r="M69" i="5" s="1"/>
  <c r="M70" i="1"/>
  <c r="M70" i="3" s="1"/>
  <c r="M70" i="5" s="1"/>
  <c r="M72" i="1"/>
  <c r="M73" i="1"/>
  <c r="M74" i="1"/>
  <c r="M75" i="1"/>
  <c r="M75" i="3" s="1"/>
  <c r="M75" i="5" s="1"/>
  <c r="M77" i="1"/>
  <c r="M77" i="3" s="1"/>
  <c r="M77" i="5" s="1"/>
  <c r="M78" i="1"/>
  <c r="M78" i="3" s="1"/>
  <c r="M78" i="5" s="1"/>
  <c r="M79" i="1"/>
  <c r="M79" i="3" s="1"/>
  <c r="M79" i="5" s="1"/>
  <c r="M81" i="1"/>
  <c r="M81" i="3" s="1"/>
  <c r="M81" i="5" s="1"/>
  <c r="M82" i="1"/>
  <c r="M82" i="3" s="1"/>
  <c r="M82" i="5" s="1"/>
  <c r="M83" i="1"/>
  <c r="M83" i="3" s="1"/>
  <c r="M83" i="5" s="1"/>
  <c r="M84" i="1"/>
  <c r="M84" i="3" s="1"/>
  <c r="M84" i="5" s="1"/>
  <c r="M86" i="1"/>
  <c r="M86" i="3" s="1"/>
  <c r="M86" i="5" s="1"/>
  <c r="M87" i="1"/>
  <c r="M87" i="3" s="1"/>
  <c r="M87" i="5" s="1"/>
  <c r="M10" i="1"/>
  <c r="N11" i="1"/>
  <c r="K5" i="1"/>
  <c r="K6" i="1"/>
  <c r="K7" i="1"/>
  <c r="K8" i="1"/>
  <c r="K10" i="1"/>
  <c r="K11" i="1"/>
  <c r="K14" i="1"/>
  <c r="K15" i="1"/>
  <c r="K16" i="1"/>
  <c r="K17" i="1"/>
  <c r="K18" i="1"/>
  <c r="K20" i="1"/>
  <c r="K21" i="1"/>
  <c r="K22" i="1"/>
  <c r="K24" i="1"/>
  <c r="K25" i="1"/>
  <c r="K27" i="1"/>
  <c r="K27" i="3" s="1"/>
  <c r="K27" i="5" s="1"/>
  <c r="K28" i="1"/>
  <c r="K30" i="1"/>
  <c r="K31" i="1"/>
  <c r="K32" i="1"/>
  <c r="K34" i="1"/>
  <c r="K35" i="1"/>
  <c r="K35" i="3" s="1"/>
  <c r="K36" i="1"/>
  <c r="K38" i="1"/>
  <c r="K39" i="1"/>
  <c r="K40" i="1"/>
  <c r="K41" i="1"/>
  <c r="K42" i="1"/>
  <c r="K43" i="1"/>
  <c r="K44" i="1"/>
  <c r="K46" i="1"/>
  <c r="K48" i="1"/>
  <c r="K48" i="3" s="1"/>
  <c r="K49" i="1"/>
  <c r="K50" i="1"/>
  <c r="K52" i="1"/>
  <c r="K53" i="1"/>
  <c r="K53" i="3" s="1"/>
  <c r="L53" i="1"/>
  <c r="K55" i="1"/>
  <c r="K56" i="1"/>
  <c r="K58" i="1"/>
  <c r="K59" i="1"/>
  <c r="K60" i="1"/>
  <c r="K61" i="1"/>
  <c r="K62" i="1"/>
  <c r="K64" i="1"/>
  <c r="K65" i="1"/>
  <c r="K66" i="1"/>
  <c r="K68" i="1"/>
  <c r="K69" i="1"/>
  <c r="K70" i="1"/>
  <c r="K72" i="1"/>
  <c r="K73" i="1"/>
  <c r="K74" i="1"/>
  <c r="K75" i="1"/>
  <c r="K75" i="3" s="1"/>
  <c r="K77" i="1"/>
  <c r="K78" i="1"/>
  <c r="K79" i="1"/>
  <c r="K81" i="1"/>
  <c r="K82" i="1"/>
  <c r="K83" i="1"/>
  <c r="K84" i="1"/>
  <c r="K84" i="3" s="1"/>
  <c r="K86" i="1"/>
  <c r="K87" i="1"/>
  <c r="K87" i="3" s="1"/>
  <c r="K4" i="1"/>
  <c r="J74" i="1"/>
  <c r="J73" i="1"/>
  <c r="J72" i="1"/>
  <c r="J66" i="1"/>
  <c r="J65" i="1"/>
  <c r="J64" i="1"/>
  <c r="J62" i="1"/>
  <c r="J60" i="1"/>
  <c r="J59" i="1"/>
  <c r="J58" i="1"/>
  <c r="J53" i="1"/>
  <c r="J52" i="1"/>
  <c r="J50" i="1"/>
  <c r="J49" i="1"/>
  <c r="J48" i="1"/>
  <c r="J46" i="1"/>
  <c r="J35" i="1"/>
  <c r="J34" i="1"/>
  <c r="J30" i="1"/>
  <c r="J11" i="1"/>
  <c r="J10" i="1"/>
  <c r="H4" i="1"/>
  <c r="M75" i="8" l="1"/>
  <c r="L84" i="1"/>
  <c r="M79" i="8"/>
  <c r="AY71" i="10"/>
  <c r="M43" i="8"/>
  <c r="AT12" i="1"/>
  <c r="M78" i="8"/>
  <c r="M80" i="10"/>
  <c r="M61" i="8"/>
  <c r="M44" i="8"/>
  <c r="M42" i="8"/>
  <c r="M87" i="8"/>
  <c r="M88" i="10"/>
  <c r="M45" i="10"/>
  <c r="L13" i="1"/>
  <c r="M57" i="10"/>
  <c r="M32" i="8"/>
  <c r="M70" i="8"/>
  <c r="M70" i="10"/>
  <c r="M84" i="8"/>
  <c r="M69" i="8"/>
  <c r="M69" i="10"/>
  <c r="M71" i="10" s="1"/>
  <c r="M39" i="8"/>
  <c r="M40" i="8"/>
  <c r="L87" i="1"/>
  <c r="M83" i="8"/>
  <c r="M38" i="8"/>
  <c r="M31" i="8"/>
  <c r="L27" i="1"/>
  <c r="M82" i="8"/>
  <c r="M85" i="10"/>
  <c r="M36" i="8"/>
  <c r="AZ83" i="1"/>
  <c r="AX83" i="3"/>
  <c r="AX83" i="5" s="1"/>
  <c r="AX83" i="8" s="1"/>
  <c r="AX83" i="10" s="1"/>
  <c r="AV15" i="5"/>
  <c r="AZ15" i="3"/>
  <c r="BE71" i="1"/>
  <c r="Z69" i="7"/>
  <c r="BE68" i="3"/>
  <c r="R24" i="8"/>
  <c r="R26" i="5"/>
  <c r="AW83" i="5"/>
  <c r="BA83" i="3"/>
  <c r="AW44" i="5"/>
  <c r="BA44" i="3"/>
  <c r="BF71" i="1"/>
  <c r="BF68" i="3"/>
  <c r="AV48" i="5"/>
  <c r="AZ48" i="3"/>
  <c r="L48" i="3"/>
  <c r="K48" i="5"/>
  <c r="M56" i="8"/>
  <c r="M56" i="5"/>
  <c r="M41" i="8"/>
  <c r="M45" i="5"/>
  <c r="R4" i="8"/>
  <c r="R9" i="5"/>
  <c r="Q81" i="8"/>
  <c r="Q85" i="5"/>
  <c r="Q58" i="8"/>
  <c r="Q63" i="5"/>
  <c r="Q27" i="8"/>
  <c r="Q29" i="5"/>
  <c r="Q10" i="3"/>
  <c r="Q10" i="5" s="1"/>
  <c r="AW4" i="8"/>
  <c r="AW4" i="10" s="1"/>
  <c r="AV84" i="5"/>
  <c r="AZ84" i="3"/>
  <c r="AV81" i="5"/>
  <c r="AZ81" i="3"/>
  <c r="AZ77" i="1"/>
  <c r="AV77" i="3"/>
  <c r="AV73" i="5"/>
  <c r="AZ73" i="3"/>
  <c r="AV69" i="5"/>
  <c r="AZ69" i="3"/>
  <c r="AZ65" i="1"/>
  <c r="AV65" i="3"/>
  <c r="AV61" i="5"/>
  <c r="AZ61" i="3"/>
  <c r="AV58" i="5"/>
  <c r="AZ58" i="3"/>
  <c r="AV53" i="5"/>
  <c r="AZ53" i="3"/>
  <c r="BB53" i="3" s="1"/>
  <c r="AV49" i="5"/>
  <c r="AZ49" i="3"/>
  <c r="AV46" i="5"/>
  <c r="AZ46" i="3"/>
  <c r="AV42" i="5"/>
  <c r="AZ42" i="3"/>
  <c r="AV39" i="5"/>
  <c r="AZ39" i="3"/>
  <c r="AV35" i="5"/>
  <c r="AW31" i="5"/>
  <c r="BA31" i="3"/>
  <c r="AW27" i="5"/>
  <c r="BA27" i="3"/>
  <c r="AW22" i="5"/>
  <c r="AW22" i="8" s="1"/>
  <c r="BA22" i="3"/>
  <c r="AX10" i="5"/>
  <c r="AX12" i="3"/>
  <c r="AZ6" i="1"/>
  <c r="AX6" i="3"/>
  <c r="AX6" i="5" s="1"/>
  <c r="AX6" i="8" s="1"/>
  <c r="AX6" i="10" s="1"/>
  <c r="V53" i="7"/>
  <c r="S55" i="7"/>
  <c r="BM47" i="5"/>
  <c r="BK47" i="8"/>
  <c r="BE63" i="1"/>
  <c r="Z59" i="7"/>
  <c r="BE58" i="3"/>
  <c r="L75" i="1"/>
  <c r="M86" i="8"/>
  <c r="M88" i="5"/>
  <c r="M55" i="8"/>
  <c r="M57" i="8" s="1"/>
  <c r="M55" i="5"/>
  <c r="R72" i="8"/>
  <c r="R76" i="5"/>
  <c r="R64" i="8"/>
  <c r="R67" i="5"/>
  <c r="R41" i="8"/>
  <c r="R45" i="5"/>
  <c r="R34" i="8"/>
  <c r="R37" i="5"/>
  <c r="BA72" i="1"/>
  <c r="AY72" i="3"/>
  <c r="AY72" i="5" s="1"/>
  <c r="AY68" i="8"/>
  <c r="AY68" i="10" s="1"/>
  <c r="AY71" i="5"/>
  <c r="BA64" i="1"/>
  <c r="AY64" i="3"/>
  <c r="AY64" i="5" s="1"/>
  <c r="BA60" i="1"/>
  <c r="AY60" i="3"/>
  <c r="AY60" i="5" s="1"/>
  <c r="BA52" i="1"/>
  <c r="AY52" i="3"/>
  <c r="AY52" i="5" s="1"/>
  <c r="BA48" i="1"/>
  <c r="AY48" i="3"/>
  <c r="AY48" i="5" s="1"/>
  <c r="AY51" i="5" s="1"/>
  <c r="BA41" i="1"/>
  <c r="AY41" i="3"/>
  <c r="AY41" i="5" s="1"/>
  <c r="BA34" i="1"/>
  <c r="AV31" i="5"/>
  <c r="AZ31" i="3"/>
  <c r="BB31" i="3" s="1"/>
  <c r="AV27" i="5"/>
  <c r="AZ27" i="3"/>
  <c r="AV22" i="5"/>
  <c r="AZ22" i="3"/>
  <c r="AW18" i="5"/>
  <c r="AW18" i="8" s="1"/>
  <c r="AW18" i="10" s="1"/>
  <c r="BA18" i="10" s="1"/>
  <c r="BA18" i="3"/>
  <c r="AW15" i="5"/>
  <c r="BA15" i="3"/>
  <c r="AW10" i="5"/>
  <c r="AW12" i="3"/>
  <c r="BA10" i="3"/>
  <c r="AW6" i="5"/>
  <c r="AW6" i="8" s="1"/>
  <c r="BA6" i="3"/>
  <c r="S64" i="7"/>
  <c r="V59" i="7"/>
  <c r="BF63" i="1"/>
  <c r="BF58" i="3"/>
  <c r="BA34" i="5"/>
  <c r="AY34" i="8"/>
  <c r="AY37" i="5"/>
  <c r="AU24" i="1"/>
  <c r="L25" i="7" s="1"/>
  <c r="O25" i="7" s="1"/>
  <c r="AW60" i="5"/>
  <c r="AW60" i="8" s="1"/>
  <c r="AW60" i="10" s="1"/>
  <c r="AV75" i="5"/>
  <c r="AZ75" i="3"/>
  <c r="AV41" i="5"/>
  <c r="AW21" i="5"/>
  <c r="BA21" i="3"/>
  <c r="L13" i="3"/>
  <c r="K13" i="5"/>
  <c r="AU53" i="1"/>
  <c r="L54" i="7" s="1"/>
  <c r="O54" i="7" s="1"/>
  <c r="P54" i="7" s="1"/>
  <c r="AY86" i="8"/>
  <c r="AY88" i="5"/>
  <c r="AY82" i="8"/>
  <c r="AY82" i="10" s="1"/>
  <c r="AY78" i="8"/>
  <c r="AY78" i="10" s="1"/>
  <c r="AY70" i="8"/>
  <c r="AY70" i="10" s="1"/>
  <c r="AY66" i="8"/>
  <c r="AY66" i="10" s="1"/>
  <c r="AY55" i="8"/>
  <c r="AY57" i="5"/>
  <c r="BA40" i="5"/>
  <c r="AY40" i="8"/>
  <c r="AY40" i="10" s="1"/>
  <c r="AY36" i="8"/>
  <c r="AY36" i="10" s="1"/>
  <c r="AV34" i="5"/>
  <c r="AZ34" i="3"/>
  <c r="AV30" i="5"/>
  <c r="AZ30" i="3"/>
  <c r="AV25" i="5"/>
  <c r="AZ25" i="3"/>
  <c r="AV21" i="5"/>
  <c r="AZ21" i="3"/>
  <c r="AW17" i="5"/>
  <c r="BA17" i="3"/>
  <c r="AW14" i="5"/>
  <c r="BA14" i="3"/>
  <c r="AW19" i="3"/>
  <c r="AW8" i="5"/>
  <c r="BA8" i="3"/>
  <c r="AW5" i="5"/>
  <c r="BA5" i="3"/>
  <c r="BL10" i="8"/>
  <c r="BL12" i="5"/>
  <c r="BL63" i="1"/>
  <c r="BL58" i="3"/>
  <c r="Q72" i="8"/>
  <c r="Q76" i="5"/>
  <c r="AZ79" i="1"/>
  <c r="AX79" i="3"/>
  <c r="AX79" i="5" s="1"/>
  <c r="AX79" i="8" s="1"/>
  <c r="AX79" i="10" s="1"/>
  <c r="AV6" i="5"/>
  <c r="AZ6" i="3"/>
  <c r="BB6" i="3" s="1"/>
  <c r="M68" i="8"/>
  <c r="M71" i="5"/>
  <c r="R55" i="8"/>
  <c r="R57" i="5"/>
  <c r="AU55" i="1"/>
  <c r="L56" i="7" s="1"/>
  <c r="AW79" i="5"/>
  <c r="BA79" i="3"/>
  <c r="AW48" i="5"/>
  <c r="AW48" i="8" s="1"/>
  <c r="AW48" i="10" s="1"/>
  <c r="AV72" i="5"/>
  <c r="AW34" i="5"/>
  <c r="BA34" i="3"/>
  <c r="AX14" i="5"/>
  <c r="AX19" i="3"/>
  <c r="M81" i="8"/>
  <c r="M85" i="8" s="1"/>
  <c r="M85" i="5"/>
  <c r="AX86" i="8"/>
  <c r="AX88" i="5"/>
  <c r="AZ59" i="1"/>
  <c r="BB59" i="1" s="1"/>
  <c r="AX59" i="3"/>
  <c r="AX59" i="5" s="1"/>
  <c r="AX59" i="8" s="1"/>
  <c r="AX59" i="10" s="1"/>
  <c r="AZ55" i="1"/>
  <c r="AX55" i="3"/>
  <c r="AX55" i="5" s="1"/>
  <c r="AY28" i="8"/>
  <c r="AY28" i="10" s="1"/>
  <c r="AY24" i="8"/>
  <c r="AY26" i="5"/>
  <c r="AY20" i="5"/>
  <c r="AY23" i="3"/>
  <c r="AV17" i="5"/>
  <c r="AZ17" i="3"/>
  <c r="AV14" i="5"/>
  <c r="AZ14" i="3"/>
  <c r="AV8" i="5"/>
  <c r="AZ8" i="3"/>
  <c r="BB8" i="3" s="1"/>
  <c r="AV5" i="5"/>
  <c r="AZ5" i="3"/>
  <c r="BK30" i="8"/>
  <c r="BK30" i="10" s="1"/>
  <c r="BK33" i="5"/>
  <c r="BK64" i="5"/>
  <c r="BK67" i="3"/>
  <c r="Z15" i="7"/>
  <c r="BE14" i="3"/>
  <c r="BE14" i="5" s="1"/>
  <c r="AZ72" i="1"/>
  <c r="BB72" i="1" s="1"/>
  <c r="AX72" i="3"/>
  <c r="AX72" i="5" s="1"/>
  <c r="AV10" i="5"/>
  <c r="AV12" i="3"/>
  <c r="AZ10" i="3"/>
  <c r="L87" i="3"/>
  <c r="K87" i="5"/>
  <c r="AU86" i="1"/>
  <c r="L87" i="7" s="1"/>
  <c r="AW64" i="5"/>
  <c r="BA64" i="3"/>
  <c r="AX30" i="8"/>
  <c r="AX33" i="5"/>
  <c r="BL54" i="1"/>
  <c r="BL52" i="3"/>
  <c r="BM52" i="3" s="1"/>
  <c r="BM54" i="3" s="1"/>
  <c r="Q55" i="8"/>
  <c r="Q57" i="5"/>
  <c r="AV83" i="5"/>
  <c r="AV64" i="5"/>
  <c r="AZ64" i="3"/>
  <c r="BB64" i="3" s="1"/>
  <c r="AV44" i="5"/>
  <c r="AZ44" i="3"/>
  <c r="BB44" i="3" s="1"/>
  <c r="AW30" i="5"/>
  <c r="BA30" i="3"/>
  <c r="BK58" i="5"/>
  <c r="BM58" i="3"/>
  <c r="BM63" i="3" s="1"/>
  <c r="BK63" i="3"/>
  <c r="R77" i="8"/>
  <c r="R80" i="5"/>
  <c r="R46" i="8"/>
  <c r="R51" i="5"/>
  <c r="L84" i="3"/>
  <c r="K84" i="5"/>
  <c r="R68" i="8"/>
  <c r="R71" i="5"/>
  <c r="R52" i="8"/>
  <c r="R54" i="5"/>
  <c r="R30" i="8"/>
  <c r="R33" i="5"/>
  <c r="R14" i="8"/>
  <c r="R19" i="5"/>
  <c r="AW86" i="5"/>
  <c r="BA86" i="3"/>
  <c r="AW82" i="5"/>
  <c r="AW82" i="8" s="1"/>
  <c r="BA82" i="3"/>
  <c r="AW78" i="5"/>
  <c r="AW78" i="8" s="1"/>
  <c r="BA78" i="3"/>
  <c r="AW74" i="5"/>
  <c r="BA74" i="3"/>
  <c r="AW70" i="5"/>
  <c r="AW70" i="8" s="1"/>
  <c r="BA70" i="3"/>
  <c r="AW66" i="5"/>
  <c r="AW66" i="8" s="1"/>
  <c r="AW66" i="10" s="1"/>
  <c r="BA66" i="10" s="1"/>
  <c r="BA66" i="3"/>
  <c r="AW62" i="5"/>
  <c r="BA62" i="3"/>
  <c r="BA59" i="1"/>
  <c r="AW59" i="3"/>
  <c r="AW55" i="5"/>
  <c r="BA55" i="3"/>
  <c r="AW50" i="5"/>
  <c r="BA50" i="3"/>
  <c r="AW47" i="5"/>
  <c r="BA47" i="3"/>
  <c r="AW43" i="5"/>
  <c r="BA43" i="3"/>
  <c r="AW40" i="5"/>
  <c r="AW40" i="8" s="1"/>
  <c r="AW40" i="10" s="1"/>
  <c r="BA40" i="3"/>
  <c r="AW36" i="5"/>
  <c r="AW36" i="8" s="1"/>
  <c r="BA36" i="3"/>
  <c r="AX24" i="8"/>
  <c r="AX26" i="5"/>
  <c r="AX20" i="5"/>
  <c r="AX23" i="3"/>
  <c r="BA16" i="5"/>
  <c r="AY16" i="8"/>
  <c r="AY16" i="10" s="1"/>
  <c r="AW13" i="5"/>
  <c r="BA13" i="3"/>
  <c r="BJ12" i="1"/>
  <c r="S11" i="7"/>
  <c r="BL33" i="1"/>
  <c r="BL30" i="3"/>
  <c r="BL67" i="1"/>
  <c r="BL64" i="3"/>
  <c r="BM64" i="3" s="1"/>
  <c r="BM67" i="3" s="1"/>
  <c r="BF14" i="8"/>
  <c r="BF19" i="5"/>
  <c r="Q34" i="8"/>
  <c r="Q37" i="5"/>
  <c r="AX68" i="8"/>
  <c r="AX71" i="5"/>
  <c r="AY30" i="8"/>
  <c r="AY33" i="5"/>
  <c r="BK52" i="5"/>
  <c r="BK54" i="3"/>
  <c r="R86" i="8"/>
  <c r="R88" i="5"/>
  <c r="AW68" i="5"/>
  <c r="BA68" i="3"/>
  <c r="AV56" i="5"/>
  <c r="AZ56" i="3"/>
  <c r="M77" i="8"/>
  <c r="M80" i="8" s="1"/>
  <c r="M80" i="5"/>
  <c r="Q30" i="8"/>
  <c r="Q33" i="5"/>
  <c r="Q14" i="8"/>
  <c r="Q19" i="5"/>
  <c r="AV74" i="5"/>
  <c r="AZ74" i="3"/>
  <c r="AV59" i="5"/>
  <c r="AZ59" i="3"/>
  <c r="AV47" i="5"/>
  <c r="AZ47" i="3"/>
  <c r="AV36" i="5"/>
  <c r="AZ36" i="3"/>
  <c r="AW24" i="5"/>
  <c r="BA24" i="5" s="1"/>
  <c r="BA24" i="3"/>
  <c r="S34" i="7"/>
  <c r="V31" i="7"/>
  <c r="BK76" i="1"/>
  <c r="BK72" i="3"/>
  <c r="L75" i="3"/>
  <c r="K75" i="5"/>
  <c r="Q64" i="8"/>
  <c r="Q67" i="5"/>
  <c r="AX52" i="8"/>
  <c r="AX54" i="5"/>
  <c r="AU7" i="1"/>
  <c r="L8" i="7" s="1"/>
  <c r="O8" i="7" s="1"/>
  <c r="P8" i="7" s="1"/>
  <c r="AW75" i="5"/>
  <c r="BA75" i="3"/>
  <c r="AW52" i="5"/>
  <c r="AW41" i="5"/>
  <c r="BA41" i="3"/>
  <c r="V73" i="7"/>
  <c r="S77" i="7"/>
  <c r="AV87" i="5"/>
  <c r="AZ87" i="3"/>
  <c r="AV68" i="5"/>
  <c r="AZ68" i="3"/>
  <c r="AV38" i="5"/>
  <c r="AZ38" i="3"/>
  <c r="K27" i="8"/>
  <c r="K27" i="10" s="1"/>
  <c r="L27" i="5"/>
  <c r="Q77" i="8"/>
  <c r="Q80" i="5"/>
  <c r="Q46" i="8"/>
  <c r="Q51" i="5"/>
  <c r="L53" i="3"/>
  <c r="K53" i="5"/>
  <c r="Q68" i="8"/>
  <c r="Q71" i="5"/>
  <c r="Q52" i="8"/>
  <c r="Q54" i="5"/>
  <c r="AV86" i="5"/>
  <c r="AZ86" i="3"/>
  <c r="BB86" i="3" s="1"/>
  <c r="AV82" i="5"/>
  <c r="AZ82" i="3"/>
  <c r="BB82" i="3" s="1"/>
  <c r="AZ78" i="1"/>
  <c r="AV78" i="3"/>
  <c r="AV70" i="5"/>
  <c r="AZ70" i="3"/>
  <c r="AZ66" i="1"/>
  <c r="AV66" i="3"/>
  <c r="AV62" i="5"/>
  <c r="AZ62" i="3"/>
  <c r="AV55" i="5"/>
  <c r="AV50" i="5"/>
  <c r="AZ50" i="3"/>
  <c r="AV43" i="5"/>
  <c r="AZ43" i="3"/>
  <c r="AV40" i="5"/>
  <c r="AZ40" i="3"/>
  <c r="BB40" i="3" s="1"/>
  <c r="AW32" i="5"/>
  <c r="BA32" i="3"/>
  <c r="AW28" i="5"/>
  <c r="AW28" i="8" s="1"/>
  <c r="AW28" i="10" s="1"/>
  <c r="BA28" i="3"/>
  <c r="AW20" i="5"/>
  <c r="BA20" i="3"/>
  <c r="AW23" i="3"/>
  <c r="AV13" i="5"/>
  <c r="AZ13" i="3"/>
  <c r="BB13" i="3" s="1"/>
  <c r="BK34" i="8"/>
  <c r="BK34" i="10" s="1"/>
  <c r="BK37" i="5"/>
  <c r="Z31" i="7"/>
  <c r="BE30" i="3"/>
  <c r="BE30" i="5" s="1"/>
  <c r="R20" i="5"/>
  <c r="R23" i="3"/>
  <c r="AU82" i="1"/>
  <c r="L83" i="7" s="1"/>
  <c r="O83" i="7" s="1"/>
  <c r="P83" i="7" s="1"/>
  <c r="AU74" i="1"/>
  <c r="L75" i="7" s="1"/>
  <c r="O75" i="7" s="1"/>
  <c r="P75" i="7" s="1"/>
  <c r="AU66" i="1"/>
  <c r="L67" i="7" s="1"/>
  <c r="O67" i="7" s="1"/>
  <c r="P67" i="7" s="1"/>
  <c r="AU59" i="1"/>
  <c r="L60" i="7" s="1"/>
  <c r="O60" i="7" s="1"/>
  <c r="P60" i="7" s="1"/>
  <c r="AU50" i="1"/>
  <c r="L51" i="7" s="1"/>
  <c r="O51" i="7" s="1"/>
  <c r="P51" i="7" s="1"/>
  <c r="AU28" i="1"/>
  <c r="L29" i="7" s="1"/>
  <c r="O29" i="7" s="1"/>
  <c r="P29" i="7" s="1"/>
  <c r="AV4" i="8"/>
  <c r="AV4" i="10" s="1"/>
  <c r="BA84" i="1"/>
  <c r="AY84" i="3"/>
  <c r="AY84" i="5" s="1"/>
  <c r="BA81" i="1"/>
  <c r="AY81" i="3"/>
  <c r="AY81" i="5" s="1"/>
  <c r="AY77" i="8"/>
  <c r="AY77" i="10" s="1"/>
  <c r="AY80" i="5"/>
  <c r="AY58" i="8"/>
  <c r="AY58" i="10" s="1"/>
  <c r="AY63" i="5"/>
  <c r="AY46" i="8"/>
  <c r="AY46" i="10" s="1"/>
  <c r="AY42" i="8"/>
  <c r="AY42" i="10" s="1"/>
  <c r="AV32" i="5"/>
  <c r="AZ32" i="3"/>
  <c r="BB32" i="3" s="1"/>
  <c r="AV28" i="5"/>
  <c r="AZ28" i="3"/>
  <c r="AV24" i="5"/>
  <c r="AZ24" i="3"/>
  <c r="AV20" i="5"/>
  <c r="AZ20" i="3"/>
  <c r="AV23" i="3"/>
  <c r="AW16" i="5"/>
  <c r="AW16" i="8" s="1"/>
  <c r="AW16" i="10" s="1"/>
  <c r="BA16" i="3"/>
  <c r="AW11" i="5"/>
  <c r="BA11" i="3"/>
  <c r="AW7" i="5"/>
  <c r="BA7" i="3"/>
  <c r="BB7" i="3" s="1"/>
  <c r="S38" i="7"/>
  <c r="V35" i="7"/>
  <c r="BL37" i="1"/>
  <c r="BL34" i="3"/>
  <c r="BL76" i="1"/>
  <c r="BL72" i="3"/>
  <c r="BF30" i="8"/>
  <c r="BF33" i="5"/>
  <c r="BE85" i="1"/>
  <c r="Z82" i="7"/>
  <c r="BE81" i="3"/>
  <c r="Q41" i="8"/>
  <c r="Q45" i="5"/>
  <c r="AX64" i="8"/>
  <c r="AX67" i="5"/>
  <c r="S68" i="7"/>
  <c r="V65" i="7"/>
  <c r="AW87" i="5"/>
  <c r="BA87" i="3"/>
  <c r="AW56" i="5"/>
  <c r="BA56" i="3"/>
  <c r="AW38" i="5"/>
  <c r="BA38" i="3"/>
  <c r="AY14" i="5"/>
  <c r="AY19" i="3"/>
  <c r="Q86" i="8"/>
  <c r="Q88" i="5"/>
  <c r="Q24" i="8"/>
  <c r="Q26" i="5"/>
  <c r="AV60" i="5"/>
  <c r="AZ60" i="3"/>
  <c r="L35" i="3"/>
  <c r="K35" i="5"/>
  <c r="N11" i="3"/>
  <c r="M11" i="5"/>
  <c r="N11" i="10" s="1"/>
  <c r="Q20" i="5"/>
  <c r="Q23" i="3"/>
  <c r="AX81" i="8"/>
  <c r="AX77" i="8"/>
  <c r="AX80" i="5"/>
  <c r="AX58" i="8"/>
  <c r="AX58" i="10" s="1"/>
  <c r="AX46" i="8"/>
  <c r="AX51" i="5"/>
  <c r="AZ35" i="1"/>
  <c r="AX35" i="3"/>
  <c r="AX35" i="5" s="1"/>
  <c r="AX35" i="8" s="1"/>
  <c r="AX35" i="10" s="1"/>
  <c r="AY27" i="8"/>
  <c r="AY29" i="5"/>
  <c r="AY22" i="8"/>
  <c r="AY22" i="10" s="1"/>
  <c r="AZ18" i="1"/>
  <c r="AZ16" i="1"/>
  <c r="AV16" i="3"/>
  <c r="AV19" i="3" s="1"/>
  <c r="AV11" i="5"/>
  <c r="AZ11" i="3"/>
  <c r="AV7" i="5"/>
  <c r="AZ7" i="3"/>
  <c r="V47" i="7"/>
  <c r="S52" i="7"/>
  <c r="BK46" i="8"/>
  <c r="BK46" i="10" s="1"/>
  <c r="BM46" i="5"/>
  <c r="BM51" i="5" s="1"/>
  <c r="BK51" i="5"/>
  <c r="BE45" i="1"/>
  <c r="Z42" i="7"/>
  <c r="BE41" i="3"/>
  <c r="BF85" i="1"/>
  <c r="BF81" i="3"/>
  <c r="AZ41" i="1"/>
  <c r="BB41" i="1" s="1"/>
  <c r="AX41" i="3"/>
  <c r="AX41" i="5" s="1"/>
  <c r="AV18" i="5"/>
  <c r="AZ18" i="3"/>
  <c r="AU40" i="1"/>
  <c r="L41" i="7" s="1"/>
  <c r="O41" i="7" s="1"/>
  <c r="P41" i="7" s="1"/>
  <c r="AW72" i="5"/>
  <c r="AX34" i="8"/>
  <c r="AX34" i="10" s="1"/>
  <c r="AV79" i="5"/>
  <c r="AZ79" i="3"/>
  <c r="AV52" i="5"/>
  <c r="AZ52" i="3"/>
  <c r="AW25" i="5"/>
  <c r="BA25" i="3"/>
  <c r="BK10" i="8"/>
  <c r="BK10" i="10" s="1"/>
  <c r="BK12" i="5"/>
  <c r="BM10" i="5"/>
  <c r="BM12" i="5" s="1"/>
  <c r="Q4" i="3"/>
  <c r="Q4" i="5" s="1"/>
  <c r="R81" i="8"/>
  <c r="R85" i="5"/>
  <c r="R58" i="8"/>
  <c r="R63" i="5"/>
  <c r="R27" i="8"/>
  <c r="R29" i="5"/>
  <c r="R10" i="8"/>
  <c r="R12" i="5"/>
  <c r="AX9" i="3"/>
  <c r="AX4" i="5"/>
  <c r="AZ4" i="5" s="1"/>
  <c r="AW84" i="5"/>
  <c r="AW84" i="8" s="1"/>
  <c r="AW84" i="10" s="1"/>
  <c r="BA84" i="3"/>
  <c r="AW81" i="5"/>
  <c r="AW77" i="5"/>
  <c r="BA77" i="3"/>
  <c r="AW73" i="5"/>
  <c r="BA73" i="3"/>
  <c r="BA69" i="1"/>
  <c r="AW69" i="3"/>
  <c r="AW65" i="5"/>
  <c r="BA65" i="3"/>
  <c r="AW61" i="5"/>
  <c r="BA61" i="3"/>
  <c r="AW58" i="5"/>
  <c r="BA58" i="3"/>
  <c r="BB58" i="3" s="1"/>
  <c r="AW53" i="5"/>
  <c r="BA53" i="3"/>
  <c r="AW49" i="5"/>
  <c r="BA49" i="3"/>
  <c r="BA46" i="1"/>
  <c r="AW46" i="3"/>
  <c r="BA42" i="1"/>
  <c r="AW42" i="3"/>
  <c r="AW39" i="5"/>
  <c r="BA39" i="3"/>
  <c r="BA35" i="1"/>
  <c r="AW35" i="3"/>
  <c r="AX27" i="8"/>
  <c r="AX29" i="5"/>
  <c r="AY18" i="8"/>
  <c r="AY18" i="10" s="1"/>
  <c r="AY10" i="5"/>
  <c r="AY12" i="3"/>
  <c r="BA6" i="5"/>
  <c r="AY6" i="8"/>
  <c r="AY6" i="10" s="1"/>
  <c r="BL46" i="8"/>
  <c r="BL51" i="5"/>
  <c r="BF45" i="1"/>
  <c r="BF41" i="3"/>
  <c r="L27" i="3"/>
  <c r="I32" i="4"/>
  <c r="L4" i="1"/>
  <c r="K4" i="3"/>
  <c r="K4" i="5" s="1"/>
  <c r="R12" i="1"/>
  <c r="R12" i="3"/>
  <c r="BM30" i="3"/>
  <c r="BM33" i="3" s="1"/>
  <c r="BK33" i="3"/>
  <c r="BE19" i="1"/>
  <c r="BE19" i="3"/>
  <c r="L60" i="1"/>
  <c r="K60" i="3"/>
  <c r="L46" i="1"/>
  <c r="K46" i="3"/>
  <c r="K46" i="5" s="1"/>
  <c r="L32" i="1"/>
  <c r="K32" i="3"/>
  <c r="L17" i="1"/>
  <c r="K17" i="3"/>
  <c r="N72" i="1"/>
  <c r="M72" i="3"/>
  <c r="R9" i="3"/>
  <c r="AZ4" i="3"/>
  <c r="AV9" i="3"/>
  <c r="BF19" i="1"/>
  <c r="BF19" i="3"/>
  <c r="L74" i="1"/>
  <c r="K74" i="3"/>
  <c r="L59" i="1"/>
  <c r="K59" i="3"/>
  <c r="L44" i="1"/>
  <c r="K44" i="3"/>
  <c r="L31" i="1"/>
  <c r="K31" i="3"/>
  <c r="L16" i="1"/>
  <c r="K16" i="3"/>
  <c r="BA4" i="1"/>
  <c r="AY4" i="3"/>
  <c r="AZ13" i="1"/>
  <c r="BK37" i="1"/>
  <c r="BE33" i="1"/>
  <c r="BE33" i="3"/>
  <c r="L86" i="1"/>
  <c r="K86" i="3"/>
  <c r="K86" i="5" s="1"/>
  <c r="L73" i="1"/>
  <c r="K73" i="3"/>
  <c r="L58" i="1"/>
  <c r="K58" i="3"/>
  <c r="K58" i="5" s="1"/>
  <c r="L43" i="1"/>
  <c r="K43" i="3"/>
  <c r="L30" i="1"/>
  <c r="K30" i="3"/>
  <c r="K30" i="5" s="1"/>
  <c r="L15" i="1"/>
  <c r="K15" i="3"/>
  <c r="N53" i="1"/>
  <c r="M53" i="3"/>
  <c r="BF33" i="1"/>
  <c r="BF33" i="3"/>
  <c r="L61" i="1"/>
  <c r="K61" i="3"/>
  <c r="L18" i="1"/>
  <c r="K18" i="3"/>
  <c r="BM46" i="1"/>
  <c r="L34" i="1"/>
  <c r="K34" i="3"/>
  <c r="K34" i="5" s="1"/>
  <c r="L56" i="1"/>
  <c r="K56" i="3"/>
  <c r="N66" i="1"/>
  <c r="M66" i="3"/>
  <c r="L14" i="1"/>
  <c r="K14" i="3"/>
  <c r="K14" i="5" s="1"/>
  <c r="L70" i="1"/>
  <c r="K70" i="3"/>
  <c r="L11" i="1"/>
  <c r="K11" i="3"/>
  <c r="N50" i="1"/>
  <c r="M50" i="3"/>
  <c r="N73" i="1"/>
  <c r="M73" i="3"/>
  <c r="AU69" i="1"/>
  <c r="L70" i="7" s="1"/>
  <c r="N58" i="1"/>
  <c r="M58" i="3"/>
  <c r="N52" i="1"/>
  <c r="M52" i="3"/>
  <c r="L40" i="1"/>
  <c r="K40" i="3"/>
  <c r="AU84" i="1"/>
  <c r="L85" i="7" s="1"/>
  <c r="O85" i="7" s="1"/>
  <c r="P85" i="7" s="1"/>
  <c r="AU22" i="1"/>
  <c r="L23" i="7" s="1"/>
  <c r="O23" i="7" s="1"/>
  <c r="P23" i="7" s="1"/>
  <c r="L68" i="1"/>
  <c r="K68" i="3"/>
  <c r="K68" i="5" s="1"/>
  <c r="L8" i="1"/>
  <c r="K8" i="3"/>
  <c r="N34" i="1"/>
  <c r="M34" i="3"/>
  <c r="L81" i="1"/>
  <c r="K81" i="3"/>
  <c r="K81" i="5" s="1"/>
  <c r="L52" i="1"/>
  <c r="K52" i="3"/>
  <c r="K52" i="5" s="1"/>
  <c r="L38" i="1"/>
  <c r="K38" i="3"/>
  <c r="L24" i="1"/>
  <c r="K24" i="3"/>
  <c r="K24" i="5" s="1"/>
  <c r="N62" i="1"/>
  <c r="M62" i="3"/>
  <c r="L50" i="1"/>
  <c r="K50" i="3"/>
  <c r="Q19" i="3"/>
  <c r="L72" i="1"/>
  <c r="K72" i="3"/>
  <c r="K72" i="5" s="1"/>
  <c r="L28" i="1"/>
  <c r="K28" i="3"/>
  <c r="AW9" i="3"/>
  <c r="AW89" i="3" s="1"/>
  <c r="L55" i="1"/>
  <c r="K55" i="3"/>
  <c r="K55" i="5" s="1"/>
  <c r="L83" i="1"/>
  <c r="K83" i="3"/>
  <c r="L69" i="1"/>
  <c r="K69" i="3"/>
  <c r="L10" i="1"/>
  <c r="K10" i="3"/>
  <c r="K10" i="5" s="1"/>
  <c r="N65" i="1"/>
  <c r="M65" i="3"/>
  <c r="N49" i="1"/>
  <c r="M49" i="3"/>
  <c r="N35" i="1"/>
  <c r="M35" i="3"/>
  <c r="AU6" i="1"/>
  <c r="L7" i="7" s="1"/>
  <c r="O7" i="7" s="1"/>
  <c r="P7" i="7" s="1"/>
  <c r="L82" i="1"/>
  <c r="K82" i="3"/>
  <c r="L39" i="1"/>
  <c r="K39" i="3"/>
  <c r="L25" i="1"/>
  <c r="K25" i="3"/>
  <c r="N48" i="1"/>
  <c r="M48" i="3"/>
  <c r="AT23" i="1"/>
  <c r="R19" i="3"/>
  <c r="L79" i="1"/>
  <c r="K79" i="3"/>
  <c r="L65" i="1"/>
  <c r="K65" i="3"/>
  <c r="L36" i="1"/>
  <c r="K36" i="3"/>
  <c r="L22" i="1"/>
  <c r="K22" i="3"/>
  <c r="L6" i="1"/>
  <c r="K6" i="3"/>
  <c r="N46" i="1"/>
  <c r="M46" i="3"/>
  <c r="L78" i="1"/>
  <c r="K78" i="3"/>
  <c r="L64" i="1"/>
  <c r="K64" i="3"/>
  <c r="K64" i="5" s="1"/>
  <c r="L49" i="1"/>
  <c r="K49" i="3"/>
  <c r="L35" i="1"/>
  <c r="L21" i="1"/>
  <c r="K21" i="3"/>
  <c r="L5" i="1"/>
  <c r="K5" i="3"/>
  <c r="N60" i="1"/>
  <c r="M60" i="3"/>
  <c r="N30" i="1"/>
  <c r="M30" i="3"/>
  <c r="AU20" i="1"/>
  <c r="AU11" i="1"/>
  <c r="L12" i="7" s="1"/>
  <c r="O12" i="7" s="1"/>
  <c r="P12" i="7" s="1"/>
  <c r="AZ17" i="1"/>
  <c r="BK12" i="1"/>
  <c r="N10" i="1"/>
  <c r="M10" i="3"/>
  <c r="M10" i="5" s="1"/>
  <c r="L42" i="1"/>
  <c r="K42" i="3"/>
  <c r="L41" i="1"/>
  <c r="K41" i="3"/>
  <c r="K41" i="5" s="1"/>
  <c r="AU39" i="1"/>
  <c r="L40" i="7" s="1"/>
  <c r="O40" i="7" s="1"/>
  <c r="P40" i="7" s="1"/>
  <c r="AZ53" i="1"/>
  <c r="N64" i="1"/>
  <c r="M64" i="3"/>
  <c r="BM47" i="3"/>
  <c r="BL51" i="3"/>
  <c r="L66" i="1"/>
  <c r="K66" i="3"/>
  <c r="L7" i="1"/>
  <c r="K7" i="3"/>
  <c r="L77" i="1"/>
  <c r="K77" i="3"/>
  <c r="K77" i="5" s="1"/>
  <c r="L62" i="1"/>
  <c r="K62" i="3"/>
  <c r="L48" i="1"/>
  <c r="L20" i="1"/>
  <c r="K20" i="3"/>
  <c r="K20" i="5" s="1"/>
  <c r="N74" i="1"/>
  <c r="M74" i="3"/>
  <c r="N59" i="1"/>
  <c r="M59" i="3"/>
  <c r="BA74" i="1"/>
  <c r="AZ30" i="1"/>
  <c r="BL12" i="1"/>
  <c r="BL12" i="3"/>
  <c r="AU58" i="1"/>
  <c r="L59" i="7" s="1"/>
  <c r="AU10" i="1"/>
  <c r="AZ42" i="1"/>
  <c r="BB42" i="1" s="1"/>
  <c r="R9" i="1"/>
  <c r="AU83" i="1"/>
  <c r="L84" i="7" s="1"/>
  <c r="O84" i="7" s="1"/>
  <c r="P84" i="7" s="1"/>
  <c r="AU68" i="1"/>
  <c r="L69" i="7" s="1"/>
  <c r="O69" i="7" s="1"/>
  <c r="AU52" i="1"/>
  <c r="L53" i="7" s="1"/>
  <c r="AU38" i="1"/>
  <c r="L39" i="7" s="1"/>
  <c r="O39" i="7" s="1"/>
  <c r="P39" i="7" s="1"/>
  <c r="AU21" i="1"/>
  <c r="L22" i="7" s="1"/>
  <c r="O22" i="7" s="1"/>
  <c r="P22" i="7" s="1"/>
  <c r="AU5" i="1"/>
  <c r="L6" i="7" s="1"/>
  <c r="O6" i="7" s="1"/>
  <c r="P6" i="7" s="1"/>
  <c r="BA47" i="1"/>
  <c r="AZ8" i="1"/>
  <c r="AZ5" i="1"/>
  <c r="AU65" i="1"/>
  <c r="L66" i="7" s="1"/>
  <c r="O66" i="7" s="1"/>
  <c r="P66" i="7" s="1"/>
  <c r="Q12" i="1"/>
  <c r="AZ46" i="1"/>
  <c r="AU13" i="1"/>
  <c r="L14" i="7" s="1"/>
  <c r="O14" i="7" s="1"/>
  <c r="P14" i="7" s="1"/>
  <c r="BA58" i="1"/>
  <c r="M12" i="1"/>
  <c r="N12" i="1" s="1"/>
  <c r="AU81" i="1"/>
  <c r="L82" i="7" s="1"/>
  <c r="AU49" i="1"/>
  <c r="L50" i="7" s="1"/>
  <c r="O50" i="7" s="1"/>
  <c r="P50" i="7" s="1"/>
  <c r="AU18" i="1"/>
  <c r="L19" i="7" s="1"/>
  <c r="O19" i="7" s="1"/>
  <c r="P19" i="7" s="1"/>
  <c r="BA83" i="1"/>
  <c r="BB83" i="1" s="1"/>
  <c r="AZ28" i="1"/>
  <c r="BB28" i="1" s="1"/>
  <c r="AV23" i="1"/>
  <c r="AZ7" i="1"/>
  <c r="AU35" i="1"/>
  <c r="L36" i="7" s="1"/>
  <c r="O36" i="7" s="1"/>
  <c r="P36" i="7" s="1"/>
  <c r="AU42" i="1"/>
  <c r="L43" i="7" s="1"/>
  <c r="BA87" i="1"/>
  <c r="AU25" i="1"/>
  <c r="L26" i="7" s="1"/>
  <c r="O26" i="7" s="1"/>
  <c r="P26" i="7" s="1"/>
  <c r="AU8" i="1"/>
  <c r="L9" i="7" s="1"/>
  <c r="O9" i="7" s="1"/>
  <c r="P9" i="7" s="1"/>
  <c r="AU70" i="1"/>
  <c r="L71" i="7" s="1"/>
  <c r="O71" i="7" s="1"/>
  <c r="P71" i="7" s="1"/>
  <c r="BA56" i="1"/>
  <c r="AW12" i="1"/>
  <c r="AU27" i="1"/>
  <c r="L28" i="7" s="1"/>
  <c r="AU73" i="1"/>
  <c r="L74" i="7" s="1"/>
  <c r="O74" i="7" s="1"/>
  <c r="P74" i="7" s="1"/>
  <c r="AV19" i="1"/>
  <c r="BA70" i="1"/>
  <c r="AZ52" i="1"/>
  <c r="BA17" i="1"/>
  <c r="AY19" i="1"/>
  <c r="J12" i="1"/>
  <c r="AU30" i="1"/>
  <c r="L31" i="7" s="1"/>
  <c r="O31" i="7" s="1"/>
  <c r="AS23" i="1"/>
  <c r="Q19" i="1"/>
  <c r="Q9" i="1"/>
  <c r="AZ87" i="1"/>
  <c r="AZ40" i="1"/>
  <c r="AX19" i="1"/>
  <c r="AS12" i="1"/>
  <c r="AU75" i="1"/>
  <c r="L76" i="7" s="1"/>
  <c r="O76" i="7" s="1"/>
  <c r="P76" i="7" s="1"/>
  <c r="M19" i="1"/>
  <c r="R23" i="1"/>
  <c r="Y9" i="1"/>
  <c r="AU43" i="1"/>
  <c r="L44" i="7" s="1"/>
  <c r="O44" i="7" s="1"/>
  <c r="P44" i="7" s="1"/>
  <c r="BA82" i="1"/>
  <c r="AZ64" i="1"/>
  <c r="BB64" i="1" s="1"/>
  <c r="AZ60" i="1"/>
  <c r="BB60" i="1" s="1"/>
  <c r="AZ58" i="1"/>
  <c r="BA28" i="1"/>
  <c r="BA24" i="1"/>
  <c r="AY23" i="1"/>
  <c r="BA14" i="1"/>
  <c r="R19" i="1"/>
  <c r="AU60" i="1"/>
  <c r="L61" i="7" s="1"/>
  <c r="O61" i="7" s="1"/>
  <c r="P61" i="7" s="1"/>
  <c r="AU44" i="1"/>
  <c r="L45" i="7" s="1"/>
  <c r="O45" i="7" s="1"/>
  <c r="P45" i="7" s="1"/>
  <c r="AU14" i="1"/>
  <c r="L15" i="7" s="1"/>
  <c r="O15" i="7" s="1"/>
  <c r="Q23" i="1"/>
  <c r="Y19" i="1"/>
  <c r="AS9" i="1"/>
  <c r="AX23" i="1"/>
  <c r="BL51" i="1"/>
  <c r="AT9" i="1"/>
  <c r="K19" i="1"/>
  <c r="AZ48" i="1"/>
  <c r="AZ31" i="1"/>
  <c r="AZ11" i="1"/>
  <c r="Y12" i="1"/>
  <c r="AU87" i="1"/>
  <c r="L88" i="7" s="1"/>
  <c r="O88" i="7" s="1"/>
  <c r="P88" i="7" s="1"/>
  <c r="AU79" i="1"/>
  <c r="L80" i="7" s="1"/>
  <c r="O80" i="7" s="1"/>
  <c r="P80" i="7" s="1"/>
  <c r="AU72" i="1"/>
  <c r="L73" i="7" s="1"/>
  <c r="AU64" i="1"/>
  <c r="L65" i="7" s="1"/>
  <c r="AU56" i="1"/>
  <c r="L57" i="7" s="1"/>
  <c r="O57" i="7" s="1"/>
  <c r="P57" i="7" s="1"/>
  <c r="AU48" i="1"/>
  <c r="L49" i="7" s="1"/>
  <c r="O49" i="7" s="1"/>
  <c r="P49" i="7" s="1"/>
  <c r="AU41" i="1"/>
  <c r="L42" i="7" s="1"/>
  <c r="O42" i="7" s="1"/>
  <c r="AU34" i="1"/>
  <c r="L35" i="7" s="1"/>
  <c r="AU17" i="1"/>
  <c r="L18" i="7" s="1"/>
  <c r="O18" i="7" s="1"/>
  <c r="P18" i="7" s="1"/>
  <c r="AV9" i="1"/>
  <c r="BA66" i="1"/>
  <c r="AZ56" i="1"/>
  <c r="BA11" i="1"/>
  <c r="BM52" i="1"/>
  <c r="BM54" i="1" s="1"/>
  <c r="AT19" i="1"/>
  <c r="AU78" i="1"/>
  <c r="L79" i="7" s="1"/>
  <c r="O79" i="7" s="1"/>
  <c r="P79" i="7" s="1"/>
  <c r="AU62" i="1"/>
  <c r="L63" i="7" s="1"/>
  <c r="O63" i="7" s="1"/>
  <c r="P63" i="7" s="1"/>
  <c r="AU47" i="1"/>
  <c r="L48" i="7" s="1"/>
  <c r="O48" i="7" s="1"/>
  <c r="AU32" i="1"/>
  <c r="L33" i="7" s="1"/>
  <c r="O33" i="7" s="1"/>
  <c r="P33" i="7" s="1"/>
  <c r="AU16" i="1"/>
  <c r="L17" i="7" s="1"/>
  <c r="O17" i="7" s="1"/>
  <c r="P17" i="7" s="1"/>
  <c r="AX9" i="1"/>
  <c r="BA27" i="1"/>
  <c r="BA22" i="1"/>
  <c r="BA10" i="1"/>
  <c r="BM58" i="1"/>
  <c r="BM63" i="1" s="1"/>
  <c r="M23" i="1"/>
  <c r="AW9" i="1"/>
  <c r="AZ81" i="1"/>
  <c r="BB81" i="1" s="1"/>
  <c r="BA73" i="1"/>
  <c r="BA65" i="1"/>
  <c r="AZ27" i="1"/>
  <c r="AY12" i="1"/>
  <c r="Y23" i="1"/>
  <c r="AU77" i="1"/>
  <c r="L78" i="7" s="1"/>
  <c r="AU61" i="1"/>
  <c r="L62" i="7" s="1"/>
  <c r="O62" i="7" s="1"/>
  <c r="P62" i="7" s="1"/>
  <c r="AU46" i="1"/>
  <c r="L47" i="7" s="1"/>
  <c r="AU31" i="1"/>
  <c r="L32" i="7" s="1"/>
  <c r="AU15" i="1"/>
  <c r="L16" i="7" s="1"/>
  <c r="O16" i="7" s="1"/>
  <c r="P16" i="7" s="1"/>
  <c r="AZ47" i="1"/>
  <c r="BB47" i="1" s="1"/>
  <c r="BA40" i="1"/>
  <c r="BA36" i="1"/>
  <c r="BA21" i="1"/>
  <c r="AX12" i="1"/>
  <c r="BM30" i="1"/>
  <c r="BM33" i="1" s="1"/>
  <c r="BM64" i="1"/>
  <c r="BM67" i="1" s="1"/>
  <c r="K23" i="1"/>
  <c r="AZ73" i="1"/>
  <c r="BA62" i="1"/>
  <c r="AZ22" i="1"/>
  <c r="BB22" i="1" s="1"/>
  <c r="BB30" i="1"/>
  <c r="BA79" i="1"/>
  <c r="AZ62" i="1"/>
  <c r="BA39" i="1"/>
  <c r="BA30" i="1"/>
  <c r="BA18" i="1"/>
  <c r="BA7" i="1"/>
  <c r="AS19" i="1"/>
  <c r="BA86" i="1"/>
  <c r="AZ69" i="1"/>
  <c r="BB69" i="1" s="1"/>
  <c r="BA55" i="1"/>
  <c r="BA44" i="1"/>
  <c r="AZ39" i="1"/>
  <c r="BA25" i="1"/>
  <c r="BM10" i="1"/>
  <c r="BM12" i="1" s="1"/>
  <c r="AZ86" i="1"/>
  <c r="BA75" i="1"/>
  <c r="AZ44" i="1"/>
  <c r="AZ25" i="1"/>
  <c r="BA15" i="1"/>
  <c r="BB6" i="1"/>
  <c r="AY9" i="1"/>
  <c r="BK63" i="1"/>
  <c r="AZ75" i="1"/>
  <c r="BA61" i="1"/>
  <c r="BA50" i="1"/>
  <c r="BA32" i="1"/>
  <c r="AZ15" i="1"/>
  <c r="BA13" i="1"/>
  <c r="AZ84" i="1"/>
  <c r="BB84" i="1" s="1"/>
  <c r="AZ82" i="1"/>
  <c r="BA68" i="1"/>
  <c r="AZ61" i="1"/>
  <c r="BB61" i="1" s="1"/>
  <c r="BA53" i="1"/>
  <c r="AZ50" i="1"/>
  <c r="AZ43" i="1"/>
  <c r="BA38" i="1"/>
  <c r="AZ32" i="1"/>
  <c r="BB32" i="1" s="1"/>
  <c r="AZ24" i="1"/>
  <c r="BB24" i="1" s="1"/>
  <c r="AZ21" i="1"/>
  <c r="BM34" i="1"/>
  <c r="BM37" i="1" s="1"/>
  <c r="BM72" i="1"/>
  <c r="BM76" i="1" s="1"/>
  <c r="AZ4" i="1"/>
  <c r="BA78" i="1"/>
  <c r="AZ68" i="1"/>
  <c r="BA43" i="1"/>
  <c r="AZ38" i="1"/>
  <c r="AZ10" i="1"/>
  <c r="BA6" i="1"/>
  <c r="K9" i="1"/>
  <c r="BK51" i="1"/>
  <c r="BK67" i="1"/>
  <c r="AV12" i="1"/>
  <c r="BB52" i="1"/>
  <c r="AU4" i="1"/>
  <c r="L5" i="7" s="1"/>
  <c r="O5" i="7" s="1"/>
  <c r="AZ74" i="1"/>
  <c r="BB74" i="1" s="1"/>
  <c r="BA49" i="1"/>
  <c r="AZ36" i="1"/>
  <c r="AZ34" i="1"/>
  <c r="BB34" i="1" s="1"/>
  <c r="BA31" i="1"/>
  <c r="BA20" i="1"/>
  <c r="AZ14" i="1"/>
  <c r="K12" i="1"/>
  <c r="BA77" i="1"/>
  <c r="AZ70" i="1"/>
  <c r="AZ49" i="1"/>
  <c r="BB49" i="1" s="1"/>
  <c r="AZ20" i="1"/>
  <c r="BA16" i="1"/>
  <c r="BB16" i="1" s="1"/>
  <c r="BA8" i="1"/>
  <c r="BB8" i="1" s="1"/>
  <c r="BA5" i="1"/>
  <c r="BM47" i="1"/>
  <c r="AW19" i="1"/>
  <c r="AW23" i="1"/>
  <c r="BK33" i="1"/>
  <c r="BK54" i="1"/>
  <c r="Q37" i="8" l="1"/>
  <c r="Q34" i="10"/>
  <c r="Q37" i="10" s="1"/>
  <c r="N10" i="10"/>
  <c r="M12" i="10"/>
  <c r="AX29" i="8"/>
  <c r="AX27" i="10"/>
  <c r="AX29" i="10" s="1"/>
  <c r="AX37" i="10"/>
  <c r="AX54" i="8"/>
  <c r="AX52" i="10"/>
  <c r="AX54" i="10" s="1"/>
  <c r="AX71" i="8"/>
  <c r="AX68" i="10"/>
  <c r="AX71" i="10" s="1"/>
  <c r="R19" i="8"/>
  <c r="R14" i="10"/>
  <c r="R19" i="10" s="1"/>
  <c r="R80" i="8"/>
  <c r="R77" i="10"/>
  <c r="R80" i="10" s="1"/>
  <c r="Q57" i="8"/>
  <c r="Q55" i="10"/>
  <c r="Q57" i="10" s="1"/>
  <c r="BA28" i="5"/>
  <c r="AY88" i="8"/>
  <c r="AY86" i="10"/>
  <c r="AY88" i="10" s="1"/>
  <c r="M88" i="8"/>
  <c r="AY29" i="8"/>
  <c r="AY27" i="10"/>
  <c r="AY29" i="10" s="1"/>
  <c r="BL51" i="8"/>
  <c r="BL46" i="10"/>
  <c r="BL51" i="10" s="1"/>
  <c r="BB78" i="1"/>
  <c r="R85" i="8"/>
  <c r="R81" i="10"/>
  <c r="R85" i="10" s="1"/>
  <c r="Q45" i="8"/>
  <c r="Q41" i="10"/>
  <c r="Q45" i="10" s="1"/>
  <c r="BB56" i="3"/>
  <c r="AY37" i="8"/>
  <c r="AY34" i="10"/>
  <c r="AY37" i="10" s="1"/>
  <c r="Q29" i="8"/>
  <c r="Q27" i="10"/>
  <c r="Q29" i="10" s="1"/>
  <c r="BM46" i="10"/>
  <c r="R37" i="8"/>
  <c r="R34" i="10"/>
  <c r="R37" i="10" s="1"/>
  <c r="BA22" i="8"/>
  <c r="AW22" i="10"/>
  <c r="BA22" i="10" s="1"/>
  <c r="BA84" i="10"/>
  <c r="AX33" i="8"/>
  <c r="AX30" i="10"/>
  <c r="AX33" i="10" s="1"/>
  <c r="R45" i="8"/>
  <c r="R41" i="10"/>
  <c r="R45" i="10" s="1"/>
  <c r="BK12" i="10"/>
  <c r="Q80" i="8"/>
  <c r="Q77" i="10"/>
  <c r="Q80" i="10" s="1"/>
  <c r="BB74" i="3"/>
  <c r="AY57" i="8"/>
  <c r="AY55" i="10"/>
  <c r="BM47" i="8"/>
  <c r="BK47" i="10"/>
  <c r="BM47" i="10" s="1"/>
  <c r="BM51" i="10" s="1"/>
  <c r="Q85" i="8"/>
  <c r="Q81" i="10"/>
  <c r="Q85" i="10" s="1"/>
  <c r="BK37" i="10"/>
  <c r="Q67" i="8"/>
  <c r="Q64" i="10"/>
  <c r="Q67" i="10" s="1"/>
  <c r="BA70" i="8"/>
  <c r="AW70" i="10"/>
  <c r="BA70" i="10" s="1"/>
  <c r="BF19" i="8"/>
  <c r="BF14" i="10"/>
  <c r="BF19" i="10" s="1"/>
  <c r="R54" i="8"/>
  <c r="R52" i="10"/>
  <c r="R54" i="10" s="1"/>
  <c r="BB17" i="3"/>
  <c r="AX51" i="8"/>
  <c r="AX46" i="10"/>
  <c r="AX51" i="10" s="1"/>
  <c r="BF33" i="8"/>
  <c r="BF30" i="10"/>
  <c r="BF33" i="10" s="1"/>
  <c r="BA16" i="10"/>
  <c r="BA23" i="3"/>
  <c r="AZ55" i="3"/>
  <c r="BB55" i="3" s="1"/>
  <c r="BA52" i="3"/>
  <c r="BB52" i="3" s="1"/>
  <c r="R88" i="8"/>
  <c r="R86" i="10"/>
  <c r="R88" i="10" s="1"/>
  <c r="AX26" i="8"/>
  <c r="AX24" i="10"/>
  <c r="AX26" i="10" s="1"/>
  <c r="BA78" i="8"/>
  <c r="AW78" i="10"/>
  <c r="BA78" i="10" s="1"/>
  <c r="R71" i="8"/>
  <c r="R68" i="10"/>
  <c r="R71" i="10" s="1"/>
  <c r="AX88" i="8"/>
  <c r="AX86" i="10"/>
  <c r="AX88" i="10" s="1"/>
  <c r="BB27" i="3"/>
  <c r="R67" i="8"/>
  <c r="R64" i="10"/>
  <c r="R67" i="10" s="1"/>
  <c r="BB35" i="1"/>
  <c r="R12" i="8"/>
  <c r="R10" i="10"/>
  <c r="R12" i="10" s="1"/>
  <c r="AX63" i="5"/>
  <c r="L27" i="10"/>
  <c r="R57" i="8"/>
  <c r="R55" i="10"/>
  <c r="R57" i="10" s="1"/>
  <c r="BL12" i="8"/>
  <c r="BL10" i="10"/>
  <c r="BL12" i="10" s="1"/>
  <c r="BA66" i="5"/>
  <c r="BB75" i="3"/>
  <c r="R9" i="8"/>
  <c r="R4" i="10"/>
  <c r="R9" i="10" s="1"/>
  <c r="Q63" i="8"/>
  <c r="Q58" i="10"/>
  <c r="Q63" i="10" s="1"/>
  <c r="L23" i="1"/>
  <c r="AX63" i="10"/>
  <c r="Q19" i="8"/>
  <c r="Q14" i="10"/>
  <c r="Q19" i="10" s="1"/>
  <c r="BA36" i="8"/>
  <c r="AW36" i="10"/>
  <c r="BA36" i="10" s="1"/>
  <c r="BA82" i="8"/>
  <c r="AW82" i="10"/>
  <c r="BA82" i="10" s="1"/>
  <c r="BA6" i="8"/>
  <c r="AW6" i="10"/>
  <c r="BA6" i="10" s="1"/>
  <c r="R76" i="8"/>
  <c r="R72" i="10"/>
  <c r="R76" i="10" s="1"/>
  <c r="BB18" i="3"/>
  <c r="Q51" i="8"/>
  <c r="Q46" i="10"/>
  <c r="Q51" i="10" s="1"/>
  <c r="R29" i="8"/>
  <c r="R27" i="10"/>
  <c r="R29" i="10" s="1"/>
  <c r="Q26" i="8"/>
  <c r="Q24" i="10"/>
  <c r="Q26" i="10" s="1"/>
  <c r="BA77" i="10"/>
  <c r="AY80" i="10"/>
  <c r="BA28" i="10"/>
  <c r="Q54" i="8"/>
  <c r="Q52" i="10"/>
  <c r="Q54" i="10" s="1"/>
  <c r="BK33" i="10"/>
  <c r="AY26" i="8"/>
  <c r="AY24" i="10"/>
  <c r="AY26" i="10" s="1"/>
  <c r="M71" i="8"/>
  <c r="BB30" i="3"/>
  <c r="BA60" i="3"/>
  <c r="BB60" i="3" s="1"/>
  <c r="M45" i="8"/>
  <c r="BB56" i="1"/>
  <c r="BA18" i="5"/>
  <c r="BB79" i="3"/>
  <c r="AX80" i="8"/>
  <c r="AX77" i="10"/>
  <c r="AX80" i="10" s="1"/>
  <c r="Q33" i="8"/>
  <c r="Q30" i="10"/>
  <c r="Q33" i="10" s="1"/>
  <c r="AY33" i="8"/>
  <c r="AY30" i="10"/>
  <c r="AY33" i="10" s="1"/>
  <c r="BA40" i="10"/>
  <c r="R51" i="8"/>
  <c r="R46" i="10"/>
  <c r="R51" i="10" s="1"/>
  <c r="R33" i="8"/>
  <c r="R30" i="10"/>
  <c r="R33" i="10" s="1"/>
  <c r="Q76" i="8"/>
  <c r="Q72" i="10"/>
  <c r="Q76" i="10" s="1"/>
  <c r="BB55" i="1"/>
  <c r="R63" i="8"/>
  <c r="R58" i="10"/>
  <c r="R63" i="10" s="1"/>
  <c r="AX85" i="8"/>
  <c r="AX81" i="10"/>
  <c r="AX85" i="10" s="1"/>
  <c r="Q88" i="8"/>
  <c r="Q86" i="10"/>
  <c r="Q88" i="10" s="1"/>
  <c r="AX67" i="8"/>
  <c r="AX64" i="10"/>
  <c r="AX67" i="10" s="1"/>
  <c r="Q71" i="8"/>
  <c r="Q68" i="10"/>
  <c r="Q71" i="10" s="1"/>
  <c r="AV9" i="5"/>
  <c r="R26" i="8"/>
  <c r="R24" i="10"/>
  <c r="R26" i="10" s="1"/>
  <c r="AW69" i="5"/>
  <c r="BA69" i="3"/>
  <c r="AZ50" i="5"/>
  <c r="AV50" i="8"/>
  <c r="AZ10" i="5"/>
  <c r="AV10" i="8"/>
  <c r="AV10" i="10" s="1"/>
  <c r="AV12" i="5"/>
  <c r="AZ25" i="5"/>
  <c r="AV25" i="8"/>
  <c r="BA15" i="5"/>
  <c r="AW15" i="8"/>
  <c r="P15" i="7"/>
  <c r="O20" i="7"/>
  <c r="P20" i="7" s="1"/>
  <c r="M10" i="8"/>
  <c r="M12" i="5"/>
  <c r="N10" i="5"/>
  <c r="L40" i="3"/>
  <c r="K40" i="5"/>
  <c r="L18" i="3"/>
  <c r="K18" i="5"/>
  <c r="AY9" i="3"/>
  <c r="AY89" i="3" s="1"/>
  <c r="AY4" i="5"/>
  <c r="AZ55" i="5"/>
  <c r="AV55" i="8"/>
  <c r="AV55" i="10" s="1"/>
  <c r="AV57" i="5"/>
  <c r="BK58" i="8"/>
  <c r="BK63" i="5"/>
  <c r="BA21" i="5"/>
  <c r="AW21" i="8"/>
  <c r="BA52" i="5"/>
  <c r="AY52" i="8"/>
  <c r="AY54" i="5"/>
  <c r="BE58" i="5"/>
  <c r="BE63" i="3"/>
  <c r="AZ46" i="5"/>
  <c r="AV46" i="8"/>
  <c r="AV46" i="10" s="1"/>
  <c r="AV51" i="5"/>
  <c r="Q10" i="8"/>
  <c r="Q12" i="5"/>
  <c r="BA83" i="5"/>
  <c r="AW83" i="8"/>
  <c r="BB66" i="1"/>
  <c r="N74" i="3"/>
  <c r="M74" i="5"/>
  <c r="N74" i="10" s="1"/>
  <c r="K72" i="8"/>
  <c r="K72" i="10" s="1"/>
  <c r="L72" i="5"/>
  <c r="BF89" i="1"/>
  <c r="I33" i="2" s="1"/>
  <c r="J33" i="2" s="1"/>
  <c r="AW73" i="8"/>
  <c r="BA73" i="5"/>
  <c r="AZ7" i="5"/>
  <c r="AV7" i="8"/>
  <c r="K35" i="8"/>
  <c r="L35" i="5"/>
  <c r="BA11" i="5"/>
  <c r="AW11" i="8"/>
  <c r="BB28" i="3"/>
  <c r="BB62" i="3"/>
  <c r="L27" i="8"/>
  <c r="AW52" i="8"/>
  <c r="AW52" i="10" s="1"/>
  <c r="AW54" i="5"/>
  <c r="AZ74" i="5"/>
  <c r="BB74" i="5" s="1"/>
  <c r="AV74" i="8"/>
  <c r="AX20" i="8"/>
  <c r="AX23" i="5"/>
  <c r="BA50" i="5"/>
  <c r="AW50" i="8"/>
  <c r="BA74" i="5"/>
  <c r="AW74" i="8"/>
  <c r="BE14" i="8"/>
  <c r="BE19" i="5"/>
  <c r="AX55" i="8"/>
  <c r="AX57" i="5"/>
  <c r="AZ72" i="3"/>
  <c r="AV6" i="8"/>
  <c r="AZ6" i="5"/>
  <c r="BB6" i="5" s="1"/>
  <c r="BA8" i="5"/>
  <c r="AW8" i="8"/>
  <c r="BB34" i="3"/>
  <c r="BA70" i="5"/>
  <c r="AZ41" i="3"/>
  <c r="BB41" i="3" s="1"/>
  <c r="BB22" i="3"/>
  <c r="AC59" i="7"/>
  <c r="Z64" i="7"/>
  <c r="BB49" i="3"/>
  <c r="BB73" i="3"/>
  <c r="Q12" i="3"/>
  <c r="N49" i="3"/>
  <c r="M49" i="5"/>
  <c r="N49" i="10" s="1"/>
  <c r="AY14" i="8"/>
  <c r="AY19" i="5"/>
  <c r="L86" i="7"/>
  <c r="O82" i="7"/>
  <c r="L6" i="3"/>
  <c r="K6" i="5"/>
  <c r="K9" i="5" s="1"/>
  <c r="M11" i="8"/>
  <c r="N11" i="8" s="1"/>
  <c r="N11" i="5"/>
  <c r="BA68" i="5"/>
  <c r="AW68" i="8"/>
  <c r="AW68" i="10" s="1"/>
  <c r="AW71" i="5"/>
  <c r="L66" i="3"/>
  <c r="K66" i="5"/>
  <c r="K52" i="8"/>
  <c r="K52" i="10" s="1"/>
  <c r="L52" i="5"/>
  <c r="K54" i="5"/>
  <c r="L54" i="5" s="1"/>
  <c r="L43" i="3"/>
  <c r="K43" i="5"/>
  <c r="BA38" i="5"/>
  <c r="AW38" i="8"/>
  <c r="AC82" i="7"/>
  <c r="Z86" i="7"/>
  <c r="AZ32" i="5"/>
  <c r="AV32" i="8"/>
  <c r="AY81" i="8"/>
  <c r="AY85" i="5"/>
  <c r="BA20" i="5"/>
  <c r="AW20" i="8"/>
  <c r="AW20" i="10" s="1"/>
  <c r="AW23" i="5"/>
  <c r="AZ86" i="5"/>
  <c r="AV86" i="8"/>
  <c r="AV86" i="10" s="1"/>
  <c r="AV88" i="5"/>
  <c r="BK72" i="5"/>
  <c r="BK76" i="3"/>
  <c r="BM72" i="3"/>
  <c r="BM76" i="3" s="1"/>
  <c r="AZ8" i="5"/>
  <c r="BB8" i="5" s="1"/>
  <c r="AV8" i="8"/>
  <c r="AW34" i="8"/>
  <c r="AW34" i="10" s="1"/>
  <c r="AV30" i="8"/>
  <c r="AV30" i="10" s="1"/>
  <c r="AV33" i="5"/>
  <c r="AZ30" i="5"/>
  <c r="BA18" i="8"/>
  <c r="AV69" i="8"/>
  <c r="AZ69" i="5"/>
  <c r="P69" i="7"/>
  <c r="L22" i="3"/>
  <c r="K22" i="5"/>
  <c r="L25" i="3"/>
  <c r="K25" i="5"/>
  <c r="L70" i="3"/>
  <c r="K70" i="5"/>
  <c r="L60" i="3"/>
  <c r="K60" i="5"/>
  <c r="AW49" i="8"/>
  <c r="BA49" i="5"/>
  <c r="BB77" i="1"/>
  <c r="BB18" i="1"/>
  <c r="L81" i="7"/>
  <c r="O78" i="7"/>
  <c r="K10" i="8"/>
  <c r="K10" i="10" s="1"/>
  <c r="L10" i="5"/>
  <c r="K81" i="8"/>
  <c r="K81" i="10" s="1"/>
  <c r="L81" i="5"/>
  <c r="N52" i="3"/>
  <c r="M52" i="5"/>
  <c r="L61" i="3"/>
  <c r="K61" i="5"/>
  <c r="K58" i="8"/>
  <c r="K58" i="10" s="1"/>
  <c r="L58" i="5"/>
  <c r="L16" i="3"/>
  <c r="K16" i="5"/>
  <c r="AV89" i="3"/>
  <c r="AZ52" i="5"/>
  <c r="AV52" i="8"/>
  <c r="AV52" i="10" s="1"/>
  <c r="AV54" i="5"/>
  <c r="BF81" i="5"/>
  <c r="BF85" i="3"/>
  <c r="BB11" i="3"/>
  <c r="BA56" i="5"/>
  <c r="AW56" i="8"/>
  <c r="BA84" i="5"/>
  <c r="AY84" i="8"/>
  <c r="AY84" i="10" s="1"/>
  <c r="R20" i="8"/>
  <c r="R23" i="5"/>
  <c r="BA28" i="8"/>
  <c r="AZ62" i="5"/>
  <c r="AV62" i="8"/>
  <c r="BB38" i="3"/>
  <c r="W31" i="7"/>
  <c r="W34" i="7" s="1"/>
  <c r="V34" i="7"/>
  <c r="BL64" i="5"/>
  <c r="BL67" i="3"/>
  <c r="AW30" i="8"/>
  <c r="AW30" i="10" s="1"/>
  <c r="AW33" i="5"/>
  <c r="AC15" i="7"/>
  <c r="Z20" i="7"/>
  <c r="BB14" i="3"/>
  <c r="AV72" i="8"/>
  <c r="AV72" i="10" s="1"/>
  <c r="AZ72" i="5"/>
  <c r="AV76" i="5"/>
  <c r="AZ34" i="5"/>
  <c r="AV34" i="8"/>
  <c r="AV34" i="10" s="1"/>
  <c r="AV37" i="5"/>
  <c r="AY80" i="8"/>
  <c r="AZ41" i="5"/>
  <c r="AV41" i="8"/>
  <c r="AV41" i="10" s="1"/>
  <c r="AV45" i="5"/>
  <c r="W59" i="7"/>
  <c r="V64" i="7"/>
  <c r="W64" i="7" s="1"/>
  <c r="AZ22" i="5"/>
  <c r="AV22" i="8"/>
  <c r="BA60" i="5"/>
  <c r="AY60" i="8"/>
  <c r="AY60" i="10" s="1"/>
  <c r="AY63" i="10" s="1"/>
  <c r="BA27" i="5"/>
  <c r="BA29" i="5" s="1"/>
  <c r="AW27" i="8"/>
  <c r="AW27" i="10" s="1"/>
  <c r="BA27" i="10" s="1"/>
  <c r="BA29" i="10" s="1"/>
  <c r="AW29" i="5"/>
  <c r="AZ49" i="5"/>
  <c r="AV49" i="8"/>
  <c r="AZ73" i="5"/>
  <c r="AV73" i="8"/>
  <c r="K48" i="8"/>
  <c r="L48" i="5"/>
  <c r="L7" i="3"/>
  <c r="K7" i="5"/>
  <c r="L74" i="3"/>
  <c r="K74" i="5"/>
  <c r="L11" i="3"/>
  <c r="K11" i="5"/>
  <c r="K12" i="5" s="1"/>
  <c r="L12" i="5" s="1"/>
  <c r="AV18" i="8"/>
  <c r="AZ18" i="5"/>
  <c r="BB18" i="5" s="1"/>
  <c r="BL52" i="5"/>
  <c r="BL54" i="3"/>
  <c r="BB48" i="1"/>
  <c r="L46" i="7"/>
  <c r="O43" i="7"/>
  <c r="P43" i="7" s="1"/>
  <c r="BB46" i="1"/>
  <c r="K20" i="8"/>
  <c r="K20" i="10" s="1"/>
  <c r="L20" i="5"/>
  <c r="BB17" i="1"/>
  <c r="L49" i="3"/>
  <c r="K49" i="5"/>
  <c r="L36" i="3"/>
  <c r="K36" i="5"/>
  <c r="K37" i="5" s="1"/>
  <c r="L37" i="5" s="1"/>
  <c r="L39" i="3"/>
  <c r="K39" i="5"/>
  <c r="K14" i="8"/>
  <c r="K14" i="10" s="1"/>
  <c r="L14" i="5"/>
  <c r="BF41" i="5"/>
  <c r="BF45" i="3"/>
  <c r="BA53" i="5"/>
  <c r="AW53" i="8"/>
  <c r="BA77" i="5"/>
  <c r="AW77" i="8"/>
  <c r="AW77" i="10" s="1"/>
  <c r="AW80" i="5"/>
  <c r="AZ11" i="5"/>
  <c r="AV11" i="8"/>
  <c r="BA16" i="8"/>
  <c r="BE30" i="8"/>
  <c r="BE33" i="5"/>
  <c r="AV66" i="5"/>
  <c r="AZ66" i="3"/>
  <c r="BB66" i="3" s="1"/>
  <c r="AZ38" i="5"/>
  <c r="AV38" i="8"/>
  <c r="BA75" i="5"/>
  <c r="AW75" i="8"/>
  <c r="AW55" i="8"/>
  <c r="AW55" i="10" s="1"/>
  <c r="AW57" i="5"/>
  <c r="BA55" i="5"/>
  <c r="AZ14" i="5"/>
  <c r="AV14" i="8"/>
  <c r="AV14" i="10" s="1"/>
  <c r="BA48" i="3"/>
  <c r="BB48" i="3" s="1"/>
  <c r="BA78" i="5"/>
  <c r="AV77" i="5"/>
  <c r="AZ77" i="3"/>
  <c r="BB77" i="3" s="1"/>
  <c r="BE68" i="5"/>
  <c r="BE71" i="3"/>
  <c r="L5" i="3"/>
  <c r="K5" i="5"/>
  <c r="AW46" i="5"/>
  <c r="BA46" i="3"/>
  <c r="BB46" i="3" s="1"/>
  <c r="AX10" i="8"/>
  <c r="AX12" i="5"/>
  <c r="N48" i="3"/>
  <c r="M48" i="5"/>
  <c r="N48" i="10" s="1"/>
  <c r="AW7" i="8"/>
  <c r="BA7" i="5"/>
  <c r="BB69" i="3"/>
  <c r="L69" i="3"/>
  <c r="K69" i="5"/>
  <c r="L50" i="3"/>
  <c r="K50" i="5"/>
  <c r="N34" i="3"/>
  <c r="M34" i="5"/>
  <c r="N58" i="3"/>
  <c r="M58" i="5"/>
  <c r="L73" i="3"/>
  <c r="K73" i="5"/>
  <c r="L31" i="3"/>
  <c r="K31" i="5"/>
  <c r="BE89" i="1"/>
  <c r="AW35" i="5"/>
  <c r="BA35" i="3"/>
  <c r="BA81" i="3"/>
  <c r="AZ79" i="5"/>
  <c r="AV79" i="8"/>
  <c r="BE41" i="5"/>
  <c r="BE45" i="3"/>
  <c r="AV16" i="5"/>
  <c r="AV19" i="5" s="1"/>
  <c r="AZ16" i="3"/>
  <c r="BB16" i="3" s="1"/>
  <c r="AZ58" i="8"/>
  <c r="AX63" i="8"/>
  <c r="AV60" i="8"/>
  <c r="AZ60" i="5"/>
  <c r="BA87" i="5"/>
  <c r="AW87" i="8"/>
  <c r="BL72" i="5"/>
  <c r="BL76" i="3"/>
  <c r="AC31" i="7"/>
  <c r="Z34" i="7"/>
  <c r="BA32" i="5"/>
  <c r="AW32" i="8"/>
  <c r="BB68" i="3"/>
  <c r="BM52" i="5"/>
  <c r="BM54" i="5" s="1"/>
  <c r="BK52" i="8"/>
  <c r="BK52" i="10" s="1"/>
  <c r="BK54" i="5"/>
  <c r="BL30" i="5"/>
  <c r="BL33" i="3"/>
  <c r="AW59" i="5"/>
  <c r="BA59" i="3"/>
  <c r="K84" i="8"/>
  <c r="L84" i="5"/>
  <c r="AZ44" i="5"/>
  <c r="AV44" i="8"/>
  <c r="AW64" i="8"/>
  <c r="AW64" i="10" s="1"/>
  <c r="AW67" i="5"/>
  <c r="BA48" i="8"/>
  <c r="BA14" i="5"/>
  <c r="AW14" i="8"/>
  <c r="AW14" i="10" s="1"/>
  <c r="AW19" i="5"/>
  <c r="BA36" i="5"/>
  <c r="AV75" i="8"/>
  <c r="AZ75" i="5"/>
  <c r="AV27" i="8"/>
  <c r="AV27" i="10" s="1"/>
  <c r="AV29" i="5"/>
  <c r="AZ27" i="5"/>
  <c r="BA64" i="5"/>
  <c r="AY64" i="8"/>
  <c r="AY67" i="5"/>
  <c r="AW31" i="8"/>
  <c r="BA31" i="5"/>
  <c r="AZ53" i="5"/>
  <c r="AV53" i="8"/>
  <c r="AC69" i="7"/>
  <c r="Z72" i="7"/>
  <c r="Q20" i="8"/>
  <c r="Q23" i="5"/>
  <c r="K75" i="8"/>
  <c r="L75" i="5"/>
  <c r="BA48" i="5"/>
  <c r="AY48" i="8"/>
  <c r="AY48" i="10" s="1"/>
  <c r="BA48" i="10" s="1"/>
  <c r="P5" i="7"/>
  <c r="O10" i="7"/>
  <c r="L34" i="7"/>
  <c r="O32" i="7"/>
  <c r="P32" i="7" s="1"/>
  <c r="N59" i="3"/>
  <c r="M59" i="5"/>
  <c r="N59" i="10" s="1"/>
  <c r="K46" i="8"/>
  <c r="K46" i="10" s="1"/>
  <c r="L46" i="5"/>
  <c r="K51" i="5"/>
  <c r="L51" i="5" s="1"/>
  <c r="V52" i="7"/>
  <c r="W52" i="7" s="1"/>
  <c r="W47" i="7"/>
  <c r="BA41" i="5"/>
  <c r="AW41" i="8"/>
  <c r="AW41" i="10" s="1"/>
  <c r="BA47" i="5"/>
  <c r="AW47" i="8"/>
  <c r="BA5" i="5"/>
  <c r="AW5" i="8"/>
  <c r="L55" i="7"/>
  <c r="O53" i="7"/>
  <c r="AX41" i="8"/>
  <c r="AX45" i="5"/>
  <c r="P42" i="7"/>
  <c r="L82" i="3"/>
  <c r="K82" i="5"/>
  <c r="N66" i="3"/>
  <c r="M66" i="5"/>
  <c r="N66" i="10" s="1"/>
  <c r="N72" i="3"/>
  <c r="M72" i="5"/>
  <c r="AW58" i="8"/>
  <c r="AW58" i="10" s="1"/>
  <c r="AW63" i="5"/>
  <c r="BA81" i="5"/>
  <c r="AW81" i="8"/>
  <c r="AW81" i="10" s="1"/>
  <c r="AW85" i="5"/>
  <c r="AX37" i="5"/>
  <c r="AC42" i="7"/>
  <c r="Z46" i="7"/>
  <c r="V68" i="7"/>
  <c r="W68" i="7" s="1"/>
  <c r="W65" i="7"/>
  <c r="AZ23" i="3"/>
  <c r="BB20" i="3"/>
  <c r="AY51" i="8"/>
  <c r="BB70" i="3"/>
  <c r="K53" i="8"/>
  <c r="L53" i="5"/>
  <c r="AZ68" i="5"/>
  <c r="AV68" i="8"/>
  <c r="AV68" i="10" s="1"/>
  <c r="AV71" i="5"/>
  <c r="AW24" i="8"/>
  <c r="AW24" i="10" s="1"/>
  <c r="AW26" i="5"/>
  <c r="O87" i="7"/>
  <c r="L89" i="7"/>
  <c r="BK64" i="8"/>
  <c r="BK64" i="10" s="1"/>
  <c r="BK67" i="5"/>
  <c r="AZ17" i="5"/>
  <c r="AV17" i="8"/>
  <c r="BA19" i="3"/>
  <c r="BA82" i="5"/>
  <c r="AZ35" i="3"/>
  <c r="BB35" i="3" s="1"/>
  <c r="BB81" i="3"/>
  <c r="AV48" i="8"/>
  <c r="AZ48" i="5"/>
  <c r="K30" i="8"/>
  <c r="K30" i="10" s="1"/>
  <c r="L30" i="5"/>
  <c r="AZ82" i="5"/>
  <c r="AV82" i="8"/>
  <c r="L28" i="3"/>
  <c r="K28" i="5"/>
  <c r="AZ59" i="5"/>
  <c r="AV59" i="8"/>
  <c r="L52" i="7"/>
  <c r="O47" i="7"/>
  <c r="N65" i="3"/>
  <c r="M65" i="5"/>
  <c r="N65" i="10" s="1"/>
  <c r="L38" i="7"/>
  <c r="O35" i="7"/>
  <c r="K64" i="8"/>
  <c r="K64" i="10" s="1"/>
  <c r="L64" i="5"/>
  <c r="N30" i="3"/>
  <c r="M30" i="5"/>
  <c r="M33" i="10" s="1"/>
  <c r="N33" i="10" s="1"/>
  <c r="N62" i="3"/>
  <c r="M62" i="5"/>
  <c r="N62" i="10" s="1"/>
  <c r="N53" i="3"/>
  <c r="M53" i="5"/>
  <c r="N53" i="10" s="1"/>
  <c r="AZ40" i="5"/>
  <c r="BB40" i="5" s="1"/>
  <c r="AV40" i="8"/>
  <c r="AZ64" i="5"/>
  <c r="AV64" i="8"/>
  <c r="AV64" i="10" s="1"/>
  <c r="AV67" i="5"/>
  <c r="AW79" i="8"/>
  <c r="BA79" i="5"/>
  <c r="AZ31" i="5"/>
  <c r="BB31" i="5" s="1"/>
  <c r="AV31" i="8"/>
  <c r="W53" i="7"/>
  <c r="V55" i="7"/>
  <c r="W55" i="7" s="1"/>
  <c r="AZ58" i="5"/>
  <c r="AV58" i="8"/>
  <c r="AV58" i="10" s="1"/>
  <c r="AV63" i="5"/>
  <c r="AV81" i="8"/>
  <c r="AV81" i="10" s="1"/>
  <c r="AZ81" i="5"/>
  <c r="AV85" i="5"/>
  <c r="L42" i="3"/>
  <c r="K42" i="5"/>
  <c r="L38" i="3"/>
  <c r="K38" i="5"/>
  <c r="BA10" i="5"/>
  <c r="BA12" i="5" s="1"/>
  <c r="AY10" i="8"/>
  <c r="AY12" i="5"/>
  <c r="AZ28" i="5"/>
  <c r="BB28" i="5" s="1"/>
  <c r="AV28" i="8"/>
  <c r="BB59" i="3"/>
  <c r="AZ5" i="5"/>
  <c r="BB5" i="5" s="1"/>
  <c r="AV5" i="8"/>
  <c r="AV9" i="8" s="1"/>
  <c r="AX14" i="8"/>
  <c r="AX19" i="5"/>
  <c r="BA44" i="5"/>
  <c r="AW44" i="8"/>
  <c r="BE81" i="5"/>
  <c r="BE85" i="3"/>
  <c r="AX72" i="8"/>
  <c r="AX76" i="5"/>
  <c r="BF58" i="5"/>
  <c r="BF63" i="3"/>
  <c r="AW25" i="8"/>
  <c r="BA25" i="5"/>
  <c r="BA26" i="5" s="1"/>
  <c r="N64" i="3"/>
  <c r="M64" i="5"/>
  <c r="AU12" i="1"/>
  <c r="L11" i="7"/>
  <c r="AU23" i="1"/>
  <c r="L21" i="7"/>
  <c r="L65" i="3"/>
  <c r="K65" i="5"/>
  <c r="K67" i="5" s="1"/>
  <c r="L67" i="5" s="1"/>
  <c r="BB65" i="1"/>
  <c r="BL89" i="1"/>
  <c r="O59" i="7"/>
  <c r="L64" i="7"/>
  <c r="L62" i="3"/>
  <c r="K62" i="5"/>
  <c r="L83" i="3"/>
  <c r="K83" i="5"/>
  <c r="L8" i="3"/>
  <c r="K8" i="5"/>
  <c r="L72" i="7"/>
  <c r="O70" i="7"/>
  <c r="P70" i="7" s="1"/>
  <c r="K86" i="8"/>
  <c r="K86" i="10" s="1"/>
  <c r="L86" i="5"/>
  <c r="K88" i="5"/>
  <c r="L88" i="5" s="1"/>
  <c r="L44" i="3"/>
  <c r="K44" i="5"/>
  <c r="Q4" i="8"/>
  <c r="Q9" i="5"/>
  <c r="AX37" i="8"/>
  <c r="BL34" i="5"/>
  <c r="BL37" i="3"/>
  <c r="AZ20" i="5"/>
  <c r="AV20" i="8"/>
  <c r="AV20" i="10" s="1"/>
  <c r="AV23" i="5"/>
  <c r="BK37" i="8"/>
  <c r="AZ70" i="5"/>
  <c r="BB70" i="5" s="1"/>
  <c r="AV70" i="8"/>
  <c r="BB87" i="3"/>
  <c r="BB36" i="3"/>
  <c r="S13" i="7"/>
  <c r="S90" i="7" s="1"/>
  <c r="V11" i="7"/>
  <c r="K87" i="8"/>
  <c r="L87" i="5"/>
  <c r="BL58" i="5"/>
  <c r="BM58" i="5" s="1"/>
  <c r="BM63" i="5" s="1"/>
  <c r="BL63" i="3"/>
  <c r="BA17" i="5"/>
  <c r="AW17" i="8"/>
  <c r="BA60" i="8"/>
  <c r="BA12" i="3"/>
  <c r="AZ35" i="5"/>
  <c r="AV35" i="8"/>
  <c r="BB15" i="3"/>
  <c r="BM51" i="1"/>
  <c r="BB79" i="1"/>
  <c r="BB40" i="1"/>
  <c r="L78" i="3"/>
  <c r="K78" i="5"/>
  <c r="L79" i="3"/>
  <c r="K79" i="5"/>
  <c r="K80" i="5" s="1"/>
  <c r="L80" i="5" s="1"/>
  <c r="N73" i="3"/>
  <c r="M73" i="5"/>
  <c r="N73" i="10" s="1"/>
  <c r="L56" i="3"/>
  <c r="K56" i="5"/>
  <c r="K57" i="5" s="1"/>
  <c r="L57" i="5" s="1"/>
  <c r="L17" i="3"/>
  <c r="K17" i="5"/>
  <c r="BA39" i="5"/>
  <c r="AW39" i="8"/>
  <c r="AW61" i="8"/>
  <c r="BA61" i="5"/>
  <c r="BA84" i="8"/>
  <c r="Q9" i="3"/>
  <c r="Q89" i="3" s="1"/>
  <c r="BA72" i="3"/>
  <c r="AX85" i="5"/>
  <c r="BB24" i="3"/>
  <c r="BB43" i="3"/>
  <c r="AV78" i="5"/>
  <c r="AZ78" i="3"/>
  <c r="BB78" i="3" s="1"/>
  <c r="AV87" i="8"/>
  <c r="AZ87" i="5"/>
  <c r="BB87" i="5" s="1"/>
  <c r="AV36" i="8"/>
  <c r="AZ36" i="5"/>
  <c r="BA30" i="5"/>
  <c r="BA40" i="8"/>
  <c r="BA62" i="5"/>
  <c r="AW62" i="8"/>
  <c r="BA86" i="5"/>
  <c r="BA88" i="5" s="1"/>
  <c r="AW86" i="8"/>
  <c r="AW86" i="10" s="1"/>
  <c r="AW88" i="5"/>
  <c r="AZ83" i="3"/>
  <c r="BB83" i="3" s="1"/>
  <c r="BK33" i="8"/>
  <c r="AY20" i="8"/>
  <c r="AY23" i="5"/>
  <c r="L58" i="7"/>
  <c r="O56" i="7"/>
  <c r="BB21" i="3"/>
  <c r="P25" i="7"/>
  <c r="O27" i="7"/>
  <c r="P27" i="7" s="1"/>
  <c r="AY71" i="8"/>
  <c r="M57" i="5"/>
  <c r="BB39" i="3"/>
  <c r="BB61" i="3"/>
  <c r="BB84" i="3"/>
  <c r="BF68" i="5"/>
  <c r="BF71" i="3"/>
  <c r="AV15" i="8"/>
  <c r="AZ15" i="5"/>
  <c r="BB15" i="5" s="1"/>
  <c r="AV42" i="8"/>
  <c r="AZ42" i="5"/>
  <c r="P31" i="7"/>
  <c r="L21" i="3"/>
  <c r="K21" i="5"/>
  <c r="L68" i="7"/>
  <c r="O65" i="7"/>
  <c r="L30" i="7"/>
  <c r="O28" i="7"/>
  <c r="K77" i="8"/>
  <c r="L77" i="5"/>
  <c r="K41" i="8"/>
  <c r="K41" i="10" s="1"/>
  <c r="L41" i="5"/>
  <c r="N60" i="3"/>
  <c r="M60" i="5"/>
  <c r="N60" i="10" s="1"/>
  <c r="N35" i="3"/>
  <c r="M35" i="5"/>
  <c r="K55" i="8"/>
  <c r="K55" i="10" s="1"/>
  <c r="L55" i="5"/>
  <c r="K24" i="8"/>
  <c r="K24" i="10" s="1"/>
  <c r="L24" i="5"/>
  <c r="K26" i="5"/>
  <c r="L26" i="5" s="1"/>
  <c r="K68" i="8"/>
  <c r="K68" i="10" s="1"/>
  <c r="L68" i="5"/>
  <c r="L15" i="3"/>
  <c r="K15" i="5"/>
  <c r="L59" i="3"/>
  <c r="K59" i="5"/>
  <c r="AW42" i="5"/>
  <c r="AW45" i="5" s="1"/>
  <c r="BA42" i="3"/>
  <c r="BB42" i="3" s="1"/>
  <c r="AX4" i="8"/>
  <c r="AX9" i="5"/>
  <c r="AW72" i="8"/>
  <c r="AW72" i="10" s="1"/>
  <c r="AW76" i="5"/>
  <c r="BA22" i="5"/>
  <c r="V38" i="7"/>
  <c r="W38" i="7" s="1"/>
  <c r="W35" i="7"/>
  <c r="AV24" i="8"/>
  <c r="AV24" i="10" s="1"/>
  <c r="AV26" i="5"/>
  <c r="AZ24" i="5"/>
  <c r="AZ43" i="5"/>
  <c r="AV43" i="8"/>
  <c r="BB47" i="3"/>
  <c r="AZ83" i="5"/>
  <c r="BB83" i="5" s="1"/>
  <c r="AV83" i="8"/>
  <c r="BB10" i="3"/>
  <c r="AZ12" i="3"/>
  <c r="AV21" i="8"/>
  <c r="AZ21" i="5"/>
  <c r="BB21" i="5" s="1"/>
  <c r="AW10" i="8"/>
  <c r="AW10" i="10" s="1"/>
  <c r="AW12" i="5"/>
  <c r="AY41" i="8"/>
  <c r="AY45" i="5"/>
  <c r="BA72" i="5"/>
  <c r="BA76" i="5" s="1"/>
  <c r="AY72" i="8"/>
  <c r="AY76" i="5"/>
  <c r="AV39" i="8"/>
  <c r="AZ39" i="5"/>
  <c r="AZ61" i="5"/>
  <c r="BB61" i="5" s="1"/>
  <c r="AV61" i="8"/>
  <c r="AV84" i="8"/>
  <c r="AZ84" i="5"/>
  <c r="BB84" i="5" s="1"/>
  <c r="R89" i="5"/>
  <c r="BK12" i="8"/>
  <c r="BM10" i="8"/>
  <c r="BM12" i="8" s="1"/>
  <c r="O73" i="7"/>
  <c r="L77" i="7"/>
  <c r="N46" i="3"/>
  <c r="M46" i="5"/>
  <c r="N50" i="3"/>
  <c r="M50" i="5"/>
  <c r="N50" i="10" s="1"/>
  <c r="K34" i="8"/>
  <c r="K34" i="10" s="1"/>
  <c r="L34" i="5"/>
  <c r="L32" i="3"/>
  <c r="K32" i="5"/>
  <c r="K4" i="8"/>
  <c r="K4" i="10" s="1"/>
  <c r="L4" i="5"/>
  <c r="BA65" i="5"/>
  <c r="AW65" i="8"/>
  <c r="AX89" i="3"/>
  <c r="BM46" i="8"/>
  <c r="BM51" i="8" s="1"/>
  <c r="BK51" i="8"/>
  <c r="BA58" i="5"/>
  <c r="AZ13" i="5"/>
  <c r="AV13" i="8"/>
  <c r="BB50" i="3"/>
  <c r="W73" i="7"/>
  <c r="V77" i="7"/>
  <c r="W77" i="7" s="1"/>
  <c r="AZ47" i="5"/>
  <c r="AV47" i="8"/>
  <c r="AZ56" i="5"/>
  <c r="AV56" i="8"/>
  <c r="AW13" i="8"/>
  <c r="BA13" i="5"/>
  <c r="AW43" i="8"/>
  <c r="BA43" i="5"/>
  <c r="BA66" i="8"/>
  <c r="BB5" i="3"/>
  <c r="BB25" i="3"/>
  <c r="K13" i="8"/>
  <c r="L13" i="5"/>
  <c r="AV65" i="5"/>
  <c r="AZ65" i="3"/>
  <c r="BB65" i="3" s="1"/>
  <c r="AW9" i="5"/>
  <c r="L34" i="3"/>
  <c r="K37" i="3"/>
  <c r="L37" i="3" s="1"/>
  <c r="L86" i="3"/>
  <c r="K88" i="3"/>
  <c r="L88" i="3" s="1"/>
  <c r="L77" i="3"/>
  <c r="K80" i="3"/>
  <c r="L80" i="3" s="1"/>
  <c r="L41" i="3"/>
  <c r="K45" i="3"/>
  <c r="L45" i="3" s="1"/>
  <c r="L55" i="3"/>
  <c r="K57" i="3"/>
  <c r="L57" i="3" s="1"/>
  <c r="L24" i="3"/>
  <c r="K26" i="3"/>
  <c r="L26" i="3" s="1"/>
  <c r="L68" i="3"/>
  <c r="K71" i="3"/>
  <c r="L71" i="3" s="1"/>
  <c r="L30" i="3"/>
  <c r="K33" i="3"/>
  <c r="L33" i="3" s="1"/>
  <c r="L72" i="3"/>
  <c r="K76" i="3"/>
  <c r="L76" i="3" s="1"/>
  <c r="L46" i="3"/>
  <c r="K51" i="3"/>
  <c r="L81" i="3"/>
  <c r="K85" i="3"/>
  <c r="L85" i="3" s="1"/>
  <c r="K29" i="3"/>
  <c r="L29" i="3" s="1"/>
  <c r="L52" i="3"/>
  <c r="K54" i="3"/>
  <c r="L54" i="3" s="1"/>
  <c r="L58" i="3"/>
  <c r="K63" i="3"/>
  <c r="L63" i="3" s="1"/>
  <c r="L64" i="3"/>
  <c r="K67" i="3"/>
  <c r="L67" i="3" s="1"/>
  <c r="R89" i="3"/>
  <c r="BK89" i="1"/>
  <c r="BB44" i="1"/>
  <c r="AU9" i="1"/>
  <c r="BB68" i="1"/>
  <c r="BB82" i="1"/>
  <c r="L14" i="3"/>
  <c r="K19" i="3"/>
  <c r="L19" i="3" s="1"/>
  <c r="BB70" i="1"/>
  <c r="BB13" i="1"/>
  <c r="BB73" i="1"/>
  <c r="AZ9" i="3"/>
  <c r="N10" i="3"/>
  <c r="M12" i="3"/>
  <c r="BB31" i="1"/>
  <c r="BB11" i="1"/>
  <c r="BA4" i="3"/>
  <c r="BA9" i="3" s="1"/>
  <c r="BA89" i="3" s="1"/>
  <c r="BB43" i="1"/>
  <c r="BB5" i="1"/>
  <c r="BK12" i="3"/>
  <c r="BM10" i="3"/>
  <c r="BM12" i="3" s="1"/>
  <c r="BK51" i="3"/>
  <c r="BM46" i="3"/>
  <c r="BM51" i="3" s="1"/>
  <c r="BM34" i="3"/>
  <c r="BM37" i="3" s="1"/>
  <c r="BK37" i="3"/>
  <c r="L4" i="3"/>
  <c r="K9" i="3"/>
  <c r="BB53" i="1"/>
  <c r="BB27" i="1"/>
  <c r="BA19" i="1"/>
  <c r="L20" i="3"/>
  <c r="K23" i="3"/>
  <c r="L23" i="3" s="1"/>
  <c r="K12" i="3"/>
  <c r="L12" i="3" s="1"/>
  <c r="L10" i="3"/>
  <c r="BB36" i="1"/>
  <c r="BA12" i="1"/>
  <c r="BB87" i="1"/>
  <c r="AU19" i="1"/>
  <c r="BB58" i="1"/>
  <c r="BB21" i="1"/>
  <c r="BB7" i="1"/>
  <c r="BB75" i="1"/>
  <c r="BA23" i="1"/>
  <c r="BA9" i="1"/>
  <c r="BB20" i="1"/>
  <c r="BB38" i="1"/>
  <c r="BM89" i="1"/>
  <c r="BB25" i="1"/>
  <c r="BB62" i="1"/>
  <c r="BB39" i="1"/>
  <c r="BB10" i="1"/>
  <c r="AZ12" i="1"/>
  <c r="BB14" i="1"/>
  <c r="AZ19" i="1"/>
  <c r="BB86" i="1"/>
  <c r="BB4" i="1"/>
  <c r="AZ9" i="1"/>
  <c r="BB50" i="1"/>
  <c r="BB15" i="1"/>
  <c r="AZ23" i="1"/>
  <c r="AZ82" i="8" l="1"/>
  <c r="BB82" i="8" s="1"/>
  <c r="AV82" i="10"/>
  <c r="AZ82" i="10" s="1"/>
  <c r="BB82" i="10" s="1"/>
  <c r="L68" i="10"/>
  <c r="AZ69" i="8"/>
  <c r="AV69" i="10"/>
  <c r="AZ69" i="10" s="1"/>
  <c r="AZ39" i="8"/>
  <c r="AV39" i="10"/>
  <c r="AZ39" i="10" s="1"/>
  <c r="BB39" i="10" s="1"/>
  <c r="BA5" i="8"/>
  <c r="AW5" i="10"/>
  <c r="BA65" i="8"/>
  <c r="AW65" i="10"/>
  <c r="BA65" i="10" s="1"/>
  <c r="L84" i="8"/>
  <c r="K84" i="10"/>
  <c r="L84" i="10" s="1"/>
  <c r="AZ84" i="8"/>
  <c r="BB84" i="8" s="1"/>
  <c r="AV84" i="10"/>
  <c r="AZ84" i="10" s="1"/>
  <c r="BB84" i="10" s="1"/>
  <c r="AZ24" i="10"/>
  <c r="Q9" i="8"/>
  <c r="Q4" i="10"/>
  <c r="Q9" i="10" s="1"/>
  <c r="Q89" i="10" s="1"/>
  <c r="N64" i="10"/>
  <c r="M67" i="10"/>
  <c r="N67" i="10" s="1"/>
  <c r="BA81" i="10"/>
  <c r="BA85" i="10" s="1"/>
  <c r="AY67" i="8"/>
  <c r="AY64" i="10"/>
  <c r="AY67" i="10" s="1"/>
  <c r="BA30" i="10"/>
  <c r="BA68" i="10"/>
  <c r="AZ6" i="8"/>
  <c r="BB6" i="8" s="1"/>
  <c r="AV6" i="10"/>
  <c r="AZ6" i="10" s="1"/>
  <c r="BB6" i="10" s="1"/>
  <c r="AZ74" i="8"/>
  <c r="AV74" i="10"/>
  <c r="AZ74" i="10" s="1"/>
  <c r="BB74" i="10" s="1"/>
  <c r="BB7" i="5"/>
  <c r="Q12" i="8"/>
  <c r="Q10" i="10"/>
  <c r="Q12" i="10" s="1"/>
  <c r="BK63" i="8"/>
  <c r="BK58" i="10"/>
  <c r="BM10" i="10"/>
  <c r="BM12" i="10" s="1"/>
  <c r="AZ55" i="10"/>
  <c r="L64" i="10"/>
  <c r="AV88" i="10"/>
  <c r="AZ86" i="10"/>
  <c r="N46" i="10"/>
  <c r="M51" i="10"/>
  <c r="N51" i="10" s="1"/>
  <c r="BA33" i="5"/>
  <c r="AZ27" i="10"/>
  <c r="BA43" i="8"/>
  <c r="AW43" i="10"/>
  <c r="BA43" i="10" s="1"/>
  <c r="L34" i="10"/>
  <c r="AZ61" i="8"/>
  <c r="AZ63" i="8" s="1"/>
  <c r="AV61" i="10"/>
  <c r="AZ61" i="10" s="1"/>
  <c r="BB61" i="10" s="1"/>
  <c r="AZ21" i="8"/>
  <c r="AV21" i="10"/>
  <c r="AZ21" i="10" s="1"/>
  <c r="BB21" i="10" s="1"/>
  <c r="BA62" i="8"/>
  <c r="AW62" i="10"/>
  <c r="BA62" i="10" s="1"/>
  <c r="AZ70" i="8"/>
  <c r="BB70" i="8" s="1"/>
  <c r="AV70" i="10"/>
  <c r="AZ70" i="10" s="1"/>
  <c r="BB70" i="10" s="1"/>
  <c r="AZ17" i="8"/>
  <c r="AV17" i="10"/>
  <c r="AZ17" i="10" s="1"/>
  <c r="L53" i="8"/>
  <c r="K53" i="10"/>
  <c r="L53" i="10" s="1"/>
  <c r="AX45" i="8"/>
  <c r="AX41" i="10"/>
  <c r="AX45" i="10" s="1"/>
  <c r="L75" i="8"/>
  <c r="K75" i="10"/>
  <c r="L75" i="10" s="1"/>
  <c r="BA67" i="5"/>
  <c r="AW67" i="10"/>
  <c r="BA64" i="10"/>
  <c r="BA67" i="10" s="1"/>
  <c r="AZ38" i="8"/>
  <c r="AV38" i="10"/>
  <c r="AZ38" i="10" s="1"/>
  <c r="BA53" i="8"/>
  <c r="AW53" i="10"/>
  <c r="BA53" i="10" s="1"/>
  <c r="BA56" i="8"/>
  <c r="AW56" i="10"/>
  <c r="BA56" i="10" s="1"/>
  <c r="L58" i="10"/>
  <c r="AW29" i="10"/>
  <c r="BA79" i="8"/>
  <c r="AW79" i="10"/>
  <c r="BA79" i="10" s="1"/>
  <c r="BA32" i="8"/>
  <c r="AW32" i="10"/>
  <c r="BA32" i="10" s="1"/>
  <c r="BA38" i="8"/>
  <c r="AW38" i="10"/>
  <c r="BA38" i="10" s="1"/>
  <c r="L41" i="10"/>
  <c r="AZ5" i="8"/>
  <c r="BB5" i="8" s="1"/>
  <c r="AV5" i="10"/>
  <c r="L20" i="10"/>
  <c r="AZ83" i="8"/>
  <c r="AV83" i="10"/>
  <c r="AZ83" i="10" s="1"/>
  <c r="AW9" i="8"/>
  <c r="AZ64" i="10"/>
  <c r="AZ81" i="10"/>
  <c r="AV85" i="10"/>
  <c r="AZ22" i="8"/>
  <c r="BB22" i="8" s="1"/>
  <c r="AV22" i="10"/>
  <c r="AZ22" i="10" s="1"/>
  <c r="BB22" i="10" s="1"/>
  <c r="BE19" i="8"/>
  <c r="BE14" i="10"/>
  <c r="BE19" i="10" s="1"/>
  <c r="AZ47" i="8"/>
  <c r="AV47" i="10"/>
  <c r="AZ47" i="10" s="1"/>
  <c r="AY76" i="8"/>
  <c r="AY72" i="10"/>
  <c r="AY76" i="10" s="1"/>
  <c r="L24" i="10"/>
  <c r="L77" i="8"/>
  <c r="K77" i="10"/>
  <c r="AZ36" i="8"/>
  <c r="BB36" i="8" s="1"/>
  <c r="AV36" i="10"/>
  <c r="AZ36" i="10" s="1"/>
  <c r="BB36" i="10" s="1"/>
  <c r="BA61" i="8"/>
  <c r="BB61" i="8" s="1"/>
  <c r="AW61" i="10"/>
  <c r="BA61" i="10" s="1"/>
  <c r="AZ28" i="8"/>
  <c r="BB28" i="8" s="1"/>
  <c r="AV28" i="10"/>
  <c r="AZ28" i="10" s="1"/>
  <c r="BB28" i="10" s="1"/>
  <c r="AZ40" i="8"/>
  <c r="AV40" i="10"/>
  <c r="AZ40" i="10" s="1"/>
  <c r="BB40" i="10" s="1"/>
  <c r="BA47" i="8"/>
  <c r="AW47" i="10"/>
  <c r="BA47" i="10" s="1"/>
  <c r="AZ75" i="8"/>
  <c r="BB75" i="8" s="1"/>
  <c r="AV75" i="10"/>
  <c r="AZ75" i="10" s="1"/>
  <c r="BB75" i="10" s="1"/>
  <c r="AZ79" i="8"/>
  <c r="BB79" i="8" s="1"/>
  <c r="AV79" i="10"/>
  <c r="AZ79" i="10" s="1"/>
  <c r="AX12" i="8"/>
  <c r="AX10" i="10"/>
  <c r="AX12" i="10" s="1"/>
  <c r="BE33" i="8"/>
  <c r="BE30" i="10"/>
  <c r="BE33" i="10" s="1"/>
  <c r="L14" i="10"/>
  <c r="AV76" i="10"/>
  <c r="AZ62" i="8"/>
  <c r="BB62" i="8" s="1"/>
  <c r="AV62" i="10"/>
  <c r="AZ62" i="10" s="1"/>
  <c r="BB62" i="10" s="1"/>
  <c r="BA74" i="8"/>
  <c r="AW74" i="10"/>
  <c r="BA74" i="10" s="1"/>
  <c r="BA7" i="8"/>
  <c r="AW7" i="10"/>
  <c r="BA7" i="10" s="1"/>
  <c r="AV37" i="10"/>
  <c r="AZ34" i="10"/>
  <c r="AZ46" i="10"/>
  <c r="AV51" i="10"/>
  <c r="BA13" i="8"/>
  <c r="AW13" i="10"/>
  <c r="BA13" i="10" s="1"/>
  <c r="BA58" i="10"/>
  <c r="Q23" i="8"/>
  <c r="Q20" i="10"/>
  <c r="Q23" i="10" s="1"/>
  <c r="AW54" i="10"/>
  <c r="BA15" i="8"/>
  <c r="AW15" i="10"/>
  <c r="BA15" i="10" s="1"/>
  <c r="BA80" i="10"/>
  <c r="AZ56" i="8"/>
  <c r="BB56" i="8" s="1"/>
  <c r="AV56" i="10"/>
  <c r="AZ56" i="10" s="1"/>
  <c r="L30" i="10"/>
  <c r="AZ25" i="8"/>
  <c r="AV25" i="10"/>
  <c r="AZ25" i="10" s="1"/>
  <c r="AZ43" i="8"/>
  <c r="BB43" i="8" s="1"/>
  <c r="AV43" i="10"/>
  <c r="AZ43" i="10" s="1"/>
  <c r="BB43" i="10" s="1"/>
  <c r="AX9" i="8"/>
  <c r="AX4" i="10"/>
  <c r="AY23" i="8"/>
  <c r="AY20" i="10"/>
  <c r="AY23" i="10" s="1"/>
  <c r="BA39" i="8"/>
  <c r="BB39" i="8" s="1"/>
  <c r="AW39" i="10"/>
  <c r="BA39" i="10" s="1"/>
  <c r="AZ58" i="10"/>
  <c r="AZ48" i="8"/>
  <c r="BB48" i="8" s="1"/>
  <c r="AV48" i="10"/>
  <c r="AZ48" i="10" s="1"/>
  <c r="BB48" i="10" s="1"/>
  <c r="AZ53" i="8"/>
  <c r="BB53" i="8" s="1"/>
  <c r="AV53" i="10"/>
  <c r="AZ53" i="10" s="1"/>
  <c r="BB53" i="10" s="1"/>
  <c r="L48" i="8"/>
  <c r="K48" i="10"/>
  <c r="L48" i="10" s="1"/>
  <c r="AZ19" i="3"/>
  <c r="AZ89" i="3" s="1"/>
  <c r="AZ52" i="10"/>
  <c r="AV54" i="10"/>
  <c r="L81" i="10"/>
  <c r="AZ30" i="10"/>
  <c r="BA11" i="8"/>
  <c r="AW11" i="10"/>
  <c r="BA11" i="10" s="1"/>
  <c r="AY54" i="8"/>
  <c r="AY52" i="10"/>
  <c r="AY54" i="10" s="1"/>
  <c r="AX19" i="8"/>
  <c r="AX14" i="10"/>
  <c r="AX19" i="10" s="1"/>
  <c r="L46" i="10"/>
  <c r="AX57" i="8"/>
  <c r="AX55" i="10"/>
  <c r="AX57" i="10" s="1"/>
  <c r="N58" i="10"/>
  <c r="M63" i="10"/>
  <c r="N63" i="10" s="1"/>
  <c r="N52" i="10"/>
  <c r="M54" i="10"/>
  <c r="N54" i="10" s="1"/>
  <c r="AZ15" i="8"/>
  <c r="AV15" i="10"/>
  <c r="AZ15" i="10" s="1"/>
  <c r="L72" i="10"/>
  <c r="L13" i="8"/>
  <c r="K13" i="10"/>
  <c r="L13" i="10" s="1"/>
  <c r="BB43" i="5"/>
  <c r="AZ87" i="8"/>
  <c r="BB87" i="8" s="1"/>
  <c r="AV87" i="10"/>
  <c r="AZ87" i="10" s="1"/>
  <c r="L87" i="8"/>
  <c r="K87" i="10"/>
  <c r="L87" i="10" s="1"/>
  <c r="AX76" i="8"/>
  <c r="AX72" i="10"/>
  <c r="AX76" i="10" s="1"/>
  <c r="BA24" i="10"/>
  <c r="K85" i="5"/>
  <c r="L85" i="5" s="1"/>
  <c r="BB53" i="5"/>
  <c r="BL89" i="3"/>
  <c r="BA87" i="8"/>
  <c r="AW87" i="10"/>
  <c r="BA87" i="10" s="1"/>
  <c r="BA57" i="5"/>
  <c r="AZ11" i="8"/>
  <c r="AV11" i="10"/>
  <c r="AZ11" i="10" s="1"/>
  <c r="BB11" i="10" s="1"/>
  <c r="AZ73" i="8"/>
  <c r="AV73" i="10"/>
  <c r="AZ73" i="10" s="1"/>
  <c r="BA34" i="10"/>
  <c r="K54" i="10"/>
  <c r="L54" i="10" s="1"/>
  <c r="L52" i="10"/>
  <c r="BA50" i="8"/>
  <c r="AW50" i="10"/>
  <c r="BA50" i="10" s="1"/>
  <c r="BA54" i="5"/>
  <c r="AZ10" i="10"/>
  <c r="N12" i="10"/>
  <c r="BA17" i="8"/>
  <c r="AW17" i="10"/>
  <c r="BA17" i="10" s="1"/>
  <c r="BK67" i="10"/>
  <c r="BB56" i="5"/>
  <c r="L4" i="10"/>
  <c r="AY45" i="8"/>
  <c r="AY41" i="10"/>
  <c r="AY45" i="10" s="1"/>
  <c r="AY63" i="8"/>
  <c r="L55" i="10"/>
  <c r="AY12" i="8"/>
  <c r="AY10" i="10"/>
  <c r="AY12" i="10" s="1"/>
  <c r="BA41" i="10"/>
  <c r="BA14" i="10"/>
  <c r="AW19" i="10"/>
  <c r="BB73" i="5"/>
  <c r="AZ8" i="8"/>
  <c r="AV8" i="10"/>
  <c r="AZ8" i="10" s="1"/>
  <c r="AY85" i="8"/>
  <c r="AY81" i="10"/>
  <c r="AY85" i="10" s="1"/>
  <c r="AY19" i="8"/>
  <c r="AY14" i="10"/>
  <c r="AY19" i="10" s="1"/>
  <c r="BA8" i="8"/>
  <c r="AW8" i="10"/>
  <c r="BA8" i="10" s="1"/>
  <c r="BA83" i="8"/>
  <c r="BB83" i="8" s="1"/>
  <c r="AW83" i="10"/>
  <c r="BA83" i="10" s="1"/>
  <c r="BA21" i="8"/>
  <c r="AW21" i="10"/>
  <c r="BA21" i="10" s="1"/>
  <c r="AZ44" i="8"/>
  <c r="AV44" i="10"/>
  <c r="AZ44" i="10" s="1"/>
  <c r="BA73" i="8"/>
  <c r="AW73" i="10"/>
  <c r="BA73" i="10" s="1"/>
  <c r="AZ42" i="8"/>
  <c r="AV42" i="10"/>
  <c r="AZ42" i="10" s="1"/>
  <c r="BA25" i="8"/>
  <c r="AW25" i="10"/>
  <c r="BA25" i="10" s="1"/>
  <c r="BA49" i="8"/>
  <c r="BB49" i="8" s="1"/>
  <c r="AW49" i="10"/>
  <c r="BA49" i="10" s="1"/>
  <c r="BB49" i="10" s="1"/>
  <c r="AW76" i="10"/>
  <c r="L86" i="10"/>
  <c r="BA55" i="10"/>
  <c r="AY57" i="10"/>
  <c r="M35" i="8"/>
  <c r="M37" i="10"/>
  <c r="AZ59" i="8"/>
  <c r="AV59" i="10"/>
  <c r="AZ59" i="10" s="1"/>
  <c r="AV71" i="10"/>
  <c r="AZ68" i="10"/>
  <c r="O46" i="7"/>
  <c r="P46" i="7" s="1"/>
  <c r="BA31" i="8"/>
  <c r="AW31" i="10"/>
  <c r="BA31" i="10" s="1"/>
  <c r="BA33" i="10" s="1"/>
  <c r="AZ49" i="8"/>
  <c r="AV49" i="10"/>
  <c r="AZ49" i="10" s="1"/>
  <c r="AV45" i="10"/>
  <c r="R23" i="8"/>
  <c r="R89" i="8" s="1"/>
  <c r="R20" i="10"/>
  <c r="R23" i="10" s="1"/>
  <c r="R89" i="10" s="1"/>
  <c r="L10" i="10"/>
  <c r="AZ32" i="8"/>
  <c r="BB32" i="8" s="1"/>
  <c r="AV32" i="10"/>
  <c r="AZ32" i="10" s="1"/>
  <c r="L35" i="8"/>
  <c r="K35" i="10"/>
  <c r="L35" i="10" s="1"/>
  <c r="AZ50" i="8"/>
  <c r="AV50" i="10"/>
  <c r="AZ50" i="10" s="1"/>
  <c r="BB50" i="10" s="1"/>
  <c r="BA60" i="10"/>
  <c r="AY51" i="10"/>
  <c r="M76" i="10"/>
  <c r="N76" i="10" s="1"/>
  <c r="N72" i="10"/>
  <c r="BF89" i="3"/>
  <c r="I33" i="4" s="1"/>
  <c r="J33" i="4" s="1"/>
  <c r="AZ13" i="8"/>
  <c r="BB13" i="8" s="1"/>
  <c r="AV13" i="10"/>
  <c r="AZ13" i="10" s="1"/>
  <c r="BB13" i="10" s="1"/>
  <c r="AW12" i="10"/>
  <c r="AW88" i="10"/>
  <c r="BA86" i="10"/>
  <c r="BA88" i="10" s="1"/>
  <c r="AZ35" i="8"/>
  <c r="AV35" i="10"/>
  <c r="AZ35" i="10" s="1"/>
  <c r="BA44" i="8"/>
  <c r="BB44" i="8" s="1"/>
  <c r="AW44" i="10"/>
  <c r="BA44" i="10" s="1"/>
  <c r="AZ31" i="8"/>
  <c r="BB31" i="8" s="1"/>
  <c r="AV31" i="10"/>
  <c r="AZ31" i="10" s="1"/>
  <c r="BB31" i="10" s="1"/>
  <c r="BK54" i="10"/>
  <c r="AZ60" i="8"/>
  <c r="BB60" i="8" s="1"/>
  <c r="AV60" i="10"/>
  <c r="AZ60" i="10" s="1"/>
  <c r="BE89" i="3"/>
  <c r="BA75" i="8"/>
  <c r="AW75" i="10"/>
  <c r="BA75" i="10" s="1"/>
  <c r="AW80" i="10"/>
  <c r="AZ18" i="8"/>
  <c r="AV18" i="10"/>
  <c r="AZ18" i="10" s="1"/>
  <c r="BB18" i="10" s="1"/>
  <c r="BB49" i="5"/>
  <c r="BB32" i="5"/>
  <c r="AX23" i="8"/>
  <c r="AX20" i="10"/>
  <c r="AX23" i="10" s="1"/>
  <c r="AZ7" i="8"/>
  <c r="AV7" i="10"/>
  <c r="AZ7" i="10" s="1"/>
  <c r="BK51" i="10"/>
  <c r="K32" i="8"/>
  <c r="L32" i="5"/>
  <c r="BB13" i="5"/>
  <c r="K42" i="8"/>
  <c r="L42" i="5"/>
  <c r="K28" i="8"/>
  <c r="K28" i="10" s="1"/>
  <c r="L28" i="5"/>
  <c r="K29" i="5"/>
  <c r="L29" i="5" s="1"/>
  <c r="AV71" i="8"/>
  <c r="AZ68" i="8"/>
  <c r="BA41" i="8"/>
  <c r="AW45" i="8"/>
  <c r="BA14" i="8"/>
  <c r="BA19" i="8" s="1"/>
  <c r="AW19" i="8"/>
  <c r="BL30" i="8"/>
  <c r="BL30" i="10" s="1"/>
  <c r="BL33" i="5"/>
  <c r="BM30" i="5"/>
  <c r="BM33" i="5" s="1"/>
  <c r="K5" i="8"/>
  <c r="L5" i="5"/>
  <c r="BB72" i="5"/>
  <c r="AZ76" i="5"/>
  <c r="BA68" i="8"/>
  <c r="BB25" i="5"/>
  <c r="BB12" i="1"/>
  <c r="BA10" i="8"/>
  <c r="BA12" i="8" s="1"/>
  <c r="AW12" i="8"/>
  <c r="BB24" i="5"/>
  <c r="AZ26" i="5"/>
  <c r="AW42" i="8"/>
  <c r="BA42" i="5"/>
  <c r="BA45" i="5" s="1"/>
  <c r="P28" i="7"/>
  <c r="O30" i="7"/>
  <c r="P30" i="7" s="1"/>
  <c r="BB36" i="5"/>
  <c r="K78" i="8"/>
  <c r="L78" i="5"/>
  <c r="AZ4" i="8"/>
  <c r="P59" i="7"/>
  <c r="O64" i="7"/>
  <c r="P64" i="7" s="1"/>
  <c r="BB68" i="5"/>
  <c r="AZ71" i="5"/>
  <c r="BA19" i="5"/>
  <c r="BB60" i="5"/>
  <c r="BA35" i="5"/>
  <c r="BA37" i="5" s="1"/>
  <c r="AW35" i="8"/>
  <c r="K69" i="8"/>
  <c r="L69" i="5"/>
  <c r="BB11" i="5"/>
  <c r="K39" i="8"/>
  <c r="L39" i="5"/>
  <c r="BB22" i="5"/>
  <c r="AZ72" i="8"/>
  <c r="AV76" i="8"/>
  <c r="BF81" i="8"/>
  <c r="BF85" i="5"/>
  <c r="N52" i="5"/>
  <c r="M52" i="8"/>
  <c r="M54" i="5"/>
  <c r="N54" i="5" s="1"/>
  <c r="BK72" i="8"/>
  <c r="BK72" i="10" s="1"/>
  <c r="BK76" i="5"/>
  <c r="BK89" i="5" s="1"/>
  <c r="BM72" i="5"/>
  <c r="BM76" i="5" s="1"/>
  <c r="AD82" i="7"/>
  <c r="AC86" i="7"/>
  <c r="AD86" i="7" s="1"/>
  <c r="BB72" i="3"/>
  <c r="BB74" i="8"/>
  <c r="BB7" i="8"/>
  <c r="K40" i="8"/>
  <c r="L40" i="5"/>
  <c r="BF68" i="8"/>
  <c r="BF71" i="5"/>
  <c r="AW85" i="8"/>
  <c r="BA81" i="8"/>
  <c r="L34" i="8"/>
  <c r="K37" i="8"/>
  <c r="L37" i="8" s="1"/>
  <c r="AV26" i="8"/>
  <c r="AZ24" i="8"/>
  <c r="P65" i="7"/>
  <c r="O68" i="7"/>
  <c r="P68" i="7" s="1"/>
  <c r="K88" i="8"/>
  <c r="L88" i="8" s="1"/>
  <c r="L86" i="8"/>
  <c r="BB81" i="5"/>
  <c r="AZ85" i="5"/>
  <c r="AZ64" i="8"/>
  <c r="L64" i="8"/>
  <c r="BB82" i="5"/>
  <c r="BB17" i="5"/>
  <c r="BA85" i="5"/>
  <c r="K31" i="8"/>
  <c r="L31" i="5"/>
  <c r="BE68" i="8"/>
  <c r="BE71" i="5"/>
  <c r="AW80" i="8"/>
  <c r="BA77" i="8"/>
  <c r="BA80" i="8" s="1"/>
  <c r="K36" i="8"/>
  <c r="L36" i="5"/>
  <c r="BB19" i="3"/>
  <c r="BB62" i="5"/>
  <c r="AV54" i="8"/>
  <c r="AZ52" i="8"/>
  <c r="K60" i="8"/>
  <c r="L60" i="5"/>
  <c r="AV88" i="8"/>
  <c r="AZ86" i="8"/>
  <c r="AV12" i="8"/>
  <c r="AZ10" i="8"/>
  <c r="K59" i="8"/>
  <c r="L59" i="5"/>
  <c r="AZ65" i="5"/>
  <c r="BB65" i="5" s="1"/>
  <c r="AV65" i="8"/>
  <c r="AZ20" i="8"/>
  <c r="AV23" i="8"/>
  <c r="K65" i="8"/>
  <c r="L65" i="5"/>
  <c r="AV85" i="8"/>
  <c r="AZ81" i="8"/>
  <c r="BB64" i="5"/>
  <c r="O38" i="7"/>
  <c r="P38" i="7" s="1"/>
  <c r="P35" i="7"/>
  <c r="K33" i="5"/>
  <c r="L33" i="5" s="1"/>
  <c r="P53" i="7"/>
  <c r="O55" i="7"/>
  <c r="P55" i="7" s="1"/>
  <c r="AW67" i="8"/>
  <c r="BA64" i="8"/>
  <c r="BA67" i="8" s="1"/>
  <c r="BA80" i="5"/>
  <c r="BL52" i="8"/>
  <c r="BL54" i="5"/>
  <c r="Z90" i="7"/>
  <c r="AZ54" i="5"/>
  <c r="BB52" i="5"/>
  <c r="BB54" i="5" s="1"/>
  <c r="AZ33" i="5"/>
  <c r="BB30" i="5"/>
  <c r="BB33" i="5" s="1"/>
  <c r="AZ88" i="5"/>
  <c r="BB86" i="5"/>
  <c r="BB88" i="5" s="1"/>
  <c r="K43" i="8"/>
  <c r="L43" i="5"/>
  <c r="K6" i="8"/>
  <c r="L6" i="5"/>
  <c r="AD59" i="7"/>
  <c r="AC64" i="7"/>
  <c r="AD64" i="7" s="1"/>
  <c r="AW54" i="8"/>
  <c r="BA52" i="8"/>
  <c r="BA54" i="8" s="1"/>
  <c r="N12" i="5"/>
  <c r="BB10" i="5"/>
  <c r="BB12" i="5" s="1"/>
  <c r="AZ12" i="5"/>
  <c r="K21" i="8"/>
  <c r="L21" i="5"/>
  <c r="BB20" i="5"/>
  <c r="AZ23" i="5"/>
  <c r="K73" i="8"/>
  <c r="L73" i="5"/>
  <c r="BB38" i="8"/>
  <c r="K49" i="8"/>
  <c r="L49" i="5"/>
  <c r="AC20" i="7"/>
  <c r="AD15" i="7"/>
  <c r="L81" i="8"/>
  <c r="AZ46" i="8"/>
  <c r="AV51" i="8"/>
  <c r="M12" i="8"/>
  <c r="N10" i="8"/>
  <c r="L55" i="8"/>
  <c r="K57" i="8"/>
  <c r="L57" i="8" s="1"/>
  <c r="BM52" i="8"/>
  <c r="BM54" i="8" s="1"/>
  <c r="BK54" i="8"/>
  <c r="BL58" i="8"/>
  <c r="BL58" i="10" s="1"/>
  <c r="BL63" i="10" s="1"/>
  <c r="BL63" i="5"/>
  <c r="BA55" i="8"/>
  <c r="BA57" i="8" s="1"/>
  <c r="AW57" i="8"/>
  <c r="N50" i="5"/>
  <c r="M50" i="8"/>
  <c r="N50" i="8" s="1"/>
  <c r="K15" i="8"/>
  <c r="L15" i="5"/>
  <c r="BB39" i="5"/>
  <c r="N60" i="5"/>
  <c r="M60" i="8"/>
  <c r="N60" i="8" s="1"/>
  <c r="K17" i="8"/>
  <c r="L17" i="5"/>
  <c r="V13" i="7"/>
  <c r="W11" i="7"/>
  <c r="BF58" i="8"/>
  <c r="BF63" i="5"/>
  <c r="BB40" i="8"/>
  <c r="BK67" i="8"/>
  <c r="BA58" i="8"/>
  <c r="AZ29" i="5"/>
  <c r="BB27" i="5"/>
  <c r="BB29" i="5" s="1"/>
  <c r="AZ77" i="5"/>
  <c r="AV77" i="8"/>
  <c r="AV77" i="10" s="1"/>
  <c r="AV80" i="5"/>
  <c r="AV89" i="5" s="1"/>
  <c r="AV45" i="8"/>
  <c r="AZ41" i="8"/>
  <c r="K70" i="8"/>
  <c r="L70" i="5"/>
  <c r="BB4" i="3"/>
  <c r="BB9" i="3" s="1"/>
  <c r="BB47" i="8"/>
  <c r="N46" i="5"/>
  <c r="M46" i="8"/>
  <c r="M51" i="5"/>
  <c r="N51" i="5" s="1"/>
  <c r="BB12" i="3"/>
  <c r="K71" i="5"/>
  <c r="L71" i="5" s="1"/>
  <c r="AV78" i="8"/>
  <c r="AZ78" i="5"/>
  <c r="BB78" i="5" s="1"/>
  <c r="K8" i="8"/>
  <c r="L8" i="5"/>
  <c r="L24" i="7"/>
  <c r="O21" i="7"/>
  <c r="AV63" i="8"/>
  <c r="N65" i="5"/>
  <c r="M65" i="8"/>
  <c r="N65" i="8" s="1"/>
  <c r="L30" i="8"/>
  <c r="BB23" i="3"/>
  <c r="M72" i="8"/>
  <c r="M76" i="5"/>
  <c r="N76" i="5" s="1"/>
  <c r="N72" i="5"/>
  <c r="K51" i="8"/>
  <c r="L51" i="8" s="1"/>
  <c r="L46" i="8"/>
  <c r="BB44" i="5"/>
  <c r="AZ16" i="5"/>
  <c r="BB16" i="5" s="1"/>
  <c r="AV16" i="8"/>
  <c r="M48" i="8"/>
  <c r="N48" i="8" s="1"/>
  <c r="N48" i="5"/>
  <c r="BB38" i="5"/>
  <c r="BB18" i="8"/>
  <c r="BB41" i="5"/>
  <c r="AZ45" i="5"/>
  <c r="K16" i="8"/>
  <c r="L16" i="5"/>
  <c r="AV33" i="8"/>
  <c r="AZ30" i="8"/>
  <c r="BA20" i="8"/>
  <c r="AW23" i="8"/>
  <c r="P82" i="7"/>
  <c r="O86" i="7"/>
  <c r="P86" i="7" s="1"/>
  <c r="K76" i="5"/>
  <c r="L76" i="5" s="1"/>
  <c r="AZ51" i="5"/>
  <c r="BB50" i="5"/>
  <c r="BB47" i="5"/>
  <c r="K45" i="5"/>
  <c r="L45" i="5" s="1"/>
  <c r="O34" i="7"/>
  <c r="P34" i="7" s="1"/>
  <c r="AW88" i="8"/>
  <c r="BA86" i="8"/>
  <c r="BA88" i="8" s="1"/>
  <c r="K56" i="8"/>
  <c r="L56" i="5"/>
  <c r="BL34" i="8"/>
  <c r="BL34" i="10" s="1"/>
  <c r="BL37" i="5"/>
  <c r="BM34" i="5"/>
  <c r="BM37" i="5" s="1"/>
  <c r="BB58" i="5"/>
  <c r="AZ63" i="5"/>
  <c r="N53" i="5"/>
  <c r="M53" i="8"/>
  <c r="N53" i="8" s="1"/>
  <c r="BB48" i="5"/>
  <c r="P87" i="7"/>
  <c r="O89" i="7"/>
  <c r="P89" i="7" s="1"/>
  <c r="M59" i="8"/>
  <c r="N59" i="8" s="1"/>
  <c r="N59" i="5"/>
  <c r="AV29" i="8"/>
  <c r="AZ27" i="8"/>
  <c r="N58" i="5"/>
  <c r="M58" i="8"/>
  <c r="M63" i="5"/>
  <c r="N63" i="5" s="1"/>
  <c r="K11" i="8"/>
  <c r="L11" i="5"/>
  <c r="AW33" i="8"/>
  <c r="BA30" i="8"/>
  <c r="BA33" i="8" s="1"/>
  <c r="K25" i="8"/>
  <c r="L25" i="5"/>
  <c r="AW37" i="5"/>
  <c r="BA23" i="5"/>
  <c r="AV57" i="8"/>
  <c r="AZ55" i="8"/>
  <c r="M66" i="8"/>
  <c r="N66" i="8" s="1"/>
  <c r="N66" i="5"/>
  <c r="AC72" i="7"/>
  <c r="AD72" i="7" s="1"/>
  <c r="AD69" i="7"/>
  <c r="BB75" i="5"/>
  <c r="AD31" i="7"/>
  <c r="AD34" i="7" s="1"/>
  <c r="AC34" i="7"/>
  <c r="BE41" i="8"/>
  <c r="BE45" i="5"/>
  <c r="AV66" i="8"/>
  <c r="AZ66" i="5"/>
  <c r="BB66" i="5" s="1"/>
  <c r="BF41" i="8"/>
  <c r="BF45" i="5"/>
  <c r="K23" i="5"/>
  <c r="L23" i="5" s="1"/>
  <c r="AW29" i="8"/>
  <c r="BA27" i="8"/>
  <c r="BA29" i="8" s="1"/>
  <c r="K63" i="5"/>
  <c r="L63" i="5" s="1"/>
  <c r="L10" i="8"/>
  <c r="BA34" i="8"/>
  <c r="L52" i="8"/>
  <c r="K54" i="8"/>
  <c r="L54" i="8" s="1"/>
  <c r="L72" i="8"/>
  <c r="K76" i="8"/>
  <c r="L76" i="8" s="1"/>
  <c r="BE58" i="8"/>
  <c r="BE63" i="5"/>
  <c r="BB55" i="5"/>
  <c r="BB57" i="5" s="1"/>
  <c r="AZ57" i="5"/>
  <c r="BA69" i="5"/>
  <c r="BB69" i="5" s="1"/>
  <c r="AW69" i="8"/>
  <c r="BA72" i="8"/>
  <c r="BA76" i="8" s="1"/>
  <c r="AW76" i="8"/>
  <c r="BB35" i="5"/>
  <c r="K83" i="8"/>
  <c r="L83" i="5"/>
  <c r="O11" i="7"/>
  <c r="L13" i="7"/>
  <c r="L90" i="7" s="1"/>
  <c r="P47" i="7"/>
  <c r="O52" i="7"/>
  <c r="P52" i="7" s="1"/>
  <c r="L9" i="5"/>
  <c r="O77" i="7"/>
  <c r="P77" i="7" s="1"/>
  <c r="P73" i="7"/>
  <c r="L41" i="8"/>
  <c r="BB42" i="5"/>
  <c r="M73" i="8"/>
  <c r="N73" i="8" s="1"/>
  <c r="N73" i="5"/>
  <c r="Q89" i="5"/>
  <c r="BE81" i="8"/>
  <c r="BE85" i="5"/>
  <c r="N62" i="5"/>
  <c r="M62" i="8"/>
  <c r="N62" i="8" s="1"/>
  <c r="M34" i="8"/>
  <c r="M37" i="8" s="1"/>
  <c r="N37" i="8" s="1"/>
  <c r="M37" i="5"/>
  <c r="N37" i="5" s="1"/>
  <c r="K19" i="5"/>
  <c r="L19" i="5" s="1"/>
  <c r="K74" i="8"/>
  <c r="L74" i="5"/>
  <c r="AZ34" i="8"/>
  <c r="AV37" i="8"/>
  <c r="P78" i="7"/>
  <c r="O81" i="7"/>
  <c r="P81" i="7" s="1"/>
  <c r="K22" i="8"/>
  <c r="L22" i="5"/>
  <c r="K66" i="8"/>
  <c r="L66" i="5"/>
  <c r="N74" i="5"/>
  <c r="M74" i="8"/>
  <c r="N74" i="8" s="1"/>
  <c r="AY4" i="8"/>
  <c r="AY4" i="10" s="1"/>
  <c r="AY9" i="5"/>
  <c r="AY89" i="5" s="1"/>
  <c r="BA4" i="5"/>
  <c r="AZ9" i="5"/>
  <c r="L68" i="8"/>
  <c r="L4" i="8"/>
  <c r="AX89" i="5"/>
  <c r="K62" i="8"/>
  <c r="L62" i="5"/>
  <c r="N64" i="5"/>
  <c r="M64" i="8"/>
  <c r="M67" i="5"/>
  <c r="N67" i="5" s="1"/>
  <c r="K38" i="8"/>
  <c r="L38" i="5"/>
  <c r="BA24" i="8"/>
  <c r="BA26" i="8" s="1"/>
  <c r="AW26" i="8"/>
  <c r="K82" i="8"/>
  <c r="L82" i="5"/>
  <c r="BA59" i="5"/>
  <c r="BA63" i="5" s="1"/>
  <c r="AW59" i="8"/>
  <c r="BL72" i="8"/>
  <c r="BL76" i="5"/>
  <c r="BB79" i="5"/>
  <c r="AZ14" i="8"/>
  <c r="AV19" i="8"/>
  <c r="L20" i="8"/>
  <c r="BB34" i="5"/>
  <c r="AZ37" i="5"/>
  <c r="BM64" i="5"/>
  <c r="BM67" i="5" s="1"/>
  <c r="BL64" i="8"/>
  <c r="BL67" i="5"/>
  <c r="L58" i="8"/>
  <c r="N49" i="5"/>
  <c r="M49" i="8"/>
  <c r="N49" i="8" s="1"/>
  <c r="L24" i="8"/>
  <c r="K26" i="8"/>
  <c r="L26" i="8" s="1"/>
  <c r="O58" i="7"/>
  <c r="P58" i="7" s="1"/>
  <c r="P56" i="7"/>
  <c r="K79" i="8"/>
  <c r="K79" i="10" s="1"/>
  <c r="L79" i="10" s="1"/>
  <c r="L79" i="5"/>
  <c r="K44" i="8"/>
  <c r="L44" i="5"/>
  <c r="M30" i="8"/>
  <c r="M33" i="8" s="1"/>
  <c r="N33" i="8" s="1"/>
  <c r="M33" i="5"/>
  <c r="N33" i="5" s="1"/>
  <c r="AC46" i="7"/>
  <c r="AD46" i="7" s="1"/>
  <c r="AD42" i="7"/>
  <c r="P10" i="7"/>
  <c r="K50" i="8"/>
  <c r="L50" i="5"/>
  <c r="AW46" i="8"/>
  <c r="AW46" i="10" s="1"/>
  <c r="AW51" i="5"/>
  <c r="BA46" i="5"/>
  <c r="BA51" i="5" s="1"/>
  <c r="BB14" i="5"/>
  <c r="L14" i="8"/>
  <c r="K7" i="8"/>
  <c r="L7" i="5"/>
  <c r="K61" i="8"/>
  <c r="L61" i="5"/>
  <c r="O72" i="7"/>
  <c r="P72" i="7" s="1"/>
  <c r="K18" i="8"/>
  <c r="L18" i="5"/>
  <c r="L9" i="3"/>
  <c r="K89" i="3"/>
  <c r="N12" i="3"/>
  <c r="M89" i="3"/>
  <c r="N89" i="3" s="1"/>
  <c r="BM89" i="3"/>
  <c r="BK89" i="3"/>
  <c r="BB23" i="1"/>
  <c r="BB9" i="1"/>
  <c r="BB19" i="1"/>
  <c r="N37" i="10" l="1"/>
  <c r="M89" i="10"/>
  <c r="N89" i="10" s="1"/>
  <c r="L42" i="8"/>
  <c r="K42" i="10"/>
  <c r="BA59" i="8"/>
  <c r="BB59" i="8" s="1"/>
  <c r="AW59" i="10"/>
  <c r="L62" i="8"/>
  <c r="K62" i="10"/>
  <c r="L62" i="10" s="1"/>
  <c r="L66" i="8"/>
  <c r="K66" i="10"/>
  <c r="L66" i="10" s="1"/>
  <c r="L11" i="8"/>
  <c r="K11" i="10"/>
  <c r="L16" i="8"/>
  <c r="K16" i="10"/>
  <c r="L16" i="10" s="1"/>
  <c r="L8" i="8"/>
  <c r="K8" i="10"/>
  <c r="L8" i="10" s="1"/>
  <c r="L70" i="8"/>
  <c r="K70" i="10"/>
  <c r="L70" i="10" s="1"/>
  <c r="BF63" i="8"/>
  <c r="BF58" i="10"/>
  <c r="BF63" i="10" s="1"/>
  <c r="L65" i="8"/>
  <c r="K65" i="10"/>
  <c r="L60" i="8"/>
  <c r="K60" i="10"/>
  <c r="L60" i="10" s="1"/>
  <c r="L31" i="8"/>
  <c r="K31" i="10"/>
  <c r="BL33" i="10"/>
  <c r="BM30" i="10"/>
  <c r="BM33" i="10" s="1"/>
  <c r="BB68" i="10"/>
  <c r="AZ71" i="10"/>
  <c r="BA19" i="10"/>
  <c r="AZ54" i="10"/>
  <c r="BB52" i="10"/>
  <c r="BB54" i="10" s="1"/>
  <c r="AZ51" i="10"/>
  <c r="BB46" i="10"/>
  <c r="AZ72" i="10"/>
  <c r="AZ76" i="10" s="1"/>
  <c r="AZ5" i="10"/>
  <c r="AV9" i="10"/>
  <c r="BB21" i="8"/>
  <c r="AZ88" i="10"/>
  <c r="BB86" i="10"/>
  <c r="BA5" i="10"/>
  <c r="BA9" i="10" s="1"/>
  <c r="AW9" i="10"/>
  <c r="L7" i="8"/>
  <c r="K7" i="10"/>
  <c r="L7" i="10" s="1"/>
  <c r="BB34" i="10"/>
  <c r="AZ37" i="10"/>
  <c r="L82" i="8"/>
  <c r="K82" i="10"/>
  <c r="BE85" i="8"/>
  <c r="BE81" i="10"/>
  <c r="BE85" i="10" s="1"/>
  <c r="BF45" i="8"/>
  <c r="BF41" i="10"/>
  <c r="BF45" i="10" s="1"/>
  <c r="AZ65" i="8"/>
  <c r="BB65" i="8" s="1"/>
  <c r="AV65" i="10"/>
  <c r="L39" i="8"/>
  <c r="K39" i="10"/>
  <c r="L39" i="10" s="1"/>
  <c r="AW26" i="10"/>
  <c r="BB15" i="10"/>
  <c r="AX89" i="8"/>
  <c r="BA52" i="10"/>
  <c r="BA54" i="10" s="1"/>
  <c r="Q89" i="8"/>
  <c r="L21" i="8"/>
  <c r="K21" i="10"/>
  <c r="AX9" i="10"/>
  <c r="AX89" i="10" s="1"/>
  <c r="AZ4" i="10"/>
  <c r="L17" i="8"/>
  <c r="K17" i="10"/>
  <c r="L17" i="10" s="1"/>
  <c r="BA85" i="8"/>
  <c r="BB73" i="10"/>
  <c r="BB15" i="8"/>
  <c r="AZ85" i="10"/>
  <c r="BB81" i="10"/>
  <c r="BB55" i="10"/>
  <c r="AZ57" i="10"/>
  <c r="AZ26" i="10"/>
  <c r="BB24" i="10"/>
  <c r="L44" i="8"/>
  <c r="K44" i="10"/>
  <c r="L44" i="10" s="1"/>
  <c r="L43" i="8"/>
  <c r="K43" i="10"/>
  <c r="L43" i="10" s="1"/>
  <c r="L32" i="8"/>
  <c r="K32" i="10"/>
  <c r="L32" i="10" s="1"/>
  <c r="AZ77" i="10"/>
  <c r="AV80" i="10"/>
  <c r="K23" i="8"/>
  <c r="L23" i="8" s="1"/>
  <c r="L83" i="8"/>
  <c r="K83" i="10"/>
  <c r="L83" i="10" s="1"/>
  <c r="AZ66" i="8"/>
  <c r="AV66" i="10"/>
  <c r="AZ66" i="10" s="1"/>
  <c r="BB66" i="10" s="1"/>
  <c r="BL37" i="10"/>
  <c r="BM34" i="10"/>
  <c r="BM37" i="10" s="1"/>
  <c r="K33" i="8"/>
  <c r="L33" i="8" s="1"/>
  <c r="L49" i="8"/>
  <c r="K49" i="10"/>
  <c r="BK76" i="10"/>
  <c r="L78" i="8"/>
  <c r="K78" i="10"/>
  <c r="L78" i="10" s="1"/>
  <c r="AZ41" i="10"/>
  <c r="BB73" i="8"/>
  <c r="AZ14" i="10"/>
  <c r="BB64" i="10"/>
  <c r="BB17" i="10"/>
  <c r="AV57" i="10"/>
  <c r="AV26" i="10"/>
  <c r="BL76" i="8"/>
  <c r="BL72" i="10"/>
  <c r="BL76" i="10" s="1"/>
  <c r="BL67" i="8"/>
  <c r="BL64" i="10"/>
  <c r="AW89" i="5"/>
  <c r="L59" i="8"/>
  <c r="K59" i="10"/>
  <c r="L36" i="8"/>
  <c r="K36" i="10"/>
  <c r="L36" i="10" s="1"/>
  <c r="L69" i="8"/>
  <c r="K69" i="10"/>
  <c r="BB25" i="10"/>
  <c r="AV19" i="10"/>
  <c r="BB38" i="10"/>
  <c r="BB17" i="8"/>
  <c r="BE63" i="8"/>
  <c r="BE58" i="10"/>
  <c r="BE63" i="10" s="1"/>
  <c r="L50" i="8"/>
  <c r="K50" i="10"/>
  <c r="L50" i="10" s="1"/>
  <c r="L38" i="8"/>
  <c r="K38" i="10"/>
  <c r="L38" i="10" s="1"/>
  <c r="BE45" i="8"/>
  <c r="BE41" i="10"/>
  <c r="BE45" i="10" s="1"/>
  <c r="BE89" i="10" s="1"/>
  <c r="L56" i="8"/>
  <c r="K56" i="10"/>
  <c r="AZ16" i="8"/>
  <c r="BB16" i="8" s="1"/>
  <c r="AV16" i="10"/>
  <c r="AZ16" i="10" s="1"/>
  <c r="BB16" i="10" s="1"/>
  <c r="BF71" i="8"/>
  <c r="BF68" i="10"/>
  <c r="BF71" i="10" s="1"/>
  <c r="BA35" i="8"/>
  <c r="BB35" i="8" s="1"/>
  <c r="AW35" i="10"/>
  <c r="BB50" i="8"/>
  <c r="BA57" i="10"/>
  <c r="BB10" i="10"/>
  <c r="BB12" i="10" s="1"/>
  <c r="AZ12" i="10"/>
  <c r="BB11" i="8"/>
  <c r="AV33" i="10"/>
  <c r="BB25" i="8"/>
  <c r="AW23" i="10"/>
  <c r="AV29" i="10"/>
  <c r="BM58" i="10"/>
  <c r="BM63" i="10" s="1"/>
  <c r="BK63" i="10"/>
  <c r="AW33" i="10"/>
  <c r="BF89" i="5"/>
  <c r="I33" i="6" s="1"/>
  <c r="J33" i="6" s="1"/>
  <c r="AY9" i="10"/>
  <c r="AY89" i="10" s="1"/>
  <c r="BA4" i="10"/>
  <c r="L74" i="8"/>
  <c r="K74" i="10"/>
  <c r="L74" i="10" s="1"/>
  <c r="L25" i="8"/>
  <c r="K25" i="10"/>
  <c r="BA23" i="8"/>
  <c r="L73" i="8"/>
  <c r="K73" i="10"/>
  <c r="BB7" i="10"/>
  <c r="BB60" i="10"/>
  <c r="AW57" i="10"/>
  <c r="K88" i="10"/>
  <c r="L88" i="10" s="1"/>
  <c r="BB44" i="10"/>
  <c r="BB8" i="10"/>
  <c r="AV12" i="10"/>
  <c r="BB87" i="10"/>
  <c r="AZ33" i="10"/>
  <c r="BB30" i="10"/>
  <c r="BB33" i="10" s="1"/>
  <c r="AV63" i="10"/>
  <c r="BA20" i="10"/>
  <c r="BA23" i="10" s="1"/>
  <c r="AZ20" i="10"/>
  <c r="BB47" i="10"/>
  <c r="BB83" i="10"/>
  <c r="AZ29" i="10"/>
  <c r="BB27" i="10"/>
  <c r="BB29" i="10" s="1"/>
  <c r="L6" i="8"/>
  <c r="K6" i="10"/>
  <c r="L6" i="10" s="1"/>
  <c r="AZ78" i="8"/>
  <c r="BB78" i="8" s="1"/>
  <c r="AV78" i="10"/>
  <c r="AZ78" i="10" s="1"/>
  <c r="BB78" i="10" s="1"/>
  <c r="L18" i="8"/>
  <c r="K18" i="10"/>
  <c r="L18" i="10" s="1"/>
  <c r="BE89" i="5"/>
  <c r="BA69" i="8"/>
  <c r="BB69" i="8" s="1"/>
  <c r="AW69" i="10"/>
  <c r="K12" i="8"/>
  <c r="L12" i="8" s="1"/>
  <c r="L15" i="8"/>
  <c r="K15" i="10"/>
  <c r="L40" i="8"/>
  <c r="K40" i="10"/>
  <c r="L40" i="10" s="1"/>
  <c r="L5" i="8"/>
  <c r="K5" i="10"/>
  <c r="L28" i="10"/>
  <c r="K29" i="10"/>
  <c r="L29" i="10" s="1"/>
  <c r="BA10" i="10"/>
  <c r="BA12" i="10" s="1"/>
  <c r="BB8" i="8"/>
  <c r="BB58" i="10"/>
  <c r="AZ63" i="10"/>
  <c r="AV23" i="10"/>
  <c r="L22" i="8"/>
  <c r="K22" i="10"/>
  <c r="L22" i="10" s="1"/>
  <c r="BA26" i="10"/>
  <c r="L77" i="10"/>
  <c r="K80" i="10"/>
  <c r="L80" i="10" s="1"/>
  <c r="AW51" i="10"/>
  <c r="BA46" i="10"/>
  <c r="BA51" i="10" s="1"/>
  <c r="L61" i="8"/>
  <c r="K61" i="10"/>
  <c r="L61" i="10" s="1"/>
  <c r="BB89" i="3"/>
  <c r="BL54" i="8"/>
  <c r="BL52" i="10"/>
  <c r="BE71" i="8"/>
  <c r="BE68" i="10"/>
  <c r="BE71" i="10" s="1"/>
  <c r="BF85" i="8"/>
  <c r="BF81" i="10"/>
  <c r="BF85" i="10" s="1"/>
  <c r="BA42" i="8"/>
  <c r="BB42" i="8" s="1"/>
  <c r="AW42" i="10"/>
  <c r="BB32" i="10"/>
  <c r="BA72" i="10"/>
  <c r="BB56" i="10"/>
  <c r="BB79" i="10"/>
  <c r="AW85" i="10"/>
  <c r="BB63" i="8"/>
  <c r="BA9" i="5"/>
  <c r="BB4" i="5"/>
  <c r="BB9" i="5" s="1"/>
  <c r="BB34" i="8"/>
  <c r="BB37" i="8" s="1"/>
  <c r="AZ37" i="8"/>
  <c r="BL37" i="8"/>
  <c r="BM34" i="8"/>
  <c r="BM37" i="8" s="1"/>
  <c r="BB46" i="5"/>
  <c r="BB51" i="5" s="1"/>
  <c r="AZ45" i="8"/>
  <c r="BB41" i="8"/>
  <c r="AZ54" i="8"/>
  <c r="BB52" i="8"/>
  <c r="BB54" i="8" s="1"/>
  <c r="AW37" i="8"/>
  <c r="M89" i="5"/>
  <c r="N89" i="5" s="1"/>
  <c r="BB20" i="8"/>
  <c r="BB23" i="8" s="1"/>
  <c r="AZ23" i="8"/>
  <c r="AZ26" i="8"/>
  <c r="BB24" i="8"/>
  <c r="BB76" i="5"/>
  <c r="BB37" i="5"/>
  <c r="BA37" i="8"/>
  <c r="BA71" i="5"/>
  <c r="BA46" i="8"/>
  <c r="BA51" i="8" s="1"/>
  <c r="AW51" i="8"/>
  <c r="K80" i="8"/>
  <c r="L80" i="8" s="1"/>
  <c r="L79" i="8"/>
  <c r="K45" i="8"/>
  <c r="L45" i="8" s="1"/>
  <c r="BB66" i="8"/>
  <c r="N72" i="8"/>
  <c r="M76" i="8"/>
  <c r="N76" i="8" s="1"/>
  <c r="AV80" i="8"/>
  <c r="AZ77" i="8"/>
  <c r="K67" i="8"/>
  <c r="L67" i="8" s="1"/>
  <c r="K9" i="8"/>
  <c r="BB77" i="5"/>
  <c r="BB80" i="5" s="1"/>
  <c r="AZ80" i="5"/>
  <c r="BB71" i="5"/>
  <c r="BB26" i="5"/>
  <c r="K19" i="8"/>
  <c r="L19" i="8" s="1"/>
  <c r="BB64" i="8"/>
  <c r="BB67" i="8" s="1"/>
  <c r="BL89" i="5"/>
  <c r="BB59" i="5"/>
  <c r="BM58" i="8"/>
  <c r="BM63" i="8" s="1"/>
  <c r="BL63" i="8"/>
  <c r="BB67" i="5"/>
  <c r="AZ12" i="8"/>
  <c r="BB10" i="8"/>
  <c r="AV67" i="8"/>
  <c r="AV89" i="8" s="1"/>
  <c r="BL33" i="8"/>
  <c r="BM30" i="8"/>
  <c r="BM33" i="8" s="1"/>
  <c r="BB19" i="5"/>
  <c r="BB30" i="8"/>
  <c r="BB33" i="8" s="1"/>
  <c r="AZ33" i="8"/>
  <c r="P21" i="7"/>
  <c r="O24" i="7"/>
  <c r="P24" i="7" s="1"/>
  <c r="BB58" i="8"/>
  <c r="BA63" i="8"/>
  <c r="K85" i="8"/>
  <c r="L85" i="8" s="1"/>
  <c r="BB23" i="5"/>
  <c r="AZ67" i="5"/>
  <c r="BK76" i="8"/>
  <c r="BK89" i="8" s="1"/>
  <c r="BM72" i="8"/>
  <c r="BM76" i="8" s="1"/>
  <c r="AZ9" i="8"/>
  <c r="AY9" i="8"/>
  <c r="AY89" i="8" s="1"/>
  <c r="BA4" i="8"/>
  <c r="BA9" i="8" s="1"/>
  <c r="AZ29" i="8"/>
  <c r="BB27" i="8"/>
  <c r="BB29" i="8" s="1"/>
  <c r="BB45" i="5"/>
  <c r="W13" i="7"/>
  <c r="V90" i="7"/>
  <c r="W90" i="7" s="1"/>
  <c r="N12" i="8"/>
  <c r="AZ76" i="8"/>
  <c r="BB72" i="8"/>
  <c r="BB76" i="8" s="1"/>
  <c r="L28" i="8"/>
  <c r="K29" i="8"/>
  <c r="L29" i="8" s="1"/>
  <c r="K89" i="5"/>
  <c r="BM89" i="5"/>
  <c r="N46" i="8"/>
  <c r="M51" i="8"/>
  <c r="N51" i="8" s="1"/>
  <c r="BB46" i="8"/>
  <c r="BB51" i="8" s="1"/>
  <c r="AZ51" i="8"/>
  <c r="BB14" i="8"/>
  <c r="BB19" i="8" s="1"/>
  <c r="AZ19" i="8"/>
  <c r="K71" i="8"/>
  <c r="L71" i="8" s="1"/>
  <c r="AZ19" i="5"/>
  <c r="AZ89" i="5" s="1"/>
  <c r="K63" i="8"/>
  <c r="L63" i="8" s="1"/>
  <c r="M67" i="8"/>
  <c r="N67" i="8" s="1"/>
  <c r="N64" i="8"/>
  <c r="AW63" i="8"/>
  <c r="AZ85" i="8"/>
  <c r="BB81" i="8"/>
  <c r="BB85" i="8" s="1"/>
  <c r="BB86" i="8"/>
  <c r="BB88" i="8" s="1"/>
  <c r="AZ88" i="8"/>
  <c r="BB85" i="5"/>
  <c r="P11" i="7"/>
  <c r="O13" i="7"/>
  <c r="N58" i="8"/>
  <c r="M63" i="8"/>
  <c r="N63" i="8" s="1"/>
  <c r="BB63" i="5"/>
  <c r="BM64" i="8"/>
  <c r="BM67" i="8" s="1"/>
  <c r="BB55" i="8"/>
  <c r="BB57" i="8" s="1"/>
  <c r="AZ57" i="8"/>
  <c r="AD20" i="7"/>
  <c r="AC90" i="7"/>
  <c r="AD90" i="7" s="1"/>
  <c r="N52" i="8"/>
  <c r="M54" i="8"/>
  <c r="N54" i="8" s="1"/>
  <c r="BA71" i="8"/>
  <c r="AW71" i="8"/>
  <c r="AZ71" i="8"/>
  <c r="BB68" i="8"/>
  <c r="BB71" i="8" s="1"/>
  <c r="L89" i="3"/>
  <c r="K90" i="3"/>
  <c r="L90" i="3" s="1"/>
  <c r="D88" i="1"/>
  <c r="E88" i="1"/>
  <c r="F88" i="1"/>
  <c r="G88" i="1"/>
  <c r="I88" i="1"/>
  <c r="M88" i="1" s="1"/>
  <c r="O88" i="1"/>
  <c r="Q88" i="1" s="1"/>
  <c r="P88" i="1"/>
  <c r="R88" i="1" s="1"/>
  <c r="S88" i="1"/>
  <c r="T88" i="1"/>
  <c r="U88" i="1"/>
  <c r="V88" i="1"/>
  <c r="W88" i="1"/>
  <c r="X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V88" i="1" s="1"/>
  <c r="AP88" i="1"/>
  <c r="AW88" i="1" s="1"/>
  <c r="AQ88" i="1"/>
  <c r="AX88" i="1" s="1"/>
  <c r="AR88" i="1"/>
  <c r="AY88" i="1" s="1"/>
  <c r="BC88" i="1"/>
  <c r="BD88" i="1"/>
  <c r="BG88" i="1"/>
  <c r="BH88" i="1"/>
  <c r="BI88" i="1"/>
  <c r="BJ88" i="1"/>
  <c r="D85" i="1"/>
  <c r="E85" i="1"/>
  <c r="F85" i="1"/>
  <c r="G85" i="1"/>
  <c r="I85" i="1"/>
  <c r="M85" i="1" s="1"/>
  <c r="O85" i="1"/>
  <c r="Q85" i="1" s="1"/>
  <c r="P85" i="1"/>
  <c r="R85" i="1" s="1"/>
  <c r="S85" i="1"/>
  <c r="T85" i="1"/>
  <c r="U85" i="1"/>
  <c r="V85" i="1"/>
  <c r="W85" i="1"/>
  <c r="X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V85" i="1" s="1"/>
  <c r="AP85" i="1"/>
  <c r="AQ85" i="1"/>
  <c r="AX85" i="1" s="1"/>
  <c r="AR85" i="1"/>
  <c r="AY85" i="1" s="1"/>
  <c r="BC85" i="1"/>
  <c r="BD85" i="1"/>
  <c r="BG85" i="1"/>
  <c r="BH85" i="1"/>
  <c r="BI85" i="1"/>
  <c r="BJ85" i="1"/>
  <c r="D80" i="1"/>
  <c r="E80" i="1"/>
  <c r="F80" i="1"/>
  <c r="G80" i="1"/>
  <c r="I80" i="1"/>
  <c r="M80" i="1" s="1"/>
  <c r="O80" i="1"/>
  <c r="Q80" i="1" s="1"/>
  <c r="P80" i="1"/>
  <c r="R80" i="1" s="1"/>
  <c r="S80" i="1"/>
  <c r="T80" i="1"/>
  <c r="U80" i="1"/>
  <c r="V80" i="1"/>
  <c r="W80" i="1"/>
  <c r="X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X80" i="1" s="1"/>
  <c r="AR80" i="1"/>
  <c r="AY80" i="1" s="1"/>
  <c r="BC80" i="1"/>
  <c r="BD80" i="1"/>
  <c r="BG80" i="1"/>
  <c r="BH80" i="1"/>
  <c r="BI80" i="1"/>
  <c r="BJ80" i="1"/>
  <c r="D76" i="1"/>
  <c r="E76" i="1"/>
  <c r="F76" i="1"/>
  <c r="G76" i="1"/>
  <c r="I76" i="1"/>
  <c r="M76" i="1" s="1"/>
  <c r="O76" i="1"/>
  <c r="Q76" i="1" s="1"/>
  <c r="P76" i="1"/>
  <c r="R76" i="1" s="1"/>
  <c r="S76" i="1"/>
  <c r="T76" i="1"/>
  <c r="U76" i="1"/>
  <c r="V76" i="1"/>
  <c r="W76" i="1"/>
  <c r="X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W76" i="1" s="1"/>
  <c r="AQ76" i="1"/>
  <c r="AX76" i="1" s="1"/>
  <c r="AR76" i="1"/>
  <c r="AY76" i="1" s="1"/>
  <c r="BC76" i="1"/>
  <c r="BD76" i="1"/>
  <c r="BG76" i="1"/>
  <c r="BH76" i="1"/>
  <c r="BI76" i="1"/>
  <c r="BJ76" i="1"/>
  <c r="D71" i="1"/>
  <c r="E71" i="1"/>
  <c r="F71" i="1"/>
  <c r="G71" i="1"/>
  <c r="I71" i="1"/>
  <c r="M71" i="1" s="1"/>
  <c r="O71" i="1"/>
  <c r="Q71" i="1" s="1"/>
  <c r="P71" i="1"/>
  <c r="R71" i="1" s="1"/>
  <c r="S71" i="1"/>
  <c r="T71" i="1"/>
  <c r="U71" i="1"/>
  <c r="V71" i="1"/>
  <c r="W71" i="1"/>
  <c r="X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V71" i="1" s="1"/>
  <c r="AP71" i="1"/>
  <c r="AW71" i="1" s="1"/>
  <c r="AQ71" i="1"/>
  <c r="AX71" i="1" s="1"/>
  <c r="AR71" i="1"/>
  <c r="AY71" i="1" s="1"/>
  <c r="BC71" i="1"/>
  <c r="BD71" i="1"/>
  <c r="BG71" i="1"/>
  <c r="BH71" i="1"/>
  <c r="BI71" i="1"/>
  <c r="BJ71" i="1"/>
  <c r="D67" i="1"/>
  <c r="E67" i="1"/>
  <c r="F67" i="1"/>
  <c r="G67" i="1"/>
  <c r="I67" i="1"/>
  <c r="M67" i="1" s="1"/>
  <c r="O67" i="1"/>
  <c r="Q67" i="1" s="1"/>
  <c r="P67" i="1"/>
  <c r="R67" i="1" s="1"/>
  <c r="S67" i="1"/>
  <c r="T67" i="1"/>
  <c r="U67" i="1"/>
  <c r="V67" i="1"/>
  <c r="W67" i="1"/>
  <c r="X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V67" i="1" s="1"/>
  <c r="AP67" i="1"/>
  <c r="AW67" i="1" s="1"/>
  <c r="AQ67" i="1"/>
  <c r="AX67" i="1" s="1"/>
  <c r="AR67" i="1"/>
  <c r="AY67" i="1" s="1"/>
  <c r="BC67" i="1"/>
  <c r="BD67" i="1"/>
  <c r="BG67" i="1"/>
  <c r="BH67" i="1"/>
  <c r="BI67" i="1"/>
  <c r="BJ67" i="1"/>
  <c r="D63" i="1"/>
  <c r="E63" i="1"/>
  <c r="F63" i="1"/>
  <c r="G63" i="1"/>
  <c r="I63" i="1"/>
  <c r="O63" i="1"/>
  <c r="Q63" i="1" s="1"/>
  <c r="P63" i="1"/>
  <c r="R63" i="1" s="1"/>
  <c r="S63" i="1"/>
  <c r="T63" i="1"/>
  <c r="U63" i="1"/>
  <c r="V63" i="1"/>
  <c r="W63" i="1"/>
  <c r="X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V63" i="1" s="1"/>
  <c r="AP63" i="1"/>
  <c r="AW63" i="1" s="1"/>
  <c r="BA63" i="1" s="1"/>
  <c r="AQ63" i="1"/>
  <c r="AX63" i="1" s="1"/>
  <c r="AR63" i="1"/>
  <c r="AY63" i="1" s="1"/>
  <c r="BC63" i="1"/>
  <c r="BD63" i="1"/>
  <c r="BG63" i="1"/>
  <c r="BH63" i="1"/>
  <c r="BI63" i="1"/>
  <c r="BJ63" i="1"/>
  <c r="D57" i="1"/>
  <c r="E57" i="1"/>
  <c r="F57" i="1"/>
  <c r="G57" i="1"/>
  <c r="I57" i="1"/>
  <c r="M57" i="1" s="1"/>
  <c r="O57" i="1"/>
  <c r="Q57" i="1" s="1"/>
  <c r="P57" i="1"/>
  <c r="R57" i="1" s="1"/>
  <c r="S57" i="1"/>
  <c r="T57" i="1"/>
  <c r="U57" i="1"/>
  <c r="V57" i="1"/>
  <c r="W57" i="1"/>
  <c r="X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V57" i="1" s="1"/>
  <c r="AZ57" i="1" s="1"/>
  <c r="AP57" i="1"/>
  <c r="AQ57" i="1"/>
  <c r="AX57" i="1" s="1"/>
  <c r="AR57" i="1"/>
  <c r="AY57" i="1" s="1"/>
  <c r="BC57" i="1"/>
  <c r="BD57" i="1"/>
  <c r="BG57" i="1"/>
  <c r="BH57" i="1"/>
  <c r="BI57" i="1"/>
  <c r="BJ57" i="1"/>
  <c r="D54" i="1"/>
  <c r="E54" i="1"/>
  <c r="F54" i="1"/>
  <c r="G54" i="1"/>
  <c r="I54" i="1"/>
  <c r="M54" i="1" s="1"/>
  <c r="O54" i="1"/>
  <c r="Q54" i="1" s="1"/>
  <c r="P54" i="1"/>
  <c r="R54" i="1" s="1"/>
  <c r="S54" i="1"/>
  <c r="T54" i="1"/>
  <c r="U54" i="1"/>
  <c r="V54" i="1"/>
  <c r="W54" i="1"/>
  <c r="X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X54" i="1" s="1"/>
  <c r="AR54" i="1"/>
  <c r="AY54" i="1" s="1"/>
  <c r="BC54" i="1"/>
  <c r="BD54" i="1"/>
  <c r="BG54" i="1"/>
  <c r="BH54" i="1"/>
  <c r="BI54" i="1"/>
  <c r="BJ54" i="1"/>
  <c r="D51" i="1"/>
  <c r="E51" i="1"/>
  <c r="F51" i="1"/>
  <c r="G51" i="1"/>
  <c r="I51" i="1"/>
  <c r="O51" i="1"/>
  <c r="Q51" i="1" s="1"/>
  <c r="P51" i="1"/>
  <c r="R51" i="1" s="1"/>
  <c r="S51" i="1"/>
  <c r="T51" i="1"/>
  <c r="U51" i="1"/>
  <c r="V51" i="1"/>
  <c r="W51" i="1"/>
  <c r="X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W51" i="1" s="1"/>
  <c r="AQ51" i="1"/>
  <c r="AX51" i="1" s="1"/>
  <c r="AR51" i="1"/>
  <c r="AY51" i="1" s="1"/>
  <c r="BC51" i="1"/>
  <c r="BG51" i="1"/>
  <c r="BH51" i="1"/>
  <c r="BI51" i="1"/>
  <c r="BJ51" i="1"/>
  <c r="D45" i="1"/>
  <c r="E45" i="1"/>
  <c r="F45" i="1"/>
  <c r="G45" i="1"/>
  <c r="I45" i="1"/>
  <c r="M45" i="1" s="1"/>
  <c r="O45" i="1"/>
  <c r="Q45" i="1" s="1"/>
  <c r="P45" i="1"/>
  <c r="R45" i="1" s="1"/>
  <c r="S45" i="1"/>
  <c r="T45" i="1"/>
  <c r="U45" i="1"/>
  <c r="V45" i="1"/>
  <c r="W45" i="1"/>
  <c r="X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W45" i="1" s="1"/>
  <c r="AQ45" i="1"/>
  <c r="AX45" i="1" s="1"/>
  <c r="AR45" i="1"/>
  <c r="AY45" i="1" s="1"/>
  <c r="BC45" i="1"/>
  <c r="BD45" i="1"/>
  <c r="BG45" i="1"/>
  <c r="BH45" i="1"/>
  <c r="BI45" i="1"/>
  <c r="BJ45" i="1"/>
  <c r="D37" i="1"/>
  <c r="E37" i="1"/>
  <c r="F37" i="1"/>
  <c r="G37" i="1"/>
  <c r="I37" i="1"/>
  <c r="O37" i="1"/>
  <c r="Q37" i="1" s="1"/>
  <c r="P37" i="1"/>
  <c r="R37" i="1" s="1"/>
  <c r="S37" i="1"/>
  <c r="T37" i="1"/>
  <c r="U37" i="1"/>
  <c r="V37" i="1"/>
  <c r="W37" i="1"/>
  <c r="X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V37" i="1" s="1"/>
  <c r="AP37" i="1"/>
  <c r="AW37" i="1" s="1"/>
  <c r="AQ37" i="1"/>
  <c r="AX37" i="1" s="1"/>
  <c r="AR37" i="1"/>
  <c r="AY37" i="1" s="1"/>
  <c r="BC37" i="1"/>
  <c r="BD37" i="1"/>
  <c r="BG37" i="1"/>
  <c r="BH37" i="1"/>
  <c r="BI37" i="1"/>
  <c r="BJ37" i="1"/>
  <c r="D33" i="1"/>
  <c r="E33" i="1"/>
  <c r="F33" i="1"/>
  <c r="G33" i="1"/>
  <c r="I33" i="1"/>
  <c r="O33" i="1"/>
  <c r="Q33" i="1" s="1"/>
  <c r="P33" i="1"/>
  <c r="R33" i="1" s="1"/>
  <c r="S33" i="1"/>
  <c r="T33" i="1"/>
  <c r="U33" i="1"/>
  <c r="V33" i="1"/>
  <c r="W33" i="1"/>
  <c r="X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X33" i="1" s="1"/>
  <c r="AR33" i="1"/>
  <c r="AY33" i="1" s="1"/>
  <c r="BC33" i="1"/>
  <c r="BD33" i="1"/>
  <c r="BG33" i="1"/>
  <c r="BH33" i="1"/>
  <c r="BI33" i="1"/>
  <c r="BJ33" i="1"/>
  <c r="D29" i="1"/>
  <c r="E29" i="1"/>
  <c r="F29" i="1"/>
  <c r="G29" i="1"/>
  <c r="I29" i="1"/>
  <c r="M29" i="1" s="1"/>
  <c r="O29" i="1"/>
  <c r="Q29" i="1" s="1"/>
  <c r="P29" i="1"/>
  <c r="R29" i="1" s="1"/>
  <c r="S29" i="1"/>
  <c r="T29" i="1"/>
  <c r="U29" i="1"/>
  <c r="V29" i="1"/>
  <c r="W29" i="1"/>
  <c r="X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V29" i="1" s="1"/>
  <c r="AP29" i="1"/>
  <c r="AQ29" i="1"/>
  <c r="AX29" i="1" s="1"/>
  <c r="AR29" i="1"/>
  <c r="AY29" i="1" s="1"/>
  <c r="BC29" i="1"/>
  <c r="BD29" i="1"/>
  <c r="BG29" i="1"/>
  <c r="BH29" i="1"/>
  <c r="BI29" i="1"/>
  <c r="BJ29" i="1"/>
  <c r="D26" i="1"/>
  <c r="E26" i="1"/>
  <c r="F26" i="1"/>
  <c r="G26" i="1"/>
  <c r="I26" i="1"/>
  <c r="M26" i="1" s="1"/>
  <c r="O26" i="1"/>
  <c r="Q26" i="1" s="1"/>
  <c r="P26" i="1"/>
  <c r="R26" i="1" s="1"/>
  <c r="S26" i="1"/>
  <c r="T26" i="1"/>
  <c r="U26" i="1"/>
  <c r="V26" i="1"/>
  <c r="W26" i="1"/>
  <c r="X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X26" i="1" s="1"/>
  <c r="AR26" i="1"/>
  <c r="AY26" i="1" s="1"/>
  <c r="BC26" i="1"/>
  <c r="BD26" i="1"/>
  <c r="BG26" i="1"/>
  <c r="BH26" i="1"/>
  <c r="BI26" i="1"/>
  <c r="BJ26" i="1"/>
  <c r="C19" i="1"/>
  <c r="C88" i="1"/>
  <c r="C85" i="1"/>
  <c r="C80" i="1"/>
  <c r="C76" i="1"/>
  <c r="C71" i="1"/>
  <c r="C67" i="1"/>
  <c r="C63" i="1"/>
  <c r="C57" i="1"/>
  <c r="C54" i="1"/>
  <c r="C51" i="1"/>
  <c r="C45" i="1"/>
  <c r="C37" i="1"/>
  <c r="C33" i="1"/>
  <c r="C29" i="1"/>
  <c r="C26" i="1"/>
  <c r="C23" i="1"/>
  <c r="H23" i="1" s="1"/>
  <c r="C12" i="1"/>
  <c r="C9" i="1"/>
  <c r="BA45" i="8" l="1"/>
  <c r="L11" i="10"/>
  <c r="K12" i="10"/>
  <c r="L12" i="10" s="1"/>
  <c r="AZ67" i="8"/>
  <c r="L5" i="10"/>
  <c r="K9" i="10"/>
  <c r="BL67" i="10"/>
  <c r="BM64" i="10"/>
  <c r="BM67" i="10" s="1"/>
  <c r="AZ45" i="10"/>
  <c r="BB41" i="10"/>
  <c r="BB51" i="10"/>
  <c r="L25" i="10"/>
  <c r="K26" i="10"/>
  <c r="L26" i="10" s="1"/>
  <c r="BB26" i="10"/>
  <c r="L65" i="10"/>
  <c r="K67" i="10"/>
  <c r="L67" i="10" s="1"/>
  <c r="L56" i="10"/>
  <c r="K57" i="10"/>
  <c r="L57" i="10" s="1"/>
  <c r="BM72" i="10"/>
  <c r="BM76" i="10" s="1"/>
  <c r="AZ65" i="10"/>
  <c r="AV67" i="10"/>
  <c r="AV89" i="10" s="1"/>
  <c r="BE89" i="8"/>
  <c r="L69" i="10"/>
  <c r="K71" i="10"/>
  <c r="L71" i="10" s="1"/>
  <c r="L49" i="10"/>
  <c r="K51" i="10"/>
  <c r="L51" i="10" s="1"/>
  <c r="BB85" i="10"/>
  <c r="L21" i="10"/>
  <c r="K23" i="10"/>
  <c r="L23" i="10" s="1"/>
  <c r="BF89" i="10"/>
  <c r="BA59" i="10"/>
  <c r="AW63" i="10"/>
  <c r="BB45" i="8"/>
  <c r="BF89" i="8"/>
  <c r="I33" i="9" s="1"/>
  <c r="J33" i="9" s="1"/>
  <c r="BB88" i="10"/>
  <c r="BB57" i="10"/>
  <c r="BA69" i="10"/>
  <c r="AW71" i="10"/>
  <c r="BB72" i="10"/>
  <c r="BB76" i="10" s="1"/>
  <c r="BA76" i="10"/>
  <c r="AZ23" i="10"/>
  <c r="BB20" i="10"/>
  <c r="BB23" i="10" s="1"/>
  <c r="BA35" i="10"/>
  <c r="AW37" i="10"/>
  <c r="AW89" i="10" s="1"/>
  <c r="K37" i="10"/>
  <c r="L37" i="10" s="1"/>
  <c r="BL89" i="10"/>
  <c r="L42" i="10"/>
  <c r="K45" i="10"/>
  <c r="L45" i="10" s="1"/>
  <c r="BB4" i="10"/>
  <c r="AZ9" i="10"/>
  <c r="BL54" i="10"/>
  <c r="BM52" i="10"/>
  <c r="BM54" i="10" s="1"/>
  <c r="BM89" i="10" s="1"/>
  <c r="L15" i="10"/>
  <c r="K19" i="10"/>
  <c r="L19" i="10" s="1"/>
  <c r="BK89" i="10"/>
  <c r="L59" i="10"/>
  <c r="K63" i="10"/>
  <c r="L63" i="10" s="1"/>
  <c r="L82" i="10"/>
  <c r="K85" i="10"/>
  <c r="L85" i="10" s="1"/>
  <c r="L31" i="10"/>
  <c r="K33" i="10"/>
  <c r="L33" i="10" s="1"/>
  <c r="BB12" i="8"/>
  <c r="AZ80" i="10"/>
  <c r="BB77" i="10"/>
  <c r="BB80" i="10" s="1"/>
  <c r="BA89" i="8"/>
  <c r="BB26" i="8"/>
  <c r="BA42" i="10"/>
  <c r="AW45" i="10"/>
  <c r="L73" i="10"/>
  <c r="K76" i="10"/>
  <c r="L76" i="10" s="1"/>
  <c r="AZ19" i="10"/>
  <c r="BB14" i="10"/>
  <c r="BB19" i="10" s="1"/>
  <c r="BB5" i="10"/>
  <c r="BB9" i="10" s="1"/>
  <c r="AZ80" i="8"/>
  <c r="AZ89" i="8" s="1"/>
  <c r="BB77" i="8"/>
  <c r="BB80" i="8" s="1"/>
  <c r="Z33" i="1"/>
  <c r="P13" i="7"/>
  <c r="O90" i="7"/>
  <c r="P90" i="7" s="1"/>
  <c r="BB4" i="8"/>
  <c r="BB9" i="8" s="1"/>
  <c r="BM89" i="8"/>
  <c r="BB89" i="5"/>
  <c r="K90" i="5"/>
  <c r="L90" i="5" s="1"/>
  <c r="L89" i="5"/>
  <c r="M89" i="8"/>
  <c r="N89" i="8" s="1"/>
  <c r="BL89" i="8"/>
  <c r="BA89" i="5"/>
  <c r="AW89" i="8"/>
  <c r="L9" i="8"/>
  <c r="K89" i="8"/>
  <c r="K90" i="8" s="1"/>
  <c r="Y33" i="1"/>
  <c r="AZ71" i="1"/>
  <c r="BA76" i="1"/>
  <c r="H12" i="1"/>
  <c r="L12" i="1"/>
  <c r="AX89" i="1"/>
  <c r="H9" i="1"/>
  <c r="L9" i="1"/>
  <c r="AZ63" i="1"/>
  <c r="BB63" i="1" s="1"/>
  <c r="K63" i="1"/>
  <c r="L63" i="1" s="1"/>
  <c r="H63" i="1"/>
  <c r="BA67" i="1"/>
  <c r="K54" i="1"/>
  <c r="L54" i="1" s="1"/>
  <c r="H54" i="1"/>
  <c r="H71" i="1"/>
  <c r="K76" i="1"/>
  <c r="L76" i="1" s="1"/>
  <c r="H76" i="1"/>
  <c r="H67" i="1"/>
  <c r="H80" i="1"/>
  <c r="AZ85" i="1"/>
  <c r="K85" i="1"/>
  <c r="L85" i="1" s="1"/>
  <c r="H85" i="1"/>
  <c r="BA71" i="1"/>
  <c r="K29" i="1"/>
  <c r="L29" i="1" s="1"/>
  <c r="H29" i="1"/>
  <c r="AZ88" i="1"/>
  <c r="K88" i="1"/>
  <c r="L88" i="1" s="1"/>
  <c r="H88" i="1"/>
  <c r="K57" i="1"/>
  <c r="L57" i="1" s="1"/>
  <c r="H57" i="1"/>
  <c r="AV33" i="1"/>
  <c r="AZ33" i="1" s="1"/>
  <c r="BB33" i="1" s="1"/>
  <c r="AS33" i="1"/>
  <c r="K33" i="1"/>
  <c r="L33" i="1" s="1"/>
  <c r="H33" i="1"/>
  <c r="BA37" i="1"/>
  <c r="H26" i="1"/>
  <c r="AT33" i="1"/>
  <c r="AW33" i="1"/>
  <c r="BA33" i="1" s="1"/>
  <c r="K37" i="1"/>
  <c r="L37" i="1" s="1"/>
  <c r="H37" i="1"/>
  <c r="AZ29" i="1"/>
  <c r="H19" i="1"/>
  <c r="L19" i="1"/>
  <c r="K45" i="1"/>
  <c r="L45" i="1" s="1"/>
  <c r="H45" i="1"/>
  <c r="K51" i="1"/>
  <c r="L51" i="1" s="1"/>
  <c r="H51" i="1"/>
  <c r="Z37" i="1"/>
  <c r="AS54" i="1"/>
  <c r="AV54" i="1"/>
  <c r="AZ54" i="1" s="1"/>
  <c r="AT57" i="1"/>
  <c r="AW57" i="1"/>
  <c r="BA57" i="1" s="1"/>
  <c r="BB57" i="1" s="1"/>
  <c r="Y88" i="1"/>
  <c r="Y37" i="1"/>
  <c r="AZ67" i="1"/>
  <c r="AT26" i="1"/>
  <c r="AW26" i="1"/>
  <c r="BA26" i="1" s="1"/>
  <c r="AS76" i="1"/>
  <c r="AU76" i="1" s="1"/>
  <c r="AV76" i="1"/>
  <c r="AZ76" i="1" s="1"/>
  <c r="AT80" i="1"/>
  <c r="AW80" i="1"/>
  <c r="BA80" i="1" s="1"/>
  <c r="BA88" i="1"/>
  <c r="BB88" i="1" s="1"/>
  <c r="AY89" i="1"/>
  <c r="AS26" i="1"/>
  <c r="AV26" i="1"/>
  <c r="AZ26" i="1" s="1"/>
  <c r="AT29" i="1"/>
  <c r="AW29" i="1"/>
  <c r="BA29" i="1" s="1"/>
  <c r="AS80" i="1"/>
  <c r="AV80" i="1"/>
  <c r="AZ80" i="1" s="1"/>
  <c r="AT85" i="1"/>
  <c r="AW85" i="1"/>
  <c r="BA85" i="1" s="1"/>
  <c r="AZ37" i="1"/>
  <c r="AS45" i="1"/>
  <c r="AV45" i="1"/>
  <c r="AZ45" i="1" s="1"/>
  <c r="BA51" i="1"/>
  <c r="BA45" i="1"/>
  <c r="AS51" i="1"/>
  <c r="AV51" i="1"/>
  <c r="AZ51" i="1" s="1"/>
  <c r="AT54" i="1"/>
  <c r="AW54" i="1"/>
  <c r="BA54" i="1" s="1"/>
  <c r="AS57" i="1"/>
  <c r="AT63" i="1"/>
  <c r="AS63" i="1"/>
  <c r="AT67" i="1"/>
  <c r="AS67" i="1"/>
  <c r="AT71" i="1"/>
  <c r="Y54" i="1"/>
  <c r="AS71" i="1"/>
  <c r="AT76" i="1"/>
  <c r="AS29" i="1"/>
  <c r="AT88" i="1"/>
  <c r="AT37" i="1"/>
  <c r="AS88" i="1"/>
  <c r="AS85" i="1"/>
  <c r="AS37" i="1"/>
  <c r="AT45" i="1"/>
  <c r="AT51" i="1"/>
  <c r="Y71" i="1"/>
  <c r="Z76" i="1"/>
  <c r="Y76" i="1"/>
  <c r="Y67" i="1"/>
  <c r="Y45" i="1"/>
  <c r="Z51" i="1"/>
  <c r="Y51" i="1"/>
  <c r="Z54" i="1"/>
  <c r="Y57" i="1"/>
  <c r="Z63" i="1"/>
  <c r="Y63" i="1"/>
  <c r="Z67" i="1"/>
  <c r="Y26" i="1"/>
  <c r="Y80" i="1"/>
  <c r="Y29" i="1"/>
  <c r="Y85" i="1"/>
  <c r="N76" i="1"/>
  <c r="P89" i="1"/>
  <c r="R89" i="1"/>
  <c r="Q89" i="1"/>
  <c r="J33" i="1"/>
  <c r="M33" i="1"/>
  <c r="N33" i="1" s="1"/>
  <c r="N67" i="1"/>
  <c r="AI89" i="1"/>
  <c r="K80" i="1"/>
  <c r="L80" i="1" s="1"/>
  <c r="K26" i="1"/>
  <c r="L26" i="1" s="1"/>
  <c r="J63" i="1"/>
  <c r="M63" i="1"/>
  <c r="N63" i="1" s="1"/>
  <c r="J37" i="1"/>
  <c r="M37" i="1"/>
  <c r="N37" i="1" s="1"/>
  <c r="BG89" i="1"/>
  <c r="J51" i="1"/>
  <c r="M51" i="1"/>
  <c r="N51" i="1" s="1"/>
  <c r="U89" i="1"/>
  <c r="K67" i="1"/>
  <c r="L67" i="1" s="1"/>
  <c r="K71" i="1"/>
  <c r="L71" i="1" s="1"/>
  <c r="N54" i="1"/>
  <c r="J54" i="1"/>
  <c r="J67" i="1"/>
  <c r="J76" i="1"/>
  <c r="AH89" i="1"/>
  <c r="BC89" i="1"/>
  <c r="I24" i="2" s="1"/>
  <c r="J24" i="2" s="1"/>
  <c r="J24" i="4" s="1"/>
  <c r="J24" i="6" s="1"/>
  <c r="J24" i="9" s="1"/>
  <c r="AF89" i="1"/>
  <c r="AE89" i="1"/>
  <c r="AD89" i="1"/>
  <c r="C89" i="1"/>
  <c r="AN89" i="1"/>
  <c r="AB89" i="1"/>
  <c r="F89" i="1"/>
  <c r="H13" i="2" s="1"/>
  <c r="AA89" i="1"/>
  <c r="E89" i="1"/>
  <c r="BJ89" i="1"/>
  <c r="AL89" i="1"/>
  <c r="X89" i="1"/>
  <c r="D89" i="1"/>
  <c r="G13" i="2" s="1"/>
  <c r="T89" i="1"/>
  <c r="AG89" i="1"/>
  <c r="AQ89" i="1"/>
  <c r="O89" i="1"/>
  <c r="AP89" i="1"/>
  <c r="AM89" i="1"/>
  <c r="BI89" i="1"/>
  <c r="I18" i="2" s="1"/>
  <c r="J18" i="2" s="1"/>
  <c r="J18" i="4" s="1"/>
  <c r="AK89" i="1"/>
  <c r="W89" i="1"/>
  <c r="BH89" i="1"/>
  <c r="I17" i="2" s="1"/>
  <c r="AJ89" i="1"/>
  <c r="V89" i="1"/>
  <c r="BD89" i="1"/>
  <c r="S89" i="1"/>
  <c r="AR89" i="1"/>
  <c r="I89" i="1"/>
  <c r="AO89" i="1"/>
  <c r="AC89" i="1"/>
  <c r="G89" i="1"/>
  <c r="BA37" i="10" l="1"/>
  <c r="BB35" i="10"/>
  <c r="BB37" i="10" s="1"/>
  <c r="BA63" i="10"/>
  <c r="BB59" i="10"/>
  <c r="BB63" i="10" s="1"/>
  <c r="L9" i="10"/>
  <c r="K89" i="10"/>
  <c r="BB65" i="10"/>
  <c r="BB67" i="10" s="1"/>
  <c r="AZ67" i="10"/>
  <c r="AZ89" i="10" s="1"/>
  <c r="BA71" i="10"/>
  <c r="BB69" i="10"/>
  <c r="BB71" i="10" s="1"/>
  <c r="BB42" i="10"/>
  <c r="BB45" i="10" s="1"/>
  <c r="BB89" i="10" s="1"/>
  <c r="BA45" i="10"/>
  <c r="BB51" i="1"/>
  <c r="L90" i="8"/>
  <c r="L89" i="8"/>
  <c r="J18" i="6"/>
  <c r="J18" i="9" s="1"/>
  <c r="BB89" i="8"/>
  <c r="AU63" i="1"/>
  <c r="BB76" i="1"/>
  <c r="BB85" i="1"/>
  <c r="BB67" i="1"/>
  <c r="BB71" i="1"/>
  <c r="M89" i="1"/>
  <c r="I13" i="2"/>
  <c r="C90" i="1"/>
  <c r="G14" i="2"/>
  <c r="G15" i="2" s="1"/>
  <c r="AU51" i="1"/>
  <c r="AU26" i="1"/>
  <c r="BB37" i="1"/>
  <c r="E90" i="1"/>
  <c r="H14" i="2"/>
  <c r="H15" i="2" s="1"/>
  <c r="AW89" i="1"/>
  <c r="J17" i="2"/>
  <c r="I19" i="2"/>
  <c r="G90" i="1"/>
  <c r="I14" i="2"/>
  <c r="AU88" i="1"/>
  <c r="AU80" i="1"/>
  <c r="AU45" i="1"/>
  <c r="AU54" i="1"/>
  <c r="BB29" i="1"/>
  <c r="AU33" i="1"/>
  <c r="BB26" i="1"/>
  <c r="AU67" i="1"/>
  <c r="AT89" i="1"/>
  <c r="I21" i="2" s="1"/>
  <c r="AU29" i="1"/>
  <c r="BB80" i="1"/>
  <c r="BB45" i="1"/>
  <c r="AU71" i="1"/>
  <c r="AZ89" i="1"/>
  <c r="AU37" i="1"/>
  <c r="AV89" i="1"/>
  <c r="BB54" i="1"/>
  <c r="AU85" i="1"/>
  <c r="AU57" i="1"/>
  <c r="BA89" i="1"/>
  <c r="AS89" i="1"/>
  <c r="I22" i="2" s="1"/>
  <c r="J22" i="2" s="1"/>
  <c r="J22" i="4" s="1"/>
  <c r="J22" i="6" s="1"/>
  <c r="J22" i="9" s="1"/>
  <c r="Z89" i="1"/>
  <c r="Y89" i="1"/>
  <c r="N89" i="1"/>
  <c r="H89" i="1"/>
  <c r="K89" i="1"/>
  <c r="L89" i="1" s="1"/>
  <c r="J89" i="1"/>
  <c r="L89" i="10" l="1"/>
  <c r="K90" i="10"/>
  <c r="L90" i="10" s="1"/>
  <c r="BA89" i="10"/>
  <c r="BB89" i="1"/>
  <c r="J19" i="2"/>
  <c r="J17" i="4"/>
  <c r="H90" i="1"/>
  <c r="I31" i="2"/>
  <c r="J31" i="2" s="1"/>
  <c r="J31" i="4" s="1"/>
  <c r="J31" i="6" s="1"/>
  <c r="J31" i="9" s="1"/>
  <c r="J14" i="2"/>
  <c r="J14" i="4" s="1"/>
  <c r="J14" i="6" s="1"/>
  <c r="J14" i="9" s="1"/>
  <c r="I30" i="2"/>
  <c r="J13" i="2"/>
  <c r="J13" i="4" s="1"/>
  <c r="I15" i="2"/>
  <c r="J21" i="2"/>
  <c r="I23" i="2"/>
  <c r="AU89" i="1"/>
  <c r="J17" i="6" l="1"/>
  <c r="J19" i="4"/>
  <c r="J13" i="6"/>
  <c r="J15" i="4"/>
  <c r="J23" i="2"/>
  <c r="J21" i="4"/>
  <c r="J15" i="2"/>
  <c r="J30" i="2"/>
  <c r="I32" i="2"/>
  <c r="J15" i="6" l="1"/>
  <c r="J13" i="9"/>
  <c r="J15" i="9" s="1"/>
  <c r="J19" i="6"/>
  <c r="J17" i="9"/>
  <c r="J19" i="9" s="1"/>
  <c r="J32" i="2"/>
  <c r="J30" i="4"/>
  <c r="J23" i="4"/>
  <c r="J21" i="6"/>
  <c r="L51" i="3"/>
  <c r="J23" i="6" l="1"/>
  <c r="J21" i="9"/>
  <c r="J23" i="9" s="1"/>
  <c r="J32" i="4"/>
  <c r="J30" i="6"/>
  <c r="J32" i="6" l="1"/>
  <c r="K32" i="6" s="1"/>
  <c r="J30" i="9"/>
  <c r="J32" i="9" s="1"/>
  <c r="K32" i="9" s="1"/>
</calcChain>
</file>

<file path=xl/sharedStrings.xml><?xml version="1.0" encoding="utf-8"?>
<sst xmlns="http://schemas.openxmlformats.org/spreadsheetml/2006/main" count="1754" uniqueCount="273">
  <si>
    <t>বাৎসরিক লক্ষ্যমাত্রা (হিমায়িত)</t>
  </si>
  <si>
    <t>বাৎসরিক লক্ষ্যমাত্রা (তরল)</t>
  </si>
  <si>
    <t>চলতি মাসে লক্ষ্যমাত্রা (হিমায়িত)</t>
  </si>
  <si>
    <t>চলতি মাসে লক্ষ্যমাত্রা (তরল)</t>
  </si>
  <si>
    <t>চলতি মাসে প্রথম প্রজনন (হিমায়িত)</t>
  </si>
  <si>
    <t>চলতি মাসে প্রথম প্রজনন (তরল)</t>
  </si>
  <si>
    <t>চলতি মাসে পুনঃ প্রজনন (হিমায়িত)</t>
  </si>
  <si>
    <t>চলতি মাসে পুনঃ প্রজনন (তরল)</t>
  </si>
  <si>
    <t>চলতি মাসে ছাগী প্রজনন সংখ্যা</t>
  </si>
  <si>
    <t>চলতি মাসে ছাগী প্রজননে আদায়কৃত ফি (টাকা)</t>
  </si>
  <si>
    <t>অফিসের নাম</t>
  </si>
  <si>
    <t xml:space="preserve">ঢাকা </t>
  </si>
  <si>
    <t>মুন্সীগঞ্জ</t>
  </si>
  <si>
    <t>নারায়নগঞ্জ</t>
  </si>
  <si>
    <t>নরসিংদী</t>
  </si>
  <si>
    <t>গাজীপুর</t>
  </si>
  <si>
    <t xml:space="preserve">উপমোট </t>
  </si>
  <si>
    <t>মানিকগঞ্জ</t>
  </si>
  <si>
    <t>উপমোট</t>
  </si>
  <si>
    <t>টাংগাইল</t>
  </si>
  <si>
    <t>ফরিদপুর</t>
  </si>
  <si>
    <t>মাদারীপুর</t>
  </si>
  <si>
    <t>গোপালগঞ্জ</t>
  </si>
  <si>
    <t>শরিয়তপুর</t>
  </si>
  <si>
    <t>রাজবাড়ি</t>
  </si>
  <si>
    <t>ময়মনসিংহ</t>
  </si>
  <si>
    <t>নেত্রকোনা</t>
  </si>
  <si>
    <t>কিশোরগঞ্জ</t>
  </si>
  <si>
    <t>জামালপুর</t>
  </si>
  <si>
    <t>শেরপুর</t>
  </si>
  <si>
    <t>চট্টগ্রাম</t>
  </si>
  <si>
    <t>কক্সবাজার</t>
  </si>
  <si>
    <t>কুমিল্লা</t>
  </si>
  <si>
    <t>ব্রাহ্মণবাড়িয়া</t>
  </si>
  <si>
    <t>চাঁদপুর</t>
  </si>
  <si>
    <t>নোয়াখালী</t>
  </si>
  <si>
    <t>ফেনী</t>
  </si>
  <si>
    <t>লক্ষীপুর</t>
  </si>
  <si>
    <t>খাগড়াছড়ি</t>
  </si>
  <si>
    <t>বান্দরবান</t>
  </si>
  <si>
    <t>রাঙ্গfমাটি</t>
  </si>
  <si>
    <t>সিলেট</t>
  </si>
  <si>
    <t>সুনামগঞ্জ</t>
  </si>
  <si>
    <t>মৌলভীবাজার</t>
  </si>
  <si>
    <t>হবিগঞ্জ</t>
  </si>
  <si>
    <t>রাজশাহী</t>
  </si>
  <si>
    <t>নাটোর</t>
  </si>
  <si>
    <t>চাপাইনবাবগঞ্জ</t>
  </si>
  <si>
    <t>নওগাঁ</t>
  </si>
  <si>
    <t>বগুড়া</t>
  </si>
  <si>
    <t>জয়পুরহাট</t>
  </si>
  <si>
    <t>পাবনা</t>
  </si>
  <si>
    <t>সিরাজগঞ্জ</t>
  </si>
  <si>
    <t>রংপুর</t>
  </si>
  <si>
    <t>কুড়িগ্রাম</t>
  </si>
  <si>
    <t>নীলফামারী</t>
  </si>
  <si>
    <t>লালমনিরহাট</t>
  </si>
  <si>
    <t>গাইবান্ধা</t>
  </si>
  <si>
    <t>ঠাকুরগাঁও</t>
  </si>
  <si>
    <t>পঞ্চগড়</t>
  </si>
  <si>
    <t>দিনাজপুর</t>
  </si>
  <si>
    <t>খুলনা</t>
  </si>
  <si>
    <t>সাতক্ষীরা</t>
  </si>
  <si>
    <t>বাগেরহাট</t>
  </si>
  <si>
    <t>যশোর</t>
  </si>
  <si>
    <t>ঝিনাইদহ</t>
  </si>
  <si>
    <t>নড়াইল</t>
  </si>
  <si>
    <t>মাগুড়া</t>
  </si>
  <si>
    <t>কুষ্টিয়া</t>
  </si>
  <si>
    <t>মেহেরপুর</t>
  </si>
  <si>
    <t>চুয়াডাঙ্গা</t>
  </si>
  <si>
    <t>বরিশাল</t>
  </si>
  <si>
    <t>পিরোজপুর</t>
  </si>
  <si>
    <t>ভোলা</t>
  </si>
  <si>
    <t>ঝালকাঠি</t>
  </si>
  <si>
    <t>বরগুনা</t>
  </si>
  <si>
    <t>পটুয়াখালী</t>
  </si>
  <si>
    <t xml:space="preserve"> সর্বমোট</t>
  </si>
  <si>
    <t>ক্রমিক</t>
  </si>
  <si>
    <t>এ.আই ল্যাব, সাভার</t>
  </si>
  <si>
    <t xml:space="preserve"> </t>
  </si>
  <si>
    <t>ষাড়ের সংখ্যা</t>
  </si>
  <si>
    <t>এআই ল্যাব রাজশাহী</t>
  </si>
  <si>
    <t>অর্জনের হার (বাৎসরিক লক্ষ্যমাত্রার ভিত্তিতে)</t>
  </si>
  <si>
    <t xml:space="preserve"> জুলাই হতে ক্রমপুঞ্জিত</t>
  </si>
  <si>
    <t xml:space="preserve"> প্রথম প্রজনন (হিমায়িত)</t>
  </si>
  <si>
    <t xml:space="preserve"> প্রথম প্রজনন (তরল)</t>
  </si>
  <si>
    <t xml:space="preserve"> পুনঃ প্রজনন (হিমায়িত)</t>
  </si>
  <si>
    <t xml:space="preserve"> পুনঃ প্রজনন (তরল)</t>
  </si>
  <si>
    <t>৩মাস পুর্বে মোট প্রজননকৃত গাভীর গর্ভপরীক্ষা কার্যক্রম (দৈবচয়ন পদ্ধতিতে)</t>
  </si>
  <si>
    <t xml:space="preserve"> গর্ভধারনের হার (হিমায়িত)</t>
  </si>
  <si>
    <t>গর্ভধারনের হার (তরল)</t>
  </si>
  <si>
    <t>মোট প্রজনন সংখ্যা (হিমায়িত)</t>
  </si>
  <si>
    <t>মোট প্রজনন সংখ্যা (তরল)</t>
  </si>
  <si>
    <t xml:space="preserve"> মোট প্রজননকৃত গাভীর গর্ভ পরীক্ষার সংখ্যা (তরল)</t>
  </si>
  <si>
    <t xml:space="preserve"> মোট প্রজননকৃত গাভীর গর্ভ পরীক্ষার সংখ্যা (হিমায়িত)</t>
  </si>
  <si>
    <t>মোট প্রজননকৃত গাভীর গর্ভধারনের সংখ্যা (হিমায়িত)</t>
  </si>
  <si>
    <t>মোট প্রজননকৃত গাভীর গর্ভধারনের সংখ্যা (তরল)</t>
  </si>
  <si>
    <t xml:space="preserve"> মোট প্রজনন সংখ্যা (হিমায়িত)</t>
  </si>
  <si>
    <t xml:space="preserve"> মোট প্রজনন সংখ্যা (তরল)</t>
  </si>
  <si>
    <t xml:space="preserve"> মোট প্রজননকৃত গাভীর গর্ভধারনের সংখ্যা (হিমায়িত)</t>
  </si>
  <si>
    <t xml:space="preserve"> মোট প্রজননকৃত গাভীর গর্ভধারনের সংখ্যা (তরল)</t>
  </si>
  <si>
    <t xml:space="preserve"> মোট প্রজননকৃত গাভীর গর্ভধারনে ব্যর্থতার সংখ্যা (হিমায়িত)</t>
  </si>
  <si>
    <t>মোট প্রজননকৃত গাভীর গর্ভধারনে ব্যর্থতার সংখ্যা (তরল)</t>
  </si>
  <si>
    <t xml:space="preserve"> মোট প্রজননকৃত গাভীর গর্ভপাত সংখ্যা (হিমায়িত)</t>
  </si>
  <si>
    <t xml:space="preserve"> মোট প্রজননকৃত গাভীর গর্ভপাত সংখ্যা (তরল)</t>
  </si>
  <si>
    <t>১১ মাস পুর্বে মোট প্রজননের আওতায় পরবর্তী গর্ভধারন সম্পর্কিত তথ্যদির সারসংক্ষেপ</t>
  </si>
  <si>
    <t xml:space="preserve"> মোট প্রজননকৃত গাভীর বিক্রয় সংখ্যা (হিমায়িত)</t>
  </si>
  <si>
    <t xml:space="preserve"> মোট প্রজননকৃত গাভীর বিক্রয় সংখ্যা (তরল)</t>
  </si>
  <si>
    <t xml:space="preserve"> এঁড়ে বাছুর জন্মদানের সংখ্যা (তরল)</t>
  </si>
  <si>
    <t>চলতি মাসে বাচ্চা উৎপাদন সংক্রান্ত তথ্য (সংখ্যায়)</t>
  </si>
  <si>
    <t>জুলাই থেকে ক্রমপুঞ্জিত বাচ্চা উৎপাদন সংক্রান্ত তথ্য (সংখ্যায়)</t>
  </si>
  <si>
    <t xml:space="preserve"> এঁড়ে বাছুর  (হিমায়িত)</t>
  </si>
  <si>
    <t xml:space="preserve"> এঁড়ে বাছুর  (তরল)</t>
  </si>
  <si>
    <t xml:space="preserve"> বকনা বাছুর  (হিমায়িত)</t>
  </si>
  <si>
    <t xml:space="preserve"> বকনা বাছুর  (তরল)</t>
  </si>
  <si>
    <t xml:space="preserve">জুলাই থেকে ক্রমপুঞ্জিত </t>
  </si>
  <si>
    <t xml:space="preserve"> ছাগী প্রজনন সংখ্যা</t>
  </si>
  <si>
    <t xml:space="preserve"> ছাগী প্রজননে আদায়কৃত ফি (টাকা)</t>
  </si>
  <si>
    <t>সিমেন ল্যাবরেটরীর তথ্য</t>
  </si>
  <si>
    <t>চলতি মাসে প্রস্ততকৃত তরল সিমেনের পরিমান (মাত্রা)</t>
  </si>
  <si>
    <t>চলতি মাসে প্রস্ততকৃত হিমায়িত সিমেনের পরিমান (মাত্রা)</t>
  </si>
  <si>
    <t>চলতি মাসে প্রস্ততকৃত মোট সিমেনের পরিমান (মাত্রা)</t>
  </si>
  <si>
    <t xml:space="preserve"> তরল সিমেনের পরিমান (মাত্রা)</t>
  </si>
  <si>
    <t>হিমায়িত সিমেনের পরিমান (মাত্রা)</t>
  </si>
  <si>
    <t>মোট সিমেনের পরিমান (মাত্রা)</t>
  </si>
  <si>
    <t xml:space="preserve"> সংঘটিত অন্যান্য ঘটনার সংখ্যা (তরল)</t>
  </si>
  <si>
    <t>সংঘটিত অন্যান্য ঘটনার সংখ্যা (হিমায়িত)</t>
  </si>
  <si>
    <t xml:space="preserve"> জন্মকালে বাচ্চা মৃত্যুর সংখ্যা (তরল)</t>
  </si>
  <si>
    <t>জন্মকালে বাচ্চা মৃত্যুর সংখ্যা (হিমায়িত)</t>
  </si>
  <si>
    <t>এঁড়ে বাছুর জন্মদানের সংখ্যা (হিমায়িত)</t>
  </si>
  <si>
    <t xml:space="preserve"> বকনা বাছুর জন্মদানের সংখ্যা (হিমায়িত)</t>
  </si>
  <si>
    <t xml:space="preserve"> বকনা বাছুর জন্মদানের সংখ্যা (তরল)</t>
  </si>
  <si>
    <t>এড়ে ও বকনা মোট  (হিমায়িত)</t>
  </si>
  <si>
    <t>এড়ে ও বকনা মোট  (তরল)</t>
  </si>
  <si>
    <t>হিমায়িত ও তরল সিমেন থেকে এড়ে ও বকনা মোট  বাছুর</t>
  </si>
  <si>
    <t>হিমায়িত ও তরল মোট</t>
  </si>
  <si>
    <t>মন্ত্রণালয়/বিভাগের মাসিক কর্মকান্ডের বিবরণী দাখিলের ছক</t>
  </si>
  <si>
    <t>পরিচালক, কৃত্রিম প্রজনন দপ্তর, প্রাণিসম্পদ অধিদপ্তর,ফার্মগেট, ঢাকা।</t>
  </si>
  <si>
    <t>দাখিলের তারিখঃ</t>
  </si>
  <si>
    <t>মাসের নামঃ</t>
  </si>
  <si>
    <t>মন্ত্রণালয়ঃ</t>
  </si>
  <si>
    <t>মৎস্য ও প্রাণিসম্পদ মন্ত্রণালয়</t>
  </si>
  <si>
    <t>জুলাই ২০২৪</t>
  </si>
  <si>
    <t>১। ভ্রমন/পরিদর্শন</t>
  </si>
  <si>
    <t>দেশের অভ্যন্তরে ভ্রমন/পরিদর্শন</t>
  </si>
  <si>
    <t>দেশের বাহির (দিন সংখ্যা)</t>
  </si>
  <si>
    <t>মাসের লক্ষ্যমাত্রা</t>
  </si>
  <si>
    <t>দিন সংখ্যা</t>
  </si>
  <si>
    <t>সন্তোষজনক কি না</t>
  </si>
  <si>
    <t>ক) মন্ত্রী/প্রতিমন্ত্রী/উপমন্ত্রী</t>
  </si>
  <si>
    <t>খ)সচিব/ভারপ্রাপ্ত সচিব</t>
  </si>
  <si>
    <t>গ)অতিরিক্ত সচিব</t>
  </si>
  <si>
    <t>ঘ)যুগ্ম সচিব</t>
  </si>
  <si>
    <t>ঙ)স্বশাসিক সংস্থা প্রধান</t>
  </si>
  <si>
    <t>চ) পরিচালক</t>
  </si>
  <si>
    <t>ভ্রমনকারী বিবরন</t>
  </si>
  <si>
    <t>x</t>
  </si>
  <si>
    <t>সন্তোষজনক</t>
  </si>
  <si>
    <r>
      <rPr>
        <b/>
        <sz val="9"/>
        <color theme="1"/>
        <rFont val="Siyam Rupali"/>
      </rPr>
      <t>দ্রষ্টব্যঃ-</t>
    </r>
    <r>
      <rPr>
        <sz val="9"/>
        <color theme="1"/>
        <rFont val="Siyam Rupali"/>
      </rPr>
      <t xml:space="preserve"> পুলিশ বিভাগের ক্ষেত্রে পুলিশের আই,জি/এডিশনাল আই.জি/ডি.আই.জি এবং এস.পি দের ভ্রমণ উল্লেখ করিতে হইবে। </t>
    </r>
  </si>
  <si>
    <t>২। গুরুত্বপুর্ণ মিটিং/সভা</t>
  </si>
  <si>
    <t>ক) মন্ত্রণালয় কর্তৃক আহুত আন্তঃমন্ত্রণালয়</t>
  </si>
  <si>
    <t>ঃ</t>
  </si>
  <si>
    <t>খ) মাসিক উন্নয়ন প্রকল্পের পর্যালোচনা সভা</t>
  </si>
  <si>
    <t>৩। উন্নয়ন কার্যক্রম</t>
  </si>
  <si>
    <t>প্রযোজ্য নহে</t>
  </si>
  <si>
    <t>স্কীম /প্রকল্প</t>
  </si>
  <si>
    <t xml:space="preserve">ক) আলোচ্য বৎসরের স্কীম/প্রকল্পের সংখ্যা </t>
  </si>
  <si>
    <t>খ) মোট বরাদ্দ (বাৎসরিক)</t>
  </si>
  <si>
    <t>গ) আলোচ্য মাস পর্যন্ত মোট অবমুক্ত</t>
  </si>
  <si>
    <t>ঘ) আলোচ্য মাস পর্যন্ত মোট ব্যয়( লক্ষ টাকা)</t>
  </si>
  <si>
    <t>১। আর্থিক</t>
  </si>
  <si>
    <t>২। বাস্তব</t>
  </si>
  <si>
    <t>ঙ) আলোচ্য মাস পর্যন্ত লক্ষ্যমাত্রা</t>
  </si>
  <si>
    <t>চ) আলোচ্য মাস পর্যন্ত অগ্রগতির হার (%)</t>
  </si>
  <si>
    <t>বিবরণ</t>
  </si>
  <si>
    <t>চলতি</t>
  </si>
  <si>
    <t>নতুন</t>
  </si>
  <si>
    <t>মোট</t>
  </si>
  <si>
    <t>৪। দূর্নীতি ও শৃংখলাজনিত মামলা সমূহ</t>
  </si>
  <si>
    <t>দূর্নীতি সংক্রান্ত</t>
  </si>
  <si>
    <t>শৃংখলা সংক্রান্ত</t>
  </si>
  <si>
    <t>ক) অনিস্পন্ন মামলা সংখ্যা</t>
  </si>
  <si>
    <t>১। তদন্তাধীন/অনুসন্ধানাধীন</t>
  </si>
  <si>
    <t>২। বিচারাধীন</t>
  </si>
  <si>
    <t>খ) আলোচ্য মাসে আরম্ভ করা মামলা সংখ্যা</t>
  </si>
  <si>
    <t>১। আলোচ্য মাস পর্যন্ত চুড়ান্তভাবে নিষ্পন্ন মামলার ক্রমপুঞ্জিত সংখ্যা</t>
  </si>
  <si>
    <t>চাকুরী হতে বরখাস্ত</t>
  </si>
  <si>
    <t>বেতন বৃদ্ধি স্থগিত</t>
  </si>
  <si>
    <t>জরিমানা</t>
  </si>
  <si>
    <t>অব্যাহতি প্রদান</t>
  </si>
  <si>
    <t>তিরস্কার/সতর্ক</t>
  </si>
  <si>
    <t xml:space="preserve">৫। উৎপাদন (পন্য/সেবা/সামাজিক অবকাঠামো/ভৌত অবকাঠামো টিক দিন) ঃ </t>
  </si>
  <si>
    <t>প্রধান প্রধান আইটেম</t>
  </si>
  <si>
    <t>লক্ষ্যমাত্রা</t>
  </si>
  <si>
    <t>আলোচ্য বৎসরে</t>
  </si>
  <si>
    <t>আলোচ্য মাসে</t>
  </si>
  <si>
    <t>১। কৃত্রিম প্রজনন</t>
  </si>
  <si>
    <t>খ) হিমায়িত (১ম)</t>
  </si>
  <si>
    <t>ক) তরল (১ম)</t>
  </si>
  <si>
    <t>২। সিমেন উৎপাদন</t>
  </si>
  <si>
    <t xml:space="preserve">ক) তরল </t>
  </si>
  <si>
    <t>৩। বাচ্চা জন্ম</t>
  </si>
  <si>
    <t>৪। ছাগী প্রজনন</t>
  </si>
  <si>
    <t>৫। ক্যান্ডিডেট বুল তৈরী</t>
  </si>
  <si>
    <t>৬। রাজস্ব আয় (প্রযোজ্য ক্ষেত্রে টিক দিন)ঃ</t>
  </si>
  <si>
    <t>আলোচ্য মাসে রাজস্ব আয়</t>
  </si>
  <si>
    <t>জুলাই হতে ক্রমপুঞ্জিত রাজস্ব আয়</t>
  </si>
  <si>
    <t>খ) হিমায়িত</t>
  </si>
  <si>
    <t>৭। প্রশিক্ষণ (প্রযোজ্য ক্ষেত্রে) ঃ-</t>
  </si>
  <si>
    <t>কর্মসুচীর নাম</t>
  </si>
  <si>
    <t>উদ্যোগী সংস্থা/এজেন্সীর নাম</t>
  </si>
  <si>
    <t>অংশগ্রহনকারী সংখ্যা</t>
  </si>
  <si>
    <t>মোট প্রশিক্ষণের সময়</t>
  </si>
  <si>
    <t>ক) কৃত্রিম প্রজনন ফি</t>
  </si>
  <si>
    <t xml:space="preserve">১) তরল </t>
  </si>
  <si>
    <t>২) হিমায়িত</t>
  </si>
  <si>
    <t>খ) ছাগী প্রজনন ফি</t>
  </si>
  <si>
    <t>গ) অন্যান্য</t>
  </si>
  <si>
    <t xml:space="preserve">জুলাই হতে ক্রমপুঞ্জিত </t>
  </si>
  <si>
    <t>৪ দিন</t>
  </si>
  <si>
    <t>আগস্ট ২০২৪</t>
  </si>
  <si>
    <t>সন্তোষজনক নয়</t>
  </si>
  <si>
    <t>অর্জনের হার (মাসিক লক্ষ্যমাত্রার ভিত্তিতে)</t>
  </si>
  <si>
    <t>সেপ্টেম্বর ২০২৪</t>
  </si>
  <si>
    <t xml:space="preserve">সন্তোষজনক </t>
  </si>
  <si>
    <t>৬দিন</t>
  </si>
  <si>
    <t>রাজস্ব আদায়ের হার (বাৎসরিক লক্ষ্যমাত্রার ভি্তিতে)</t>
  </si>
  <si>
    <t>অর্জন</t>
  </si>
  <si>
    <t>রাজস্ব আদায়</t>
  </si>
  <si>
    <t>:</t>
  </si>
  <si>
    <t>খ) সচিব/ভারপ্রাপ্ত সচিব</t>
  </si>
  <si>
    <t>গ) অতিরিক্ত সচিব</t>
  </si>
  <si>
    <t>ঘ) যুগ্ম সচিব</t>
  </si>
  <si>
    <t>ঙ) স্বশাসিক সংস্থা প্রধান</t>
  </si>
  <si>
    <t>তরল</t>
  </si>
  <si>
    <t>হিমায়িত</t>
  </si>
  <si>
    <t>সে্টেম্বর ২০২৪</t>
  </si>
  <si>
    <t xml:space="preserve">মোট </t>
  </si>
  <si>
    <t>মাসের নাম</t>
  </si>
  <si>
    <t xml:space="preserve"> কৃত্রিম প্রজনন সংখ্যা</t>
  </si>
  <si>
    <t>সিমেন উৎপাদন (মাত্রা)</t>
  </si>
  <si>
    <t>বাৎসরিক লক্ষ্যমাত্রা</t>
  </si>
  <si>
    <t>১ম ত্রৈমাসিক লক্ষ্যমাত্রা</t>
  </si>
  <si>
    <t>জুলাই ২৪ মাসে অর্জন</t>
  </si>
  <si>
    <t>আগস্ট ২৪ মাসে অর্জন</t>
  </si>
  <si>
    <t>সেপ্টেম্বর ২৪ মাসে অর্জন</t>
  </si>
  <si>
    <t>মোট (জুলাই -সেপ্টেম্বর)</t>
  </si>
  <si>
    <t>অর্জনের হার (ত্রৈমাসিক লক্ষ্যমাত্রার ভিত্তিতে)</t>
  </si>
  <si>
    <t>কৃত্রিম প্রজনন সংক্রান্ত তথ্য</t>
  </si>
  <si>
    <t>বাচ্চা উৎপাদন সংক্রান্ত তথ্য</t>
  </si>
  <si>
    <t>সিমেন উৎপাদন সংক্রান্ত তথ্য</t>
  </si>
  <si>
    <t>ছাগী প্রজনন সংক্রান্ত তথ্য</t>
  </si>
  <si>
    <t xml:space="preserve"> প্রজনন ষাঁড় উৎপাদন সংক্রান্ত তথ্য</t>
  </si>
  <si>
    <t>পরিচালক, কৃত্রিম প্রজনন দপ্তর, প্রাণিসম্পদ অধিদপ্তরের ১ম ত্রৈমাসিক (জুলাই- সেপ্টেম্বর ২০২৪) প্রতিবেদন</t>
  </si>
  <si>
    <t>পরিচালক, কৃত্রিম প্রজনন দপ্তরের ১ম ত্রৈমাসিক (জুলাই- সেপ্টেম্বর ২০২৪) প্রতিবেদন</t>
  </si>
  <si>
    <r>
      <rPr>
        <b/>
        <sz val="11"/>
        <color theme="1"/>
        <rFont val="SutonnyOMJ"/>
      </rPr>
      <t>দ্রষ্টব্যঃ-</t>
    </r>
    <r>
      <rPr>
        <sz val="11"/>
        <color theme="1"/>
        <rFont val="SutonnyOMJ"/>
      </rPr>
      <t xml:space="preserve"> পুলিশ বিভাগের ক্ষেত্রে পুলিশের আই,জি/এডিশনাল আই.জি/ডি.আই.জি এবং এস.পি দের ভ্রমণ উল্লেখ করিতে হইবে। </t>
    </r>
  </si>
  <si>
    <t>অক্টোবর ২০২৪</t>
  </si>
  <si>
    <t>২ দিন</t>
  </si>
  <si>
    <t>৩দিন</t>
  </si>
  <si>
    <t>কৃত্রিম প্রজনন</t>
  </si>
  <si>
    <t>সিমেন উৎপাদন</t>
  </si>
  <si>
    <t>বাচ্চা জন্ম</t>
  </si>
  <si>
    <t>ছাগী প্রজনন</t>
  </si>
  <si>
    <t>ক্যান্ডিডেট বুল তৈরী</t>
  </si>
  <si>
    <t>ডাঃ আনন্দ কুমার অধিকারী</t>
  </si>
  <si>
    <t>পরিচালক</t>
  </si>
  <si>
    <t>৬। রাজস্ব আয় (প্রযোজ্য ক্ষেত্রে টিক দিন):</t>
  </si>
  <si>
    <t>৫। উৎপাদন (পন্য/সেবা/সামাজিক অবকাঠামো/ভৌত অবকাঠামো টিক দিন):</t>
  </si>
  <si>
    <t>৭। প্রশিক্ষণ (প্রযোজ্য ক্ষেত্রে):</t>
  </si>
  <si>
    <t>মোঃ শাহজামান খান</t>
  </si>
  <si>
    <t>নভেম্বর ২০২৪</t>
  </si>
  <si>
    <t>২দিন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</si>
</sst>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5000445]0"/>
    <numFmt numFmtId="165" formatCode="[$-5000445]0.00"/>
    <numFmt numFmtId="166" formatCode="[$-5000000]dd/mm/yy"/>
  </numFmts>
  <fonts count="44">
    <font>
      <sz val="11"/>
      <color theme="1"/>
      <name val="Calibri"/>
      <family val="2"/>
      <scheme val="minor"/>
    </font>
    <font>
      <sz val="9"/>
      <color theme="1"/>
      <name val="Siyam Rupali"/>
    </font>
    <font>
      <sz val="8"/>
      <color theme="1"/>
      <name val="Siyam Rupali"/>
    </font>
    <font>
      <sz val="8"/>
      <color theme="1"/>
      <name val="Calibri"/>
      <family val="2"/>
      <scheme val="minor"/>
    </font>
    <font>
      <sz val="11"/>
      <color theme="1"/>
      <name val="NikoshBAN"/>
    </font>
    <font>
      <sz val="11"/>
      <color theme="1"/>
      <name val="Siyam Rupali"/>
    </font>
    <font>
      <sz val="10"/>
      <color theme="1"/>
      <name val="Siyam Rupali"/>
    </font>
    <font>
      <b/>
      <sz val="9"/>
      <color theme="1"/>
      <name val="Siyam Rupali"/>
    </font>
    <font>
      <b/>
      <sz val="8"/>
      <color theme="1"/>
      <name val="Siyam Rupali"/>
    </font>
    <font>
      <b/>
      <sz val="10"/>
      <color theme="1"/>
      <name val="Siyam Rupali"/>
    </font>
    <font>
      <b/>
      <sz val="11"/>
      <color theme="1"/>
      <name val="NikoshBAN"/>
    </font>
    <font>
      <u/>
      <sz val="8"/>
      <color theme="1"/>
      <name val="Siyam Rupali"/>
    </font>
    <font>
      <u/>
      <sz val="10"/>
      <color theme="1"/>
      <name val="Siyam Rupali"/>
    </font>
    <font>
      <b/>
      <sz val="14"/>
      <color theme="1"/>
      <name val="Siyam Rupali"/>
    </font>
    <font>
      <sz val="11"/>
      <name val="Siyam Rupali"/>
    </font>
    <font>
      <b/>
      <sz val="10"/>
      <name val="Siyam Rupali"/>
    </font>
    <font>
      <sz val="10"/>
      <name val="Siyam Rupali"/>
    </font>
    <font>
      <b/>
      <sz val="8"/>
      <name val="Siyam Rupali"/>
    </font>
    <font>
      <sz val="9"/>
      <name val="Siyam Rupali"/>
    </font>
    <font>
      <sz val="11"/>
      <name val="Calibri"/>
      <family val="2"/>
      <scheme val="minor"/>
    </font>
    <font>
      <sz val="8"/>
      <name val="Siyam Rupali"/>
    </font>
    <font>
      <sz val="8"/>
      <name val="Calibri"/>
      <family val="2"/>
      <scheme val="minor"/>
    </font>
    <font>
      <sz val="11"/>
      <name val="NikoshBAN"/>
    </font>
    <font>
      <b/>
      <sz val="11"/>
      <name val="NikoshBAN"/>
    </font>
    <font>
      <b/>
      <sz val="9"/>
      <name val="Siyam Rupali"/>
    </font>
    <font>
      <b/>
      <sz val="11"/>
      <name val="Siyam Rupali"/>
    </font>
    <font>
      <b/>
      <sz val="7"/>
      <name val="Siyam Rupali"/>
    </font>
    <font>
      <b/>
      <sz val="12"/>
      <name val="Siyam Rupali"/>
    </font>
    <font>
      <sz val="11"/>
      <name val="SutonnyOMJ"/>
    </font>
    <font>
      <b/>
      <sz val="10"/>
      <name val="SutonnyOMJ"/>
    </font>
    <font>
      <sz val="10"/>
      <name val="SutonnyOMJ"/>
    </font>
    <font>
      <sz val="8"/>
      <name val="SutonnyOMJ"/>
    </font>
    <font>
      <b/>
      <sz val="11"/>
      <name val="SutonnyOMJ"/>
    </font>
    <font>
      <sz val="12"/>
      <name val="SutonnyOMJ"/>
    </font>
    <font>
      <b/>
      <sz val="12"/>
      <name val="SutonnyOMJ"/>
    </font>
    <font>
      <b/>
      <sz val="14"/>
      <color theme="1"/>
      <name val="SutonnyOMJ"/>
    </font>
    <font>
      <sz val="10"/>
      <color theme="1"/>
      <name val="SutonnyOMJ"/>
    </font>
    <font>
      <b/>
      <sz val="10"/>
      <color theme="1"/>
      <name val="SutonnyOMJ"/>
    </font>
    <font>
      <b/>
      <sz val="11"/>
      <color theme="1"/>
      <name val="SutonnyOMJ"/>
    </font>
    <font>
      <sz val="11"/>
      <color theme="1"/>
      <name val="SutonnyOMJ"/>
    </font>
    <font>
      <u/>
      <sz val="11"/>
      <color theme="1"/>
      <name val="SutonnyOMJ"/>
    </font>
    <font>
      <b/>
      <sz val="9"/>
      <name val="SutonnyOMJ"/>
    </font>
    <font>
      <b/>
      <sz val="7"/>
      <name val="SutonnyOMJ"/>
    </font>
    <font>
      <sz val="11"/>
      <color rgb="FFFF0000"/>
      <name val="SutonnyOMJ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3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0" fillId="0" borderId="0" xfId="0" applyFont="1"/>
    <xf numFmtId="164" fontId="9" fillId="4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10" fillId="2" borderId="0" xfId="0" applyFont="1" applyFill="1"/>
    <xf numFmtId="0" fontId="4" fillId="2" borderId="0" xfId="0" applyFont="1" applyFill="1" applyAlignment="1">
      <alignment horizontal="center"/>
    </xf>
    <xf numFmtId="165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/>
    <xf numFmtId="165" fontId="9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164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9" fillId="4" borderId="0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164" fontId="9" fillId="5" borderId="10" xfId="0" applyNumberFormat="1" applyFont="1" applyFill="1" applyBorder="1" applyAlignment="1">
      <alignment horizontal="center" vertical="center"/>
    </xf>
    <xf numFmtId="164" fontId="9" fillId="5" borderId="1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0" fontId="0" fillId="2" borderId="0" xfId="0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10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9" fillId="4" borderId="10" xfId="0" applyNumberFormat="1" applyFont="1" applyFill="1" applyBorder="1" applyAlignment="1">
      <alignment horizontal="center" vertical="center"/>
    </xf>
    <xf numFmtId="0" fontId="0" fillId="0" borderId="4" xfId="0" applyBorder="1"/>
    <xf numFmtId="164" fontId="9" fillId="5" borderId="5" xfId="0" applyNumberFormat="1" applyFont="1" applyFill="1" applyBorder="1" applyAlignment="1">
      <alignment horizontal="right" vertical="center"/>
    </xf>
    <xf numFmtId="164" fontId="9" fillId="5" borderId="9" xfId="0" applyNumberFormat="1" applyFont="1" applyFill="1" applyBorder="1" applyAlignment="1">
      <alignment horizontal="center" vertical="center"/>
    </xf>
    <xf numFmtId="164" fontId="9" fillId="5" borderId="2" xfId="0" applyNumberFormat="1" applyFont="1" applyFill="1" applyBorder="1" applyAlignment="1">
      <alignment horizontal="center" vertical="center"/>
    </xf>
    <xf numFmtId="0" fontId="0" fillId="6" borderId="5" xfId="0" applyFill="1" applyBorder="1"/>
    <xf numFmtId="0" fontId="0" fillId="6" borderId="6" xfId="0" applyFill="1" applyBorder="1"/>
    <xf numFmtId="165" fontId="9" fillId="2" borderId="4" xfId="0" applyNumberFormat="1" applyFont="1" applyFill="1" applyBorder="1" applyAlignment="1">
      <alignment horizontal="center" vertical="center"/>
    </xf>
    <xf numFmtId="165" fontId="9" fillId="5" borderId="2" xfId="0" applyNumberFormat="1" applyFont="1" applyFill="1" applyBorder="1" applyAlignment="1">
      <alignment horizontal="center" vertical="center"/>
    </xf>
    <xf numFmtId="0" fontId="0" fillId="6" borderId="4" xfId="0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6" fontId="6" fillId="0" borderId="0" xfId="0" applyNumberFormat="1" applyFont="1" applyAlignment="1">
      <alignment horizontal="left"/>
    </xf>
    <xf numFmtId="0" fontId="9" fillId="0" borderId="0" xfId="0" applyFont="1"/>
    <xf numFmtId="0" fontId="1" fillId="0" borderId="0" xfId="0" applyFont="1"/>
    <xf numFmtId="0" fontId="6" fillId="0" borderId="0" xfId="0" applyFont="1" applyAlignment="1">
      <alignment horizontal="right"/>
    </xf>
    <xf numFmtId="0" fontId="6" fillId="0" borderId="6" xfId="0" applyFont="1" applyBorder="1"/>
    <xf numFmtId="0" fontId="6" fillId="0" borderId="0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14" xfId="0" applyFont="1" applyBorder="1"/>
    <xf numFmtId="0" fontId="6" fillId="0" borderId="3" xfId="0" applyFont="1" applyBorder="1"/>
    <xf numFmtId="0" fontId="6" fillId="0" borderId="2" xfId="0" applyFont="1" applyBorder="1"/>
    <xf numFmtId="0" fontId="6" fillId="0" borderId="15" xfId="0" applyFont="1" applyBorder="1"/>
    <xf numFmtId="0" fontId="6" fillId="0" borderId="7" xfId="0" applyFont="1" applyBorder="1"/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1" fillId="0" borderId="0" xfId="0" applyFont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164" fontId="2" fillId="2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4" fontId="6" fillId="0" borderId="15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19" fillId="2" borderId="0" xfId="0" applyFont="1" applyFill="1"/>
    <xf numFmtId="0" fontId="18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 vertical="center" textRotation="90" wrapText="1"/>
    </xf>
    <xf numFmtId="164" fontId="20" fillId="3" borderId="4" xfId="0" applyNumberFormat="1" applyFont="1" applyFill="1" applyBorder="1" applyAlignment="1">
      <alignment horizontal="center" vertical="center" wrapText="1"/>
    </xf>
    <xf numFmtId="164" fontId="20" fillId="3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/>
    <xf numFmtId="164" fontId="16" fillId="2" borderId="4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/>
    <xf numFmtId="0" fontId="22" fillId="2" borderId="0" xfId="0" applyFont="1" applyFill="1"/>
    <xf numFmtId="164" fontId="16" fillId="2" borderId="8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164" fontId="15" fillId="2" borderId="4" xfId="0" applyNumberFormat="1" applyFont="1" applyFill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/>
    <xf numFmtId="164" fontId="16" fillId="2" borderId="10" xfId="0" applyNumberFormat="1" applyFont="1" applyFill="1" applyBorder="1" applyAlignment="1">
      <alignment horizontal="center" vertical="center"/>
    </xf>
    <xf numFmtId="164" fontId="18" fillId="2" borderId="7" xfId="0" applyNumberFormat="1" applyFont="1" applyFill="1" applyBorder="1" applyAlignment="1">
      <alignment horizontal="center" vertical="center"/>
    </xf>
    <xf numFmtId="164" fontId="15" fillId="2" borderId="10" xfId="0" applyNumberFormat="1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/>
    <xf numFmtId="164" fontId="16" fillId="2" borderId="7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15" fillId="4" borderId="4" xfId="0" applyNumberFormat="1" applyFont="1" applyFill="1" applyBorder="1" applyAlignment="1">
      <alignment horizontal="center" vertical="center"/>
    </xf>
    <xf numFmtId="164" fontId="15" fillId="4" borderId="6" xfId="0" applyNumberFormat="1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165" fontId="15" fillId="4" borderId="1" xfId="0" applyNumberFormat="1" applyFont="1" applyFill="1" applyBorder="1" applyAlignment="1">
      <alignment horizontal="center" vertical="center"/>
    </xf>
    <xf numFmtId="164" fontId="15" fillId="5" borderId="10" xfId="0" applyNumberFormat="1" applyFont="1" applyFill="1" applyBorder="1" applyAlignment="1">
      <alignment horizontal="center" vertical="center"/>
    </xf>
    <xf numFmtId="164" fontId="15" fillId="5" borderId="11" xfId="0" applyNumberFormat="1" applyFont="1" applyFill="1" applyBorder="1" applyAlignment="1">
      <alignment horizontal="center" vertical="center"/>
    </xf>
    <xf numFmtId="164" fontId="15" fillId="5" borderId="9" xfId="0" applyNumberFormat="1" applyFont="1" applyFill="1" applyBorder="1" applyAlignment="1">
      <alignment horizontal="center" vertical="center"/>
    </xf>
    <xf numFmtId="164" fontId="15" fillId="5" borderId="2" xfId="0" applyNumberFormat="1" applyFont="1" applyFill="1" applyBorder="1" applyAlignment="1">
      <alignment horizontal="center" vertical="center"/>
    </xf>
    <xf numFmtId="164" fontId="15" fillId="5" borderId="1" xfId="0" applyNumberFormat="1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/>
    </xf>
    <xf numFmtId="165" fontId="15" fillId="5" borderId="2" xfId="0" applyNumberFormat="1" applyFont="1" applyFill="1" applyBorder="1" applyAlignment="1">
      <alignment horizontal="center" vertical="center"/>
    </xf>
    <xf numFmtId="0" fontId="19" fillId="0" borderId="4" xfId="0" applyFont="1" applyBorder="1"/>
    <xf numFmtId="164" fontId="15" fillId="5" borderId="5" xfId="0" applyNumberFormat="1" applyFont="1" applyFill="1" applyBorder="1" applyAlignment="1">
      <alignment horizontal="right" vertical="center"/>
    </xf>
    <xf numFmtId="164" fontId="16" fillId="0" borderId="4" xfId="0" applyNumberFormat="1" applyFont="1" applyBorder="1" applyAlignment="1">
      <alignment horizontal="center" vertical="center"/>
    </xf>
    <xf numFmtId="0" fontId="19" fillId="6" borderId="6" xfId="0" applyFont="1" applyFill="1" applyBorder="1"/>
    <xf numFmtId="165" fontId="15" fillId="2" borderId="4" xfId="0" applyNumberFormat="1" applyFont="1" applyFill="1" applyBorder="1" applyAlignment="1">
      <alignment horizontal="center" vertical="center"/>
    </xf>
    <xf numFmtId="0" fontId="19" fillId="6" borderId="4" xfId="0" applyFont="1" applyFill="1" applyBorder="1"/>
    <xf numFmtId="0" fontId="19" fillId="6" borderId="5" xfId="0" applyFont="1" applyFill="1" applyBorder="1"/>
    <xf numFmtId="0" fontId="19" fillId="0" borderId="0" xfId="0" applyFont="1"/>
    <xf numFmtId="0" fontId="19" fillId="0" borderId="0" xfId="0" applyFont="1" applyAlignment="1">
      <alignment wrapText="1"/>
    </xf>
    <xf numFmtId="164" fontId="24" fillId="5" borderId="1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5" fontId="16" fillId="2" borderId="1" xfId="0" applyNumberFormat="1" applyFont="1" applyFill="1" applyBorder="1" applyAlignment="1" applyProtection="1">
      <alignment horizontal="center" vertical="center"/>
    </xf>
    <xf numFmtId="164" fontId="14" fillId="2" borderId="1" xfId="0" applyNumberFormat="1" applyFont="1" applyFill="1" applyBorder="1"/>
    <xf numFmtId="0" fontId="14" fillId="2" borderId="1" xfId="0" applyFont="1" applyFill="1" applyBorder="1"/>
    <xf numFmtId="164" fontId="25" fillId="2" borderId="1" xfId="0" applyNumberFormat="1" applyFont="1" applyFill="1" applyBorder="1"/>
    <xf numFmtId="0" fontId="14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164" fontId="25" fillId="2" borderId="1" xfId="0" applyNumberFormat="1" applyFont="1" applyFill="1" applyBorder="1" applyAlignment="1">
      <alignment horizontal="center"/>
    </xf>
    <xf numFmtId="164" fontId="16" fillId="2" borderId="1" xfId="0" applyNumberFormat="1" applyFont="1" applyFill="1" applyBorder="1" applyAlignment="1" applyProtection="1">
      <alignment horizontal="center" vertical="center"/>
      <protection locked="0"/>
    </xf>
    <xf numFmtId="164" fontId="16" fillId="2" borderId="1" xfId="0" applyNumberFormat="1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/>
    </xf>
    <xf numFmtId="0" fontId="14" fillId="2" borderId="1" xfId="0" applyFont="1" applyFill="1" applyBorder="1" applyProtection="1"/>
    <xf numFmtId="164" fontId="26" fillId="5" borderId="1" xfId="0" applyNumberFormat="1" applyFont="1" applyFill="1" applyBorder="1" applyAlignment="1">
      <alignment horizontal="center" vertical="center"/>
    </xf>
    <xf numFmtId="164" fontId="15" fillId="7" borderId="4" xfId="0" applyNumberFormat="1" applyFont="1" applyFill="1" applyBorder="1" applyAlignment="1">
      <alignment horizontal="center" vertical="center"/>
    </xf>
    <xf numFmtId="164" fontId="15" fillId="7" borderId="6" xfId="0" applyNumberFormat="1" applyFont="1" applyFill="1" applyBorder="1" applyAlignment="1">
      <alignment horizontal="center" vertical="center"/>
    </xf>
    <xf numFmtId="164" fontId="15" fillId="7" borderId="1" xfId="0" applyNumberFormat="1" applyFont="1" applyFill="1" applyBorder="1" applyAlignment="1">
      <alignment horizontal="center" vertical="center"/>
    </xf>
    <xf numFmtId="165" fontId="15" fillId="7" borderId="1" xfId="0" applyNumberFormat="1" applyFont="1" applyFill="1" applyBorder="1" applyAlignment="1">
      <alignment horizontal="center" vertical="center"/>
    </xf>
    <xf numFmtId="165" fontId="15" fillId="7" borderId="1" xfId="0" applyNumberFormat="1" applyFont="1" applyFill="1" applyBorder="1" applyAlignment="1" applyProtection="1">
      <alignment horizontal="center" vertical="center"/>
    </xf>
    <xf numFmtId="164" fontId="24" fillId="7" borderId="6" xfId="0" applyNumberFormat="1" applyFont="1" applyFill="1" applyBorder="1" applyAlignment="1">
      <alignment horizontal="center" vertical="center"/>
    </xf>
    <xf numFmtId="164" fontId="16" fillId="0" borderId="0" xfId="0" applyNumberFormat="1" applyFont="1" applyAlignment="1">
      <alignment horizontal="center"/>
    </xf>
    <xf numFmtId="164" fontId="15" fillId="0" borderId="1" xfId="0" applyNumberFormat="1" applyFont="1" applyBorder="1" applyAlignment="1">
      <alignment horizontal="center" vertical="center"/>
    </xf>
    <xf numFmtId="0" fontId="16" fillId="0" borderId="0" xfId="0" applyFont="1"/>
    <xf numFmtId="164" fontId="16" fillId="0" borderId="15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2" borderId="1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17" fillId="7" borderId="6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 applyProtection="1">
      <alignment horizontal="center" vertical="center"/>
    </xf>
    <xf numFmtId="164" fontId="15" fillId="7" borderId="8" xfId="0" applyNumberFormat="1" applyFont="1" applyFill="1" applyBorder="1" applyAlignment="1">
      <alignment horizontal="center" vertical="center"/>
    </xf>
    <xf numFmtId="164" fontId="15" fillId="7" borderId="9" xfId="0" applyNumberFormat="1" applyFont="1" applyFill="1" applyBorder="1" applyAlignment="1">
      <alignment horizontal="center" vertical="center"/>
    </xf>
    <xf numFmtId="165" fontId="15" fillId="7" borderId="2" xfId="0" applyNumberFormat="1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horizontal="center" vertical="center"/>
    </xf>
    <xf numFmtId="164" fontId="18" fillId="5" borderId="1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/>
    </xf>
    <xf numFmtId="165" fontId="15" fillId="7" borderId="6" xfId="0" applyNumberFormat="1" applyFont="1" applyFill="1" applyBorder="1" applyAlignment="1">
      <alignment horizontal="center" vertical="center"/>
    </xf>
    <xf numFmtId="165" fontId="17" fillId="7" borderId="1" xfId="0" applyNumberFormat="1" applyFont="1" applyFill="1" applyBorder="1" applyAlignment="1">
      <alignment horizontal="center" vertical="center"/>
    </xf>
    <xf numFmtId="165" fontId="17" fillId="5" borderId="1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textRotation="90" wrapText="1"/>
    </xf>
    <xf numFmtId="0" fontId="23" fillId="2" borderId="6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19" fillId="2" borderId="0" xfId="0" applyFont="1" applyFill="1" applyBorder="1"/>
    <xf numFmtId="0" fontId="28" fillId="2" borderId="0" xfId="0" applyFont="1" applyFill="1"/>
    <xf numFmtId="164" fontId="31" fillId="3" borderId="4" xfId="0" applyNumberFormat="1" applyFont="1" applyFill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 wrapText="1"/>
    </xf>
    <xf numFmtId="0" fontId="31" fillId="2" borderId="0" xfId="0" applyFont="1" applyFill="1"/>
    <xf numFmtId="164" fontId="29" fillId="7" borderId="6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32" fillId="2" borderId="0" xfId="0" applyFont="1" applyFill="1" applyAlignment="1">
      <alignment horizontal="center"/>
    </xf>
    <xf numFmtId="0" fontId="28" fillId="0" borderId="4" xfId="0" applyFont="1" applyBorder="1"/>
    <xf numFmtId="0" fontId="28" fillId="6" borderId="6" xfId="0" applyFont="1" applyFill="1" applyBorder="1"/>
    <xf numFmtId="0" fontId="28" fillId="0" borderId="0" xfId="0" applyFont="1"/>
    <xf numFmtId="0" fontId="28" fillId="0" borderId="0" xfId="0" applyFont="1" applyAlignment="1">
      <alignment wrapText="1"/>
    </xf>
    <xf numFmtId="0" fontId="33" fillId="0" borderId="1" xfId="0" applyFont="1" applyBorder="1" applyAlignment="1">
      <alignment horizontal="center" vertical="center" textRotation="90" wrapText="1"/>
    </xf>
    <xf numFmtId="164" fontId="32" fillId="7" borderId="4" xfId="0" applyNumberFormat="1" applyFont="1" applyFill="1" applyBorder="1" applyAlignment="1">
      <alignment horizontal="center" vertical="center"/>
    </xf>
    <xf numFmtId="164" fontId="32" fillId="7" borderId="6" xfId="0" applyNumberFormat="1" applyFont="1" applyFill="1" applyBorder="1" applyAlignment="1">
      <alignment horizontal="center" vertical="center"/>
    </xf>
    <xf numFmtId="164" fontId="32" fillId="7" borderId="1" xfId="0" applyNumberFormat="1" applyFont="1" applyFill="1" applyBorder="1" applyAlignment="1">
      <alignment horizontal="center" vertical="center"/>
    </xf>
    <xf numFmtId="164" fontId="32" fillId="5" borderId="10" xfId="0" applyNumberFormat="1" applyFont="1" applyFill="1" applyBorder="1" applyAlignment="1">
      <alignment horizontal="center" vertical="center"/>
    </xf>
    <xf numFmtId="164" fontId="32" fillId="5" borderId="5" xfId="0" applyNumberFormat="1" applyFont="1" applyFill="1" applyBorder="1" applyAlignment="1">
      <alignment horizontal="right" vertical="center"/>
    </xf>
    <xf numFmtId="0" fontId="39" fillId="0" borderId="0" xfId="0" applyFont="1"/>
    <xf numFmtId="0" fontId="40" fillId="0" borderId="0" xfId="0" applyFont="1" applyAlignment="1">
      <alignment horizontal="center" vertical="center"/>
    </xf>
    <xf numFmtId="0" fontId="5" fillId="0" borderId="0" xfId="0" applyFont="1"/>
    <xf numFmtId="166" fontId="39" fillId="0" borderId="0" xfId="0" applyNumberFormat="1" applyFont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164" fontId="39" fillId="3" borderId="1" xfId="0" applyNumberFormat="1" applyFont="1" applyFill="1" applyBorder="1" applyAlignment="1">
      <alignment horizontal="center" vertical="center"/>
    </xf>
    <xf numFmtId="0" fontId="39" fillId="0" borderId="2" xfId="0" applyFont="1" applyBorder="1"/>
    <xf numFmtId="0" fontId="39" fillId="0" borderId="2" xfId="0" applyFont="1" applyBorder="1" applyAlignment="1">
      <alignment vertical="center" wrapText="1"/>
    </xf>
    <xf numFmtId="0" fontId="39" fillId="0" borderId="1" xfId="0" applyFont="1" applyBorder="1"/>
    <xf numFmtId="0" fontId="39" fillId="0" borderId="1" xfId="0" applyFont="1" applyBorder="1" applyAlignment="1">
      <alignment horizontal="center" vertical="center"/>
    </xf>
    <xf numFmtId="0" fontId="39" fillId="0" borderId="14" xfId="0" applyFont="1" applyBorder="1"/>
    <xf numFmtId="164" fontId="39" fillId="2" borderId="2" xfId="0" applyNumberFormat="1" applyFont="1" applyFill="1" applyBorder="1" applyAlignment="1">
      <alignment horizontal="center" vertical="center"/>
    </xf>
    <xf numFmtId="164" fontId="39" fillId="2" borderId="14" xfId="0" applyNumberFormat="1" applyFont="1" applyFill="1" applyBorder="1" applyAlignment="1">
      <alignment horizontal="center" vertical="center"/>
    </xf>
    <xf numFmtId="164" fontId="39" fillId="0" borderId="15" xfId="0" applyNumberFormat="1" applyFont="1" applyBorder="1" applyAlignment="1">
      <alignment horizontal="center" vertical="center"/>
    </xf>
    <xf numFmtId="164" fontId="39" fillId="0" borderId="0" xfId="0" applyNumberFormat="1" applyFont="1" applyBorder="1" applyAlignment="1">
      <alignment horizontal="center"/>
    </xf>
    <xf numFmtId="0" fontId="39" fillId="0" borderId="15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164" fontId="38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center" vertical="center"/>
    </xf>
    <xf numFmtId="0" fontId="39" fillId="0" borderId="15" xfId="0" applyFont="1" applyBorder="1"/>
    <xf numFmtId="0" fontId="39" fillId="0" borderId="0" xfId="0" applyFont="1" applyAlignment="1">
      <alignment horizontal="right"/>
    </xf>
    <xf numFmtId="164" fontId="39" fillId="0" borderId="15" xfId="0" applyNumberFormat="1" applyFont="1" applyBorder="1" applyAlignment="1">
      <alignment horizontal="center"/>
    </xf>
    <xf numFmtId="0" fontId="39" fillId="0" borderId="7" xfId="0" applyFont="1" applyBorder="1"/>
    <xf numFmtId="0" fontId="38" fillId="0" borderId="1" xfId="0" applyFont="1" applyBorder="1" applyAlignment="1">
      <alignment horizontal="right"/>
    </xf>
    <xf numFmtId="164" fontId="32" fillId="0" borderId="1" xfId="0" applyNumberFormat="1" applyFont="1" applyBorder="1" applyAlignment="1">
      <alignment horizontal="center" vertical="center"/>
    </xf>
    <xf numFmtId="164" fontId="39" fillId="0" borderId="7" xfId="0" applyNumberFormat="1" applyFont="1" applyBorder="1" applyAlignment="1">
      <alignment horizontal="center"/>
    </xf>
    <xf numFmtId="164" fontId="39" fillId="0" borderId="1" xfId="0" applyNumberFormat="1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center"/>
    </xf>
    <xf numFmtId="0" fontId="39" fillId="0" borderId="10" xfId="0" applyFont="1" applyBorder="1"/>
    <xf numFmtId="0" fontId="39" fillId="0" borderId="11" xfId="0" applyFont="1" applyBorder="1"/>
    <xf numFmtId="0" fontId="39" fillId="0" borderId="6" xfId="0" applyFont="1" applyBorder="1"/>
    <xf numFmtId="0" fontId="39" fillId="0" borderId="1" xfId="0" applyFont="1" applyBorder="1" applyAlignment="1">
      <alignment vertical="center"/>
    </xf>
    <xf numFmtId="0" fontId="39" fillId="0" borderId="12" xfId="0" applyFont="1" applyBorder="1"/>
    <xf numFmtId="0" fontId="39" fillId="0" borderId="13" xfId="0" applyFont="1" applyBorder="1"/>
    <xf numFmtId="0" fontId="39" fillId="0" borderId="9" xfId="0" applyFont="1" applyBorder="1"/>
    <xf numFmtId="164" fontId="39" fillId="2" borderId="0" xfId="0" applyNumberFormat="1" applyFont="1" applyFill="1" applyAlignment="1">
      <alignment horizontal="center" vertical="center"/>
    </xf>
    <xf numFmtId="164" fontId="39" fillId="2" borderId="15" xfId="0" applyNumberFormat="1" applyFont="1" applyFill="1" applyBorder="1" applyAlignment="1">
      <alignment horizontal="center" vertical="center"/>
    </xf>
    <xf numFmtId="0" fontId="39" fillId="0" borderId="8" xfId="0" applyFont="1" applyBorder="1"/>
    <xf numFmtId="0" fontId="39" fillId="0" borderId="12" xfId="0" applyFont="1" applyBorder="1" applyAlignment="1">
      <alignment horizontal="right"/>
    </xf>
    <xf numFmtId="0" fontId="39" fillId="0" borderId="0" xfId="0" applyFont="1" applyBorder="1"/>
    <xf numFmtId="165" fontId="38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right"/>
    </xf>
    <xf numFmtId="0" fontId="39" fillId="0" borderId="10" xfId="0" applyFont="1" applyBorder="1" applyAlignment="1">
      <alignment horizontal="right"/>
    </xf>
    <xf numFmtId="0" fontId="39" fillId="0" borderId="3" xfId="0" applyFont="1" applyBorder="1"/>
    <xf numFmtId="0" fontId="40" fillId="0" borderId="0" xfId="0" applyFont="1" applyAlignment="1">
      <alignment horizontal="center" vertical="center" wrapText="1"/>
    </xf>
    <xf numFmtId="0" fontId="38" fillId="0" borderId="1" xfId="0" applyFont="1" applyBorder="1"/>
    <xf numFmtId="164" fontId="37" fillId="0" borderId="1" xfId="0" applyNumberFormat="1" applyFont="1" applyBorder="1"/>
    <xf numFmtId="164" fontId="28" fillId="2" borderId="4" xfId="0" applyNumberFormat="1" applyFont="1" applyFill="1" applyBorder="1" applyAlignment="1">
      <alignment horizontal="center" vertical="center"/>
    </xf>
    <xf numFmtId="164" fontId="28" fillId="2" borderId="1" xfId="0" applyNumberFormat="1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164" fontId="28" fillId="2" borderId="8" xfId="0" applyNumberFormat="1" applyFont="1" applyFill="1" applyBorder="1" applyAlignment="1">
      <alignment horizontal="center" vertical="center"/>
    </xf>
    <xf numFmtId="164" fontId="28" fillId="2" borderId="2" xfId="0" applyNumberFormat="1" applyFont="1" applyFill="1" applyBorder="1" applyAlignment="1">
      <alignment horizontal="center" vertical="center"/>
    </xf>
    <xf numFmtId="165" fontId="30" fillId="2" borderId="1" xfId="0" applyNumberFormat="1" applyFont="1" applyFill="1" applyBorder="1" applyAlignment="1">
      <alignment horizontal="center" vertical="center"/>
    </xf>
    <xf numFmtId="165" fontId="30" fillId="2" borderId="1" xfId="0" applyNumberFormat="1" applyFont="1" applyFill="1" applyBorder="1" applyAlignment="1" applyProtection="1">
      <alignment horizontal="center" vertical="center"/>
    </xf>
    <xf numFmtId="164" fontId="28" fillId="2" borderId="1" xfId="0" applyNumberFormat="1" applyFont="1" applyFill="1" applyBorder="1"/>
    <xf numFmtId="164" fontId="28" fillId="2" borderId="10" xfId="0" applyNumberFormat="1" applyFont="1" applyFill="1" applyBorder="1" applyAlignment="1">
      <alignment horizontal="center" vertical="center"/>
    </xf>
    <xf numFmtId="164" fontId="28" fillId="2" borderId="7" xfId="0" applyNumberFormat="1" applyFont="1" applyFill="1" applyBorder="1" applyAlignment="1">
      <alignment horizontal="center" vertical="center"/>
    </xf>
    <xf numFmtId="0" fontId="28" fillId="2" borderId="1" xfId="0" applyFont="1" applyFill="1" applyBorder="1"/>
    <xf numFmtId="164" fontId="32" fillId="2" borderId="10" xfId="0" applyNumberFormat="1" applyFont="1" applyFill="1" applyBorder="1" applyAlignment="1">
      <alignment horizontal="center" vertical="center"/>
    </xf>
    <xf numFmtId="164" fontId="32" fillId="2" borderId="7" xfId="0" applyNumberFormat="1" applyFont="1" applyFill="1" applyBorder="1" applyAlignment="1">
      <alignment horizontal="center" vertical="center"/>
    </xf>
    <xf numFmtId="164" fontId="29" fillId="2" borderId="1" xfId="0" applyNumberFormat="1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/>
    </xf>
    <xf numFmtId="165" fontId="29" fillId="2" borderId="1" xfId="0" applyNumberFormat="1" applyFont="1" applyFill="1" applyBorder="1" applyAlignment="1">
      <alignment horizontal="center" vertical="center"/>
    </xf>
    <xf numFmtId="164" fontId="32" fillId="2" borderId="1" xfId="0" applyNumberFormat="1" applyFont="1" applyFill="1" applyBorder="1"/>
    <xf numFmtId="0" fontId="28" fillId="2" borderId="0" xfId="0" applyFont="1" applyFill="1" applyAlignment="1">
      <alignment horizontal="center"/>
    </xf>
    <xf numFmtId="0" fontId="28" fillId="2" borderId="1" xfId="0" applyFont="1" applyFill="1" applyBorder="1" applyAlignment="1">
      <alignment horizontal="center"/>
    </xf>
    <xf numFmtId="164" fontId="32" fillId="2" borderId="4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center"/>
    </xf>
    <xf numFmtId="164" fontId="30" fillId="2" borderId="1" xfId="0" applyNumberFormat="1" applyFont="1" applyFill="1" applyBorder="1" applyAlignment="1" applyProtection="1">
      <alignment horizontal="center" vertical="center"/>
      <protection locked="0"/>
    </xf>
    <xf numFmtId="164" fontId="30" fillId="2" borderId="1" xfId="0" applyNumberFormat="1" applyFont="1" applyFill="1" applyBorder="1" applyAlignment="1" applyProtection="1">
      <alignment horizontal="center" vertical="center"/>
    </xf>
    <xf numFmtId="0" fontId="28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Protection="1"/>
    <xf numFmtId="0" fontId="28" fillId="0" borderId="1" xfId="0" applyFont="1" applyBorder="1" applyAlignment="1">
      <alignment horizontal="center" vertical="center" textRotation="90" wrapText="1"/>
    </xf>
    <xf numFmtId="165" fontId="29" fillId="7" borderId="1" xfId="0" applyNumberFormat="1" applyFont="1" applyFill="1" applyBorder="1" applyAlignment="1">
      <alignment horizontal="center" vertical="center"/>
    </xf>
    <xf numFmtId="165" fontId="29" fillId="7" borderId="1" xfId="0" applyNumberFormat="1" applyFont="1" applyFill="1" applyBorder="1" applyAlignment="1" applyProtection="1">
      <alignment horizontal="center" vertical="center"/>
    </xf>
    <xf numFmtId="164" fontId="41" fillId="7" borderId="6" xfId="0" applyNumberFormat="1" applyFont="1" applyFill="1" applyBorder="1" applyAlignment="1">
      <alignment horizontal="center" vertical="center"/>
    </xf>
    <xf numFmtId="0" fontId="28" fillId="6" borderId="5" xfId="0" applyFont="1" applyFill="1" applyBorder="1"/>
    <xf numFmtId="165" fontId="30" fillId="7" borderId="1" xfId="0" applyNumberFormat="1" applyFont="1" applyFill="1" applyBorder="1" applyAlignment="1">
      <alignment horizontal="center" vertical="center"/>
    </xf>
    <xf numFmtId="164" fontId="32" fillId="3" borderId="11" xfId="0" applyNumberFormat="1" applyFont="1" applyFill="1" applyBorder="1" applyAlignment="1">
      <alignment horizontal="center" vertical="center"/>
    </xf>
    <xf numFmtId="164" fontId="32" fillId="3" borderId="9" xfId="0" applyNumberFormat="1" applyFont="1" applyFill="1" applyBorder="1" applyAlignment="1">
      <alignment horizontal="center" vertical="center"/>
    </xf>
    <xf numFmtId="164" fontId="32" fillId="3" borderId="2" xfId="0" applyNumberFormat="1" applyFont="1" applyFill="1" applyBorder="1" applyAlignment="1">
      <alignment horizontal="center" vertical="center"/>
    </xf>
    <xf numFmtId="164" fontId="29" fillId="3" borderId="1" xfId="0" applyNumberFormat="1" applyFont="1" applyFill="1" applyBorder="1" applyAlignment="1">
      <alignment horizontal="center" vertical="center"/>
    </xf>
    <xf numFmtId="164" fontId="29" fillId="3" borderId="2" xfId="0" applyNumberFormat="1" applyFont="1" applyFill="1" applyBorder="1" applyAlignment="1">
      <alignment horizontal="center" vertical="center"/>
    </xf>
    <xf numFmtId="165" fontId="29" fillId="3" borderId="1" xfId="0" applyNumberFormat="1" applyFont="1" applyFill="1" applyBorder="1" applyAlignment="1">
      <alignment horizontal="center" vertical="center"/>
    </xf>
    <xf numFmtId="164" fontId="41" fillId="3" borderId="2" xfId="0" applyNumberFormat="1" applyFont="1" applyFill="1" applyBorder="1" applyAlignment="1">
      <alignment horizontal="center" vertical="center"/>
    </xf>
    <xf numFmtId="165" fontId="29" fillId="3" borderId="2" xfId="0" applyNumberFormat="1" applyFont="1" applyFill="1" applyBorder="1" applyAlignment="1">
      <alignment horizontal="center" vertical="center"/>
    </xf>
    <xf numFmtId="164" fontId="41" fillId="3" borderId="1" xfId="0" applyNumberFormat="1" applyFont="1" applyFill="1" applyBorder="1" applyAlignment="1">
      <alignment horizontal="center" vertical="center"/>
    </xf>
    <xf numFmtId="164" fontId="42" fillId="3" borderId="1" xfId="0" applyNumberFormat="1" applyFont="1" applyFill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0" fontId="33" fillId="6" borderId="6" xfId="0" applyFont="1" applyFill="1" applyBorder="1"/>
    <xf numFmtId="165" fontId="33" fillId="2" borderId="4" xfId="0" applyNumberFormat="1" applyFont="1" applyFill="1" applyBorder="1" applyAlignment="1">
      <alignment horizontal="center" vertical="center"/>
    </xf>
    <xf numFmtId="0" fontId="33" fillId="6" borderId="4" xfId="0" applyFont="1" applyFill="1" applyBorder="1"/>
    <xf numFmtId="0" fontId="33" fillId="6" borderId="5" xfId="0" applyFont="1" applyFill="1" applyBorder="1"/>
    <xf numFmtId="164" fontId="33" fillId="2" borderId="4" xfId="0" applyNumberFormat="1" applyFont="1" applyFill="1" applyBorder="1" applyAlignment="1">
      <alignment horizontal="center" vertical="center"/>
    </xf>
    <xf numFmtId="165" fontId="33" fillId="2" borderId="1" xfId="0" applyNumberFormat="1" applyFont="1" applyFill="1" applyBorder="1" applyAlignment="1">
      <alignment horizontal="center" vertical="center"/>
    </xf>
    <xf numFmtId="164" fontId="30" fillId="2" borderId="7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4" fontId="28" fillId="0" borderId="15" xfId="0" applyNumberFormat="1" applyFont="1" applyBorder="1" applyAlignment="1">
      <alignment horizontal="center"/>
    </xf>
    <xf numFmtId="164" fontId="28" fillId="0" borderId="1" xfId="0" applyNumberFormat="1" applyFont="1" applyBorder="1" applyAlignment="1">
      <alignment horizontal="center"/>
    </xf>
    <xf numFmtId="164" fontId="28" fillId="0" borderId="0" xfId="0" applyNumberFormat="1" applyFont="1" applyAlignment="1">
      <alignment horizontal="center"/>
    </xf>
    <xf numFmtId="0" fontId="38" fillId="0" borderId="4" xfId="0" applyFont="1" applyBorder="1"/>
    <xf numFmtId="0" fontId="38" fillId="0" borderId="8" xfId="0" applyFont="1" applyBorder="1"/>
    <xf numFmtId="0" fontId="38" fillId="0" borderId="12" xfId="0" applyFont="1" applyBorder="1" applyAlignment="1">
      <alignment horizontal="right"/>
    </xf>
    <xf numFmtId="0" fontId="38" fillId="0" borderId="10" xfId="0" applyFont="1" applyBorder="1" applyAlignment="1">
      <alignment horizontal="right"/>
    </xf>
    <xf numFmtId="0" fontId="38" fillId="0" borderId="12" xfId="0" applyFont="1" applyBorder="1"/>
    <xf numFmtId="0" fontId="39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/>
    </xf>
    <xf numFmtId="165" fontId="30" fillId="2" borderId="1" xfId="0" applyNumberFormat="1" applyFont="1" applyFill="1" applyBorder="1" applyAlignment="1" applyProtection="1">
      <alignment horizontal="center" vertical="center"/>
      <protection locked="0"/>
    </xf>
    <xf numFmtId="164" fontId="29" fillId="2" borderId="1" xfId="0" applyNumberFormat="1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Protection="1">
      <protection locked="0"/>
    </xf>
    <xf numFmtId="0" fontId="32" fillId="2" borderId="0" xfId="0" applyFont="1" applyFill="1" applyProtection="1">
      <protection locked="0"/>
    </xf>
    <xf numFmtId="0" fontId="28" fillId="2" borderId="0" xfId="0" applyFont="1" applyFill="1" applyAlignment="1" applyProtection="1">
      <alignment horizontal="center"/>
      <protection locked="0"/>
    </xf>
    <xf numFmtId="0" fontId="32" fillId="2" borderId="0" xfId="0" applyFont="1" applyFill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28" fillId="2" borderId="0" xfId="0" applyFont="1" applyFill="1" applyProtection="1"/>
    <xf numFmtId="0" fontId="33" fillId="0" borderId="1" xfId="0" applyFont="1" applyBorder="1" applyAlignment="1" applyProtection="1">
      <alignment horizontal="center" vertical="center" textRotation="90" wrapText="1"/>
    </xf>
    <xf numFmtId="0" fontId="28" fillId="0" borderId="1" xfId="0" applyFont="1" applyBorder="1" applyAlignment="1" applyProtection="1">
      <alignment horizontal="center" vertical="center" textRotation="90" wrapText="1"/>
    </xf>
    <xf numFmtId="164" fontId="31" fillId="3" borderId="4" xfId="0" applyNumberFormat="1" applyFont="1" applyFill="1" applyBorder="1" applyAlignment="1" applyProtection="1">
      <alignment horizontal="center" vertical="center" wrapText="1"/>
    </xf>
    <xf numFmtId="164" fontId="31" fillId="3" borderId="1" xfId="0" applyNumberFormat="1" applyFont="1" applyFill="1" applyBorder="1" applyAlignment="1" applyProtection="1">
      <alignment horizontal="center" vertical="center" wrapText="1"/>
    </xf>
    <xf numFmtId="0" fontId="31" fillId="2" borderId="0" xfId="0" applyFont="1" applyFill="1" applyProtection="1"/>
    <xf numFmtId="165" fontId="29" fillId="2" borderId="1" xfId="0" applyNumberFormat="1" applyFont="1" applyFill="1" applyBorder="1" applyAlignment="1" applyProtection="1">
      <alignment horizontal="center" vertical="center"/>
    </xf>
    <xf numFmtId="165" fontId="30" fillId="7" borderId="1" xfId="0" applyNumberFormat="1" applyFont="1" applyFill="1" applyBorder="1" applyAlignment="1" applyProtection="1">
      <alignment horizontal="center" vertical="center"/>
    </xf>
    <xf numFmtId="165" fontId="29" fillId="3" borderId="1" xfId="0" applyNumberFormat="1" applyFont="1" applyFill="1" applyBorder="1" applyAlignment="1" applyProtection="1">
      <alignment horizontal="center" vertical="center"/>
    </xf>
    <xf numFmtId="165" fontId="33" fillId="2" borderId="4" xfId="0" applyNumberFormat="1" applyFont="1" applyFill="1" applyBorder="1" applyAlignment="1" applyProtection="1">
      <alignment horizontal="center" vertical="center"/>
    </xf>
    <xf numFmtId="0" fontId="28" fillId="0" borderId="0" xfId="0" applyFont="1" applyProtection="1"/>
    <xf numFmtId="164" fontId="28" fillId="2" borderId="4" xfId="0" applyNumberFormat="1" applyFont="1" applyFill="1" applyBorder="1" applyAlignment="1" applyProtection="1">
      <alignment horizontal="center" vertical="center"/>
    </xf>
    <xf numFmtId="164" fontId="28" fillId="2" borderId="1" xfId="0" applyNumberFormat="1" applyFont="1" applyFill="1" applyBorder="1" applyAlignment="1" applyProtection="1">
      <alignment horizontal="center" vertical="center"/>
    </xf>
    <xf numFmtId="164" fontId="28" fillId="2" borderId="8" xfId="0" applyNumberFormat="1" applyFont="1" applyFill="1" applyBorder="1" applyAlignment="1" applyProtection="1">
      <alignment horizontal="center" vertical="center"/>
    </xf>
    <xf numFmtId="164" fontId="28" fillId="2" borderId="2" xfId="0" applyNumberFormat="1" applyFont="1" applyFill="1" applyBorder="1" applyAlignment="1" applyProtection="1">
      <alignment horizontal="center" vertical="center"/>
    </xf>
    <xf numFmtId="164" fontId="32" fillId="7" borderId="4" xfId="0" applyNumberFormat="1" applyFont="1" applyFill="1" applyBorder="1" applyAlignment="1" applyProtection="1">
      <alignment horizontal="center" vertical="center"/>
    </xf>
    <xf numFmtId="164" fontId="32" fillId="7" borderId="6" xfId="0" applyNumberFormat="1" applyFont="1" applyFill="1" applyBorder="1" applyAlignment="1" applyProtection="1">
      <alignment horizontal="center" vertical="center"/>
    </xf>
    <xf numFmtId="164" fontId="28" fillId="2" borderId="10" xfId="0" applyNumberFormat="1" applyFont="1" applyFill="1" applyBorder="1" applyAlignment="1" applyProtection="1">
      <alignment horizontal="center" vertical="center"/>
    </xf>
    <xf numFmtId="164" fontId="30" fillId="2" borderId="7" xfId="0" applyNumberFormat="1" applyFont="1" applyFill="1" applyBorder="1" applyAlignment="1" applyProtection="1">
      <alignment horizontal="center" vertical="center"/>
    </xf>
    <xf numFmtId="164" fontId="32" fillId="2" borderId="10" xfId="0" applyNumberFormat="1" applyFont="1" applyFill="1" applyBorder="1" applyAlignment="1" applyProtection="1">
      <alignment horizontal="center" vertical="center"/>
    </xf>
    <xf numFmtId="164" fontId="32" fillId="2" borderId="7" xfId="0" applyNumberFormat="1" applyFont="1" applyFill="1" applyBorder="1" applyAlignment="1" applyProtection="1">
      <alignment horizontal="center" vertical="center"/>
    </xf>
    <xf numFmtId="164" fontId="32" fillId="2" borderId="1" xfId="0" applyNumberFormat="1" applyFont="1" applyFill="1" applyBorder="1" applyAlignment="1" applyProtection="1">
      <alignment horizontal="center" vertical="center"/>
    </xf>
    <xf numFmtId="164" fontId="28" fillId="2" borderId="7" xfId="0" applyNumberFormat="1" applyFont="1" applyFill="1" applyBorder="1" applyAlignment="1" applyProtection="1">
      <alignment horizontal="center" vertical="center"/>
    </xf>
    <xf numFmtId="164" fontId="32" fillId="7" borderId="1" xfId="0" applyNumberFormat="1" applyFont="1" applyFill="1" applyBorder="1" applyAlignment="1" applyProtection="1">
      <alignment horizontal="center" vertical="center"/>
    </xf>
    <xf numFmtId="164" fontId="32" fillId="2" borderId="4" xfId="0" applyNumberFormat="1" applyFont="1" applyFill="1" applyBorder="1" applyAlignment="1" applyProtection="1">
      <alignment horizontal="center" vertical="center"/>
    </xf>
    <xf numFmtId="164" fontId="32" fillId="5" borderId="10" xfId="0" applyNumberFormat="1" applyFont="1" applyFill="1" applyBorder="1" applyAlignment="1" applyProtection="1">
      <alignment horizontal="center" vertical="center"/>
    </xf>
    <xf numFmtId="164" fontId="32" fillId="3" borderId="11" xfId="0" applyNumberFormat="1" applyFont="1" applyFill="1" applyBorder="1" applyAlignment="1" applyProtection="1">
      <alignment horizontal="center" vertical="center"/>
    </xf>
    <xf numFmtId="164" fontId="32" fillId="3" borderId="9" xfId="0" applyNumberFormat="1" applyFont="1" applyFill="1" applyBorder="1" applyAlignment="1" applyProtection="1">
      <alignment horizontal="center" vertical="center"/>
    </xf>
    <xf numFmtId="164" fontId="32" fillId="3" borderId="2" xfId="0" applyNumberFormat="1" applyFont="1" applyFill="1" applyBorder="1" applyAlignment="1" applyProtection="1">
      <alignment horizontal="center" vertical="center"/>
    </xf>
    <xf numFmtId="0" fontId="28" fillId="0" borderId="4" xfId="0" applyFont="1" applyBorder="1" applyProtection="1"/>
    <xf numFmtId="164" fontId="32" fillId="5" borderId="5" xfId="0" applyNumberFormat="1" applyFont="1" applyFill="1" applyBorder="1" applyAlignment="1" applyProtection="1">
      <alignment horizontal="right" vertical="center"/>
    </xf>
    <xf numFmtId="164" fontId="33" fillId="0" borderId="4" xfId="0" applyNumberFormat="1" applyFont="1" applyBorder="1" applyAlignment="1" applyProtection="1">
      <alignment horizontal="center" vertical="center"/>
    </xf>
    <xf numFmtId="0" fontId="33" fillId="6" borderId="6" xfId="0" applyFont="1" applyFill="1" applyBorder="1" applyProtection="1"/>
    <xf numFmtId="0" fontId="28" fillId="0" borderId="0" xfId="0" applyFont="1" applyAlignment="1" applyProtection="1">
      <alignment wrapText="1"/>
    </xf>
    <xf numFmtId="164" fontId="29" fillId="7" borderId="6" xfId="0" applyNumberFormat="1" applyFont="1" applyFill="1" applyBorder="1" applyAlignment="1" applyProtection="1">
      <alignment horizontal="center" vertical="center"/>
    </xf>
    <xf numFmtId="164" fontId="41" fillId="3" borderId="2" xfId="0" applyNumberFormat="1" applyFont="1" applyFill="1" applyBorder="1" applyAlignment="1" applyProtection="1">
      <alignment horizontal="center" vertical="center"/>
    </xf>
    <xf numFmtId="164" fontId="29" fillId="3" borderId="2" xfId="0" applyNumberFormat="1" applyFont="1" applyFill="1" applyBorder="1" applyAlignment="1" applyProtection="1">
      <alignment horizontal="center" vertical="center"/>
    </xf>
    <xf numFmtId="165" fontId="29" fillId="3" borderId="2" xfId="0" applyNumberFormat="1" applyFont="1" applyFill="1" applyBorder="1" applyAlignment="1" applyProtection="1">
      <alignment horizontal="center" vertical="center"/>
    </xf>
    <xf numFmtId="164" fontId="33" fillId="2" borderId="4" xfId="0" applyNumberFormat="1" applyFont="1" applyFill="1" applyBorder="1" applyAlignment="1" applyProtection="1">
      <alignment horizontal="center" vertical="center"/>
    </xf>
    <xf numFmtId="165" fontId="33" fillId="2" borderId="1" xfId="0" applyNumberFormat="1" applyFont="1" applyFill="1" applyBorder="1" applyAlignment="1" applyProtection="1">
      <alignment horizontal="center" vertical="center"/>
    </xf>
    <xf numFmtId="0" fontId="28" fillId="6" borderId="5" xfId="0" applyFont="1" applyFill="1" applyBorder="1" applyProtection="1"/>
    <xf numFmtId="0" fontId="28" fillId="6" borderId="6" xfId="0" applyFont="1" applyFill="1" applyBorder="1" applyProtection="1"/>
    <xf numFmtId="0" fontId="28" fillId="0" borderId="0" xfId="0" applyFont="1" applyAlignment="1" applyProtection="1">
      <alignment horizontal="center" vertical="center"/>
    </xf>
    <xf numFmtId="0" fontId="32" fillId="0" borderId="0" xfId="0" applyFont="1" applyAlignment="1" applyProtection="1">
      <alignment horizontal="center" vertical="center"/>
    </xf>
    <xf numFmtId="164" fontId="29" fillId="3" borderId="1" xfId="0" applyNumberFormat="1" applyFont="1" applyFill="1" applyBorder="1" applyAlignment="1" applyProtection="1">
      <alignment horizontal="center" vertical="center"/>
    </xf>
    <xf numFmtId="164" fontId="41" fillId="7" borderId="6" xfId="0" applyNumberFormat="1" applyFont="1" applyFill="1" applyBorder="1" applyAlignment="1" applyProtection="1">
      <alignment horizontal="center" vertical="center"/>
    </xf>
    <xf numFmtId="164" fontId="41" fillId="3" borderId="1" xfId="0" applyNumberFormat="1" applyFont="1" applyFill="1" applyBorder="1" applyAlignment="1" applyProtection="1">
      <alignment horizontal="center" vertical="center"/>
    </xf>
    <xf numFmtId="164" fontId="42" fillId="3" borderId="1" xfId="0" applyNumberFormat="1" applyFont="1" applyFill="1" applyBorder="1" applyAlignment="1" applyProtection="1">
      <alignment horizontal="center" vertical="center"/>
    </xf>
    <xf numFmtId="164" fontId="29" fillId="2" borderId="1" xfId="0" applyNumberFormat="1" applyFont="1" applyFill="1" applyBorder="1" applyAlignment="1" applyProtection="1">
      <alignment horizontal="center" vertical="center"/>
    </xf>
    <xf numFmtId="164" fontId="28" fillId="2" borderId="1" xfId="0" applyNumberFormat="1" applyFont="1" applyFill="1" applyBorder="1" applyAlignment="1" applyProtection="1">
      <alignment horizontal="center"/>
    </xf>
    <xf numFmtId="164" fontId="32" fillId="2" borderId="1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0" fontId="32" fillId="2" borderId="0" xfId="0" applyFont="1" applyFill="1" applyProtection="1"/>
    <xf numFmtId="0" fontId="32" fillId="2" borderId="0" xfId="0" applyFont="1" applyFill="1" applyAlignment="1" applyProtection="1">
      <alignment horizontal="center"/>
    </xf>
    <xf numFmtId="0" fontId="33" fillId="6" borderId="4" xfId="0" applyFont="1" applyFill="1" applyBorder="1" applyProtection="1"/>
    <xf numFmtId="0" fontId="33" fillId="6" borderId="5" xfId="0" applyFont="1" applyFill="1" applyBorder="1" applyProtection="1"/>
    <xf numFmtId="0" fontId="38" fillId="0" borderId="4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9" fillId="0" borderId="2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164" fontId="43" fillId="0" borderId="15" xfId="0" applyNumberFormat="1" applyFont="1" applyBorder="1" applyAlignment="1">
      <alignment horizontal="center"/>
    </xf>
    <xf numFmtId="164" fontId="43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18" fillId="0" borderId="7" xfId="0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7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textRotation="90" wrapText="1"/>
    </xf>
    <xf numFmtId="0" fontId="25" fillId="0" borderId="10" xfId="0" applyFont="1" applyBorder="1" applyAlignment="1">
      <alignment horizontal="center" vertical="center" textRotation="90" wrapText="1"/>
    </xf>
    <xf numFmtId="0" fontId="25" fillId="0" borderId="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7" fillId="7" borderId="4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textRotation="90" wrapText="1"/>
    </xf>
    <xf numFmtId="0" fontId="33" fillId="0" borderId="7" xfId="0" applyFont="1" applyBorder="1" applyAlignment="1">
      <alignment horizontal="center" vertical="center" textRotation="90" wrapText="1"/>
    </xf>
    <xf numFmtId="0" fontId="33" fillId="0" borderId="8" xfId="0" applyFont="1" applyBorder="1" applyAlignment="1">
      <alignment horizontal="center" vertical="center" textRotation="90" wrapText="1"/>
    </xf>
    <xf numFmtId="0" fontId="33" fillId="0" borderId="10" xfId="0" applyFont="1" applyBorder="1" applyAlignment="1">
      <alignment horizontal="center" vertical="center" textRotation="90" wrapText="1"/>
    </xf>
    <xf numFmtId="0" fontId="33" fillId="0" borderId="2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4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wrapText="1"/>
    </xf>
    <xf numFmtId="0" fontId="39" fillId="0" borderId="7" xfId="0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3" fillId="0" borderId="2" xfId="0" applyFont="1" applyBorder="1" applyAlignment="1" applyProtection="1">
      <alignment horizontal="center" vertical="center" textRotation="90" wrapText="1"/>
    </xf>
    <xf numFmtId="0" fontId="33" fillId="0" borderId="7" xfId="0" applyFont="1" applyBorder="1" applyAlignment="1" applyProtection="1">
      <alignment horizontal="center" vertical="center" textRotation="90" wrapText="1"/>
    </xf>
    <xf numFmtId="0" fontId="34" fillId="0" borderId="1" xfId="0" applyFont="1" applyBorder="1" applyAlignment="1" applyProtection="1">
      <alignment horizontal="center" vertical="center" wrapText="1"/>
    </xf>
    <xf numFmtId="0" fontId="33" fillId="0" borderId="8" xfId="0" applyFont="1" applyBorder="1" applyAlignment="1" applyProtection="1">
      <alignment horizontal="center" vertical="center" textRotation="90" wrapText="1"/>
    </xf>
    <xf numFmtId="0" fontId="33" fillId="0" borderId="10" xfId="0" applyFont="1" applyBorder="1" applyAlignment="1" applyProtection="1">
      <alignment horizontal="center" vertical="center" textRotation="90" wrapText="1"/>
    </xf>
    <xf numFmtId="0" fontId="33" fillId="0" borderId="2" xfId="0" applyFont="1" applyBorder="1" applyAlignment="1" applyProtection="1">
      <alignment horizontal="center" vertical="center" wrapText="1"/>
    </xf>
    <xf numFmtId="0" fontId="33" fillId="0" borderId="7" xfId="0" applyFont="1" applyBorder="1" applyAlignment="1" applyProtection="1">
      <alignment horizontal="center" vertical="center" wrapText="1"/>
    </xf>
    <xf numFmtId="0" fontId="31" fillId="2" borderId="0" xfId="0" applyFont="1" applyFill="1" applyProtection="1">
      <protection locked="0"/>
    </xf>
    <xf numFmtId="0" fontId="28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D90"/>
  <sheetViews>
    <sheetView zoomScale="110" zoomScaleNormal="110" workbookViewId="0">
      <pane xSplit="2" ySplit="3" topLeftCell="BE40" activePane="bottomRight" state="frozen"/>
      <selection pane="topRight" activeCell="C1" sqref="C1"/>
      <selection pane="bottomLeft" activeCell="A7" sqref="A7"/>
      <selection pane="bottomRight" activeCell="BI43" sqref="BI43"/>
    </sheetView>
  </sheetViews>
  <sheetFormatPr defaultRowHeight="14.4"/>
  <cols>
    <col min="1" max="1" width="5.33203125" customWidth="1"/>
    <col min="2" max="2" width="16.109375" style="1" customWidth="1"/>
    <col min="3" max="3" width="10.88671875" style="8" customWidth="1"/>
    <col min="4" max="4" width="9.5546875" bestFit="1" customWidth="1"/>
    <col min="11" max="11" width="9.33203125" bestFit="1" customWidth="1"/>
    <col min="19" max="19" width="9.44140625" bestFit="1" customWidth="1"/>
    <col min="21" max="21" width="10.109375" customWidth="1"/>
    <col min="22" max="22" width="9.88671875" customWidth="1"/>
    <col min="23" max="23" width="10.5546875" customWidth="1"/>
    <col min="24" max="24" width="9.88671875" customWidth="1"/>
    <col min="30" max="30" width="9.5546875" customWidth="1"/>
    <col min="33" max="33" width="7.109375" customWidth="1"/>
    <col min="34" max="34" width="6.33203125" customWidth="1"/>
    <col min="36" max="37" width="7.33203125" customWidth="1"/>
    <col min="38" max="38" width="6" customWidth="1"/>
    <col min="40" max="40" width="8.33203125" customWidth="1"/>
    <col min="41" max="41" width="7.6640625" customWidth="1"/>
    <col min="42" max="42" width="7.33203125" customWidth="1"/>
    <col min="43" max="43" width="8.44140625" customWidth="1"/>
    <col min="44" max="44" width="7.44140625" customWidth="1"/>
    <col min="46" max="46" width="8.44140625" customWidth="1"/>
    <col min="47" max="47" width="11.109375" customWidth="1"/>
    <col min="48" max="48" width="8.33203125" customWidth="1"/>
    <col min="49" max="49" width="7.33203125" customWidth="1"/>
    <col min="50" max="50" width="9.44140625" customWidth="1"/>
    <col min="51" max="51" width="6.6640625" customWidth="1"/>
    <col min="52" max="52" width="8.44140625" customWidth="1"/>
    <col min="53" max="53" width="7.33203125" customWidth="1"/>
    <col min="54" max="54" width="8.44140625" customWidth="1"/>
    <col min="56" max="56" width="9.6640625" customWidth="1"/>
    <col min="58" max="58" width="9.6640625" customWidth="1"/>
    <col min="61" max="61" width="12.5546875" customWidth="1"/>
    <col min="62" max="62" width="12.33203125" customWidth="1"/>
    <col min="63" max="64" width="8.88671875" style="10"/>
    <col min="65" max="65" width="12.88671875" style="10" customWidth="1"/>
    <col min="66" max="505" width="8.88671875" style="10"/>
    <col min="848" max="2786" width="8.88671875" style="10"/>
  </cols>
  <sheetData>
    <row r="1" spans="1:66" s="10" customFormat="1" ht="27.6" customHeight="1">
      <c r="A1" s="438" t="s">
        <v>78</v>
      </c>
      <c r="B1" s="440" t="s">
        <v>10</v>
      </c>
      <c r="C1" s="436" t="s">
        <v>0</v>
      </c>
      <c r="D1" s="436" t="s">
        <v>1</v>
      </c>
      <c r="E1" s="436" t="s">
        <v>2</v>
      </c>
      <c r="F1" s="436" t="s">
        <v>3</v>
      </c>
      <c r="G1" s="436" t="s">
        <v>4</v>
      </c>
      <c r="H1" s="436" t="s">
        <v>83</v>
      </c>
      <c r="I1" s="436" t="s">
        <v>5</v>
      </c>
      <c r="J1" s="436" t="s">
        <v>83</v>
      </c>
      <c r="K1" s="434" t="s">
        <v>84</v>
      </c>
      <c r="L1" s="434"/>
      <c r="M1" s="434"/>
      <c r="N1" s="434"/>
      <c r="O1" s="442" t="s">
        <v>6</v>
      </c>
      <c r="P1" s="442" t="s">
        <v>7</v>
      </c>
      <c r="Q1" s="435" t="s">
        <v>84</v>
      </c>
      <c r="R1" s="435"/>
      <c r="S1" s="434" t="s">
        <v>89</v>
      </c>
      <c r="T1" s="434"/>
      <c r="U1" s="434"/>
      <c r="V1" s="434"/>
      <c r="W1" s="434"/>
      <c r="X1" s="434"/>
      <c r="Y1" s="434"/>
      <c r="Z1" s="434"/>
      <c r="AA1" s="434" t="s">
        <v>106</v>
      </c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34" t="s">
        <v>110</v>
      </c>
      <c r="AP1" s="434"/>
      <c r="AQ1" s="434"/>
      <c r="AR1" s="434"/>
      <c r="AS1" s="434"/>
      <c r="AT1" s="434"/>
      <c r="AU1" s="434"/>
      <c r="AV1" s="434" t="s">
        <v>111</v>
      </c>
      <c r="AW1" s="434"/>
      <c r="AX1" s="434"/>
      <c r="AY1" s="434"/>
      <c r="AZ1" s="434"/>
      <c r="BA1" s="434"/>
      <c r="BB1" s="434"/>
      <c r="BC1" s="444" t="s">
        <v>8</v>
      </c>
      <c r="BD1" s="444" t="s">
        <v>9</v>
      </c>
      <c r="BE1" s="435" t="s">
        <v>116</v>
      </c>
      <c r="BF1" s="435"/>
      <c r="BG1" s="434" t="s">
        <v>119</v>
      </c>
      <c r="BH1" s="434"/>
      <c r="BI1" s="434"/>
      <c r="BJ1" s="434"/>
      <c r="BK1" s="434" t="s">
        <v>116</v>
      </c>
      <c r="BL1" s="434"/>
      <c r="BM1" s="434"/>
    </row>
    <row r="2" spans="1:66" s="10" customFormat="1" ht="99" customHeight="1">
      <c r="A2" s="439"/>
      <c r="B2" s="441"/>
      <c r="C2" s="437"/>
      <c r="D2" s="437"/>
      <c r="E2" s="437"/>
      <c r="F2" s="437"/>
      <c r="G2" s="437"/>
      <c r="H2" s="437"/>
      <c r="I2" s="437"/>
      <c r="J2" s="437"/>
      <c r="K2" s="2" t="s">
        <v>85</v>
      </c>
      <c r="L2" s="2" t="s">
        <v>83</v>
      </c>
      <c r="M2" s="2" t="s">
        <v>86</v>
      </c>
      <c r="N2" s="2" t="s">
        <v>83</v>
      </c>
      <c r="O2" s="443"/>
      <c r="P2" s="443"/>
      <c r="Q2" s="33" t="s">
        <v>87</v>
      </c>
      <c r="R2" s="33" t="s">
        <v>88</v>
      </c>
      <c r="S2" s="33" t="s">
        <v>92</v>
      </c>
      <c r="T2" s="33" t="s">
        <v>93</v>
      </c>
      <c r="U2" s="2" t="s">
        <v>95</v>
      </c>
      <c r="V2" s="2" t="s">
        <v>94</v>
      </c>
      <c r="W2" s="2" t="s">
        <v>96</v>
      </c>
      <c r="X2" s="2" t="s">
        <v>97</v>
      </c>
      <c r="Y2" s="2" t="s">
        <v>90</v>
      </c>
      <c r="Z2" s="2" t="s">
        <v>91</v>
      </c>
      <c r="AA2" s="2" t="s">
        <v>98</v>
      </c>
      <c r="AB2" s="2" t="s">
        <v>99</v>
      </c>
      <c r="AC2" s="2" t="s">
        <v>100</v>
      </c>
      <c r="AD2" s="106" t="s">
        <v>101</v>
      </c>
      <c r="AE2" s="106" t="s">
        <v>102</v>
      </c>
      <c r="AF2" s="106" t="s">
        <v>103</v>
      </c>
      <c r="AG2" s="106" t="s">
        <v>104</v>
      </c>
      <c r="AH2" s="2" t="s">
        <v>105</v>
      </c>
      <c r="AI2" s="2" t="s">
        <v>107</v>
      </c>
      <c r="AJ2" s="2" t="s">
        <v>108</v>
      </c>
      <c r="AK2" s="2" t="s">
        <v>129</v>
      </c>
      <c r="AL2" s="2" t="s">
        <v>128</v>
      </c>
      <c r="AM2" s="2" t="s">
        <v>127</v>
      </c>
      <c r="AN2" s="2" t="s">
        <v>126</v>
      </c>
      <c r="AO2" s="2" t="s">
        <v>130</v>
      </c>
      <c r="AP2" s="2" t="s">
        <v>109</v>
      </c>
      <c r="AQ2" s="2" t="s">
        <v>131</v>
      </c>
      <c r="AR2" s="2" t="s">
        <v>132</v>
      </c>
      <c r="AS2" s="2" t="s">
        <v>133</v>
      </c>
      <c r="AT2" s="2" t="s">
        <v>134</v>
      </c>
      <c r="AU2" s="2" t="s">
        <v>135</v>
      </c>
      <c r="AV2" s="2" t="s">
        <v>112</v>
      </c>
      <c r="AW2" s="2" t="s">
        <v>113</v>
      </c>
      <c r="AX2" s="2" t="s">
        <v>114</v>
      </c>
      <c r="AY2" s="2" t="s">
        <v>115</v>
      </c>
      <c r="AZ2" s="2" t="s">
        <v>133</v>
      </c>
      <c r="BA2" s="2" t="s">
        <v>134</v>
      </c>
      <c r="BB2" s="106" t="s">
        <v>135</v>
      </c>
      <c r="BC2" s="445"/>
      <c r="BD2" s="445"/>
      <c r="BE2" s="2" t="s">
        <v>117</v>
      </c>
      <c r="BF2" s="2" t="s">
        <v>118</v>
      </c>
      <c r="BG2" s="2" t="s">
        <v>81</v>
      </c>
      <c r="BH2" s="2" t="s">
        <v>120</v>
      </c>
      <c r="BI2" s="2" t="s">
        <v>121</v>
      </c>
      <c r="BJ2" s="2" t="s">
        <v>122</v>
      </c>
      <c r="BK2" s="2" t="s">
        <v>123</v>
      </c>
      <c r="BL2" s="2" t="s">
        <v>124</v>
      </c>
      <c r="BM2" s="2" t="s">
        <v>125</v>
      </c>
      <c r="BN2" s="36"/>
    </row>
    <row r="3" spans="1:66" s="11" customFormat="1" ht="13.8">
      <c r="A3" s="34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7"/>
    </row>
    <row r="4" spans="1:66" s="12" customFormat="1" ht="16.95" customHeight="1">
      <c r="A4" s="35">
        <v>1</v>
      </c>
      <c r="B4" s="4" t="s">
        <v>11</v>
      </c>
      <c r="C4" s="4">
        <v>65000</v>
      </c>
      <c r="D4" s="4">
        <v>0</v>
      </c>
      <c r="E4" s="4">
        <v>5417</v>
      </c>
      <c r="F4" s="4">
        <v>0</v>
      </c>
      <c r="G4" s="4">
        <v>4045</v>
      </c>
      <c r="H4" s="15">
        <f>G4*100/C4</f>
        <v>6.2230769230769232</v>
      </c>
      <c r="I4" s="4">
        <v>0</v>
      </c>
      <c r="J4" s="15"/>
      <c r="K4" s="4">
        <f>G4</f>
        <v>4045</v>
      </c>
      <c r="L4" s="15">
        <f>K4*100/C4</f>
        <v>6.2230769230769232</v>
      </c>
      <c r="M4" s="15"/>
      <c r="N4" s="15"/>
      <c r="O4" s="4">
        <v>45</v>
      </c>
      <c r="P4" s="4">
        <v>0</v>
      </c>
      <c r="Q4" s="4">
        <f>O4</f>
        <v>45</v>
      </c>
      <c r="R4" s="4">
        <f>P4</f>
        <v>0</v>
      </c>
      <c r="S4" s="4">
        <v>4600</v>
      </c>
      <c r="T4" s="4">
        <v>0</v>
      </c>
      <c r="U4" s="4">
        <v>1165</v>
      </c>
      <c r="V4" s="4">
        <v>0</v>
      </c>
      <c r="W4" s="4">
        <v>626</v>
      </c>
      <c r="X4" s="4">
        <v>0</v>
      </c>
      <c r="Y4" s="15">
        <f>W4*100/U4</f>
        <v>53.733905579399142</v>
      </c>
      <c r="Z4" s="15"/>
      <c r="AA4" s="4">
        <v>4828</v>
      </c>
      <c r="AB4" s="4">
        <v>0</v>
      </c>
      <c r="AC4" s="4">
        <v>2505</v>
      </c>
      <c r="AD4" s="4">
        <v>0</v>
      </c>
      <c r="AE4" s="4">
        <v>2323</v>
      </c>
      <c r="AF4" s="4">
        <v>0</v>
      </c>
      <c r="AG4" s="4">
        <v>110</v>
      </c>
      <c r="AH4" s="4">
        <v>0</v>
      </c>
      <c r="AI4" s="4">
        <v>415</v>
      </c>
      <c r="AJ4" s="4">
        <v>0</v>
      </c>
      <c r="AK4" s="4">
        <v>91</v>
      </c>
      <c r="AL4" s="4">
        <v>0</v>
      </c>
      <c r="AM4" s="4">
        <v>272</v>
      </c>
      <c r="AN4" s="4">
        <v>0</v>
      </c>
      <c r="AO4" s="4">
        <v>918</v>
      </c>
      <c r="AP4" s="4">
        <v>0</v>
      </c>
      <c r="AQ4" s="4">
        <v>699</v>
      </c>
      <c r="AR4" s="4">
        <v>0</v>
      </c>
      <c r="AS4" s="4">
        <f>AO4+AQ4</f>
        <v>1617</v>
      </c>
      <c r="AT4" s="4">
        <f>AP4+AR4</f>
        <v>0</v>
      </c>
      <c r="AU4" s="4">
        <f>SUM(AS4:AT4)</f>
        <v>1617</v>
      </c>
      <c r="AV4" s="4">
        <f>AO4</f>
        <v>918</v>
      </c>
      <c r="AW4" s="4">
        <f t="shared" ref="AW4:AY4" si="0">AP4</f>
        <v>0</v>
      </c>
      <c r="AX4" s="4">
        <f t="shared" si="0"/>
        <v>699</v>
      </c>
      <c r="AY4" s="4">
        <f t="shared" si="0"/>
        <v>0</v>
      </c>
      <c r="AZ4" s="4">
        <f>AV4+AX4</f>
        <v>1617</v>
      </c>
      <c r="BA4" s="4">
        <f>AW4+AY4</f>
        <v>0</v>
      </c>
      <c r="BB4" s="4">
        <f>SUM(AZ4:BA4)</f>
        <v>1617</v>
      </c>
      <c r="BC4" s="4"/>
      <c r="BD4" s="4"/>
      <c r="BE4" s="4"/>
      <c r="BF4" s="4"/>
      <c r="BG4" s="4"/>
      <c r="BH4" s="4"/>
      <c r="BI4" s="4"/>
      <c r="BJ4" s="4"/>
      <c r="BK4" s="16"/>
      <c r="BL4" s="16"/>
      <c r="BM4" s="16"/>
      <c r="BN4" s="38"/>
    </row>
    <row r="5" spans="1:66" s="12" customFormat="1" ht="16.95" customHeight="1">
      <c r="A5" s="35">
        <v>2</v>
      </c>
      <c r="B5" s="4" t="s">
        <v>12</v>
      </c>
      <c r="C5" s="4">
        <v>76000</v>
      </c>
      <c r="D5" s="4">
        <v>0</v>
      </c>
      <c r="E5" s="4">
        <v>6233</v>
      </c>
      <c r="F5" s="4">
        <v>0</v>
      </c>
      <c r="G5" s="4">
        <v>4254</v>
      </c>
      <c r="H5" s="15">
        <f t="shared" ref="H5:H68" si="1">G5*100/C5</f>
        <v>5.5973684210526313</v>
      </c>
      <c r="I5" s="4">
        <v>0</v>
      </c>
      <c r="J5" s="15"/>
      <c r="K5" s="4">
        <f t="shared" ref="K5:K68" si="2">G5</f>
        <v>4254</v>
      </c>
      <c r="L5" s="15">
        <f t="shared" ref="L5:L68" si="3">K5*100/C5</f>
        <v>5.5973684210526313</v>
      </c>
      <c r="M5" s="15"/>
      <c r="N5" s="15"/>
      <c r="O5" s="4">
        <v>0</v>
      </c>
      <c r="P5" s="4">
        <v>0</v>
      </c>
      <c r="Q5" s="4">
        <f t="shared" ref="Q5:Q68" si="4">O5</f>
        <v>0</v>
      </c>
      <c r="R5" s="4">
        <f t="shared" ref="R5:R68" si="5">P5</f>
        <v>0</v>
      </c>
      <c r="S5" s="4">
        <v>4604</v>
      </c>
      <c r="T5" s="4">
        <v>0</v>
      </c>
      <c r="U5" s="4">
        <v>1099</v>
      </c>
      <c r="V5" s="4">
        <v>0</v>
      </c>
      <c r="W5" s="4">
        <v>588</v>
      </c>
      <c r="X5" s="4">
        <v>0</v>
      </c>
      <c r="Y5" s="15">
        <f t="shared" ref="Y5:Y68" si="6">W5*100/U5</f>
        <v>53.503184713375795</v>
      </c>
      <c r="Z5" s="15"/>
      <c r="AA5" s="4">
        <v>4789</v>
      </c>
      <c r="AB5" s="4">
        <v>0</v>
      </c>
      <c r="AC5" s="4">
        <v>2811</v>
      </c>
      <c r="AD5" s="4">
        <v>0</v>
      </c>
      <c r="AE5" s="4">
        <v>1978</v>
      </c>
      <c r="AF5" s="4">
        <v>0</v>
      </c>
      <c r="AG5" s="4">
        <v>166</v>
      </c>
      <c r="AH5" s="4">
        <v>0</v>
      </c>
      <c r="AI5" s="4">
        <v>275</v>
      </c>
      <c r="AJ5" s="4">
        <v>0</v>
      </c>
      <c r="AK5" s="4">
        <v>133</v>
      </c>
      <c r="AL5" s="4">
        <v>0</v>
      </c>
      <c r="AM5" s="4">
        <v>1194</v>
      </c>
      <c r="AN5" s="4">
        <v>0</v>
      </c>
      <c r="AO5" s="4">
        <v>948</v>
      </c>
      <c r="AP5" s="4">
        <v>0</v>
      </c>
      <c r="AQ5" s="4">
        <v>2142</v>
      </c>
      <c r="AR5" s="4">
        <v>0</v>
      </c>
      <c r="AS5" s="4">
        <f t="shared" ref="AS5:AS68" si="7">AO5+AQ5</f>
        <v>3090</v>
      </c>
      <c r="AT5" s="4">
        <f t="shared" ref="AT5:AT68" si="8">AP5+AR5</f>
        <v>0</v>
      </c>
      <c r="AU5" s="4">
        <f t="shared" ref="AU5:AU68" si="9">SUM(AS5:AT5)</f>
        <v>3090</v>
      </c>
      <c r="AV5" s="4">
        <f t="shared" ref="AV5:AV68" si="10">AO5</f>
        <v>948</v>
      </c>
      <c r="AW5" s="4">
        <f t="shared" ref="AW5:AW68" si="11">AP5</f>
        <v>0</v>
      </c>
      <c r="AX5" s="4">
        <f t="shared" ref="AX5:AX68" si="12">AQ5</f>
        <v>2142</v>
      </c>
      <c r="AY5" s="4">
        <f t="shared" ref="AY5:AY68" si="13">AR5</f>
        <v>0</v>
      </c>
      <c r="AZ5" s="4">
        <f t="shared" ref="AZ5:AZ68" si="14">AV5+AX5</f>
        <v>3090</v>
      </c>
      <c r="BA5" s="4">
        <f t="shared" ref="BA5:BA68" si="15">AW5+AY5</f>
        <v>0</v>
      </c>
      <c r="BB5" s="4">
        <f t="shared" ref="BB5:BB68" si="16">SUM(AZ5:BA5)</f>
        <v>3090</v>
      </c>
      <c r="BC5" s="4"/>
      <c r="BD5" s="4"/>
      <c r="BE5" s="4"/>
      <c r="BF5" s="4"/>
      <c r="BG5" s="4"/>
      <c r="BH5" s="4"/>
      <c r="BI5" s="4"/>
      <c r="BJ5" s="4"/>
      <c r="BK5" s="16"/>
      <c r="BL5" s="16"/>
      <c r="BM5" s="16"/>
      <c r="BN5" s="38"/>
    </row>
    <row r="6" spans="1:66" s="12" customFormat="1" ht="16.95" customHeight="1">
      <c r="A6" s="35">
        <v>3</v>
      </c>
      <c r="B6" s="4" t="s">
        <v>13</v>
      </c>
      <c r="C6" s="4">
        <v>63000</v>
      </c>
      <c r="D6" s="4">
        <v>0</v>
      </c>
      <c r="E6" s="4">
        <v>5251</v>
      </c>
      <c r="F6" s="4">
        <v>0</v>
      </c>
      <c r="G6" s="4">
        <v>3411</v>
      </c>
      <c r="H6" s="15">
        <f t="shared" si="1"/>
        <v>5.4142857142857146</v>
      </c>
      <c r="I6" s="4">
        <v>0</v>
      </c>
      <c r="J6" s="15"/>
      <c r="K6" s="4">
        <f t="shared" si="2"/>
        <v>3411</v>
      </c>
      <c r="L6" s="15">
        <f t="shared" si="3"/>
        <v>5.4142857142857146</v>
      </c>
      <c r="M6" s="15"/>
      <c r="N6" s="15"/>
      <c r="O6" s="4">
        <v>0</v>
      </c>
      <c r="P6" s="4">
        <v>0</v>
      </c>
      <c r="Q6" s="4">
        <f t="shared" si="4"/>
        <v>0</v>
      </c>
      <c r="R6" s="4">
        <f t="shared" si="5"/>
        <v>0</v>
      </c>
      <c r="S6" s="4">
        <v>3793</v>
      </c>
      <c r="T6" s="4">
        <v>0</v>
      </c>
      <c r="U6" s="4">
        <v>995</v>
      </c>
      <c r="V6" s="4">
        <v>0</v>
      </c>
      <c r="W6" s="4">
        <v>529</v>
      </c>
      <c r="X6" s="4">
        <v>0</v>
      </c>
      <c r="Y6" s="15">
        <f t="shared" si="6"/>
        <v>53.165829145728644</v>
      </c>
      <c r="Z6" s="15"/>
      <c r="AA6" s="4">
        <v>3720</v>
      </c>
      <c r="AB6" s="4">
        <v>0</v>
      </c>
      <c r="AC6" s="4">
        <v>2037</v>
      </c>
      <c r="AD6" s="4">
        <v>0</v>
      </c>
      <c r="AE6" s="4">
        <v>1683</v>
      </c>
      <c r="AF6" s="4">
        <v>0</v>
      </c>
      <c r="AG6" s="4">
        <v>50</v>
      </c>
      <c r="AH6" s="4">
        <v>0</v>
      </c>
      <c r="AI6" s="4">
        <v>203</v>
      </c>
      <c r="AJ6" s="4">
        <v>0</v>
      </c>
      <c r="AK6" s="4">
        <v>56</v>
      </c>
      <c r="AL6" s="4">
        <v>0</v>
      </c>
      <c r="AM6" s="4">
        <v>121</v>
      </c>
      <c r="AN6" s="4">
        <v>0</v>
      </c>
      <c r="AO6" s="4">
        <v>896</v>
      </c>
      <c r="AP6" s="4">
        <v>0</v>
      </c>
      <c r="AQ6" s="4">
        <v>711</v>
      </c>
      <c r="AR6" s="4">
        <v>0</v>
      </c>
      <c r="AS6" s="4">
        <f t="shared" si="7"/>
        <v>1607</v>
      </c>
      <c r="AT6" s="4">
        <f t="shared" si="8"/>
        <v>0</v>
      </c>
      <c r="AU6" s="4">
        <f t="shared" si="9"/>
        <v>1607</v>
      </c>
      <c r="AV6" s="4">
        <f t="shared" si="10"/>
        <v>896</v>
      </c>
      <c r="AW6" s="4">
        <f t="shared" si="11"/>
        <v>0</v>
      </c>
      <c r="AX6" s="4">
        <f t="shared" si="12"/>
        <v>711</v>
      </c>
      <c r="AY6" s="4">
        <f t="shared" si="13"/>
        <v>0</v>
      </c>
      <c r="AZ6" s="4">
        <f t="shared" si="14"/>
        <v>1607</v>
      </c>
      <c r="BA6" s="4">
        <f t="shared" si="15"/>
        <v>0</v>
      </c>
      <c r="BB6" s="4">
        <f t="shared" si="16"/>
        <v>1607</v>
      </c>
      <c r="BC6" s="4"/>
      <c r="BD6" s="4"/>
      <c r="BE6" s="4"/>
      <c r="BF6" s="4"/>
      <c r="BG6" s="4"/>
      <c r="BH6" s="4"/>
      <c r="BI6" s="4"/>
      <c r="BJ6" s="4"/>
      <c r="BK6" s="16"/>
      <c r="BL6" s="16"/>
      <c r="BM6" s="16"/>
      <c r="BN6" s="38"/>
    </row>
    <row r="7" spans="1:66" s="12" customFormat="1" ht="16.95" customHeight="1">
      <c r="A7" s="35">
        <v>4</v>
      </c>
      <c r="B7" s="4" t="s">
        <v>14</v>
      </c>
      <c r="C7" s="4">
        <v>67000</v>
      </c>
      <c r="D7" s="4">
        <v>0</v>
      </c>
      <c r="E7" s="4">
        <v>5533</v>
      </c>
      <c r="F7" s="4">
        <v>0</v>
      </c>
      <c r="G7" s="4">
        <v>3885</v>
      </c>
      <c r="H7" s="15">
        <f t="shared" si="1"/>
        <v>5.7985074626865671</v>
      </c>
      <c r="I7" s="4">
        <v>0</v>
      </c>
      <c r="J7" s="15"/>
      <c r="K7" s="4">
        <f t="shared" si="2"/>
        <v>3885</v>
      </c>
      <c r="L7" s="15">
        <f t="shared" si="3"/>
        <v>5.7985074626865671</v>
      </c>
      <c r="M7" s="15"/>
      <c r="N7" s="15"/>
      <c r="O7" s="4">
        <v>10</v>
      </c>
      <c r="P7" s="4">
        <v>0</v>
      </c>
      <c r="Q7" s="4">
        <f t="shared" si="4"/>
        <v>10</v>
      </c>
      <c r="R7" s="4">
        <f t="shared" si="5"/>
        <v>0</v>
      </c>
      <c r="S7" s="4">
        <v>5115</v>
      </c>
      <c r="T7" s="4">
        <v>0</v>
      </c>
      <c r="U7" s="4">
        <v>1268</v>
      </c>
      <c r="V7" s="4">
        <v>0</v>
      </c>
      <c r="W7" s="4">
        <v>676</v>
      </c>
      <c r="X7" s="4">
        <v>0</v>
      </c>
      <c r="Y7" s="15">
        <f t="shared" si="6"/>
        <v>53.312302839116718</v>
      </c>
      <c r="Z7" s="15"/>
      <c r="AA7" s="4">
        <v>4825</v>
      </c>
      <c r="AB7" s="4">
        <v>0</v>
      </c>
      <c r="AC7" s="4">
        <v>2465</v>
      </c>
      <c r="AD7" s="4">
        <v>0</v>
      </c>
      <c r="AE7" s="4">
        <v>2360</v>
      </c>
      <c r="AF7" s="4">
        <v>0</v>
      </c>
      <c r="AG7" s="4">
        <v>79</v>
      </c>
      <c r="AH7" s="4">
        <v>0</v>
      </c>
      <c r="AI7" s="4">
        <v>213</v>
      </c>
      <c r="AJ7" s="4">
        <v>0</v>
      </c>
      <c r="AK7" s="4">
        <v>68</v>
      </c>
      <c r="AL7" s="4">
        <v>0</v>
      </c>
      <c r="AM7" s="4">
        <v>105</v>
      </c>
      <c r="AN7" s="4">
        <v>0</v>
      </c>
      <c r="AO7" s="4">
        <v>1108</v>
      </c>
      <c r="AP7" s="4">
        <v>0</v>
      </c>
      <c r="AQ7" s="4">
        <v>892</v>
      </c>
      <c r="AR7" s="4">
        <v>0</v>
      </c>
      <c r="AS7" s="4">
        <f t="shared" si="7"/>
        <v>2000</v>
      </c>
      <c r="AT7" s="4">
        <f t="shared" si="8"/>
        <v>0</v>
      </c>
      <c r="AU7" s="4">
        <f t="shared" si="9"/>
        <v>2000</v>
      </c>
      <c r="AV7" s="4">
        <f t="shared" si="10"/>
        <v>1108</v>
      </c>
      <c r="AW7" s="4">
        <f t="shared" si="11"/>
        <v>0</v>
      </c>
      <c r="AX7" s="4">
        <f t="shared" si="12"/>
        <v>892</v>
      </c>
      <c r="AY7" s="4">
        <f t="shared" si="13"/>
        <v>0</v>
      </c>
      <c r="AZ7" s="4">
        <f t="shared" si="14"/>
        <v>2000</v>
      </c>
      <c r="BA7" s="4">
        <f t="shared" si="15"/>
        <v>0</v>
      </c>
      <c r="BB7" s="4">
        <f t="shared" si="16"/>
        <v>2000</v>
      </c>
      <c r="BC7" s="4"/>
      <c r="BD7" s="4"/>
      <c r="BE7" s="4"/>
      <c r="BF7" s="4"/>
      <c r="BG7" s="4"/>
      <c r="BH7" s="4"/>
      <c r="BI7" s="4"/>
      <c r="BJ7" s="4"/>
      <c r="BK7" s="16"/>
      <c r="BL7" s="16"/>
      <c r="BM7" s="16"/>
      <c r="BN7" s="38"/>
    </row>
    <row r="8" spans="1:66" s="12" customFormat="1" ht="16.95" customHeight="1">
      <c r="A8" s="42">
        <v>5</v>
      </c>
      <c r="B8" s="25" t="s">
        <v>15</v>
      </c>
      <c r="C8" s="4">
        <v>60000</v>
      </c>
      <c r="D8" s="4">
        <v>0</v>
      </c>
      <c r="E8" s="4">
        <v>4945</v>
      </c>
      <c r="F8" s="4">
        <v>0</v>
      </c>
      <c r="G8" s="4">
        <v>3900</v>
      </c>
      <c r="H8" s="15">
        <f t="shared" si="1"/>
        <v>6.5</v>
      </c>
      <c r="I8" s="4">
        <v>0</v>
      </c>
      <c r="J8" s="15"/>
      <c r="K8" s="4">
        <f t="shared" si="2"/>
        <v>3900</v>
      </c>
      <c r="L8" s="15">
        <f t="shared" si="3"/>
        <v>6.5</v>
      </c>
      <c r="M8" s="15"/>
      <c r="N8" s="15"/>
      <c r="O8" s="4">
        <v>0</v>
      </c>
      <c r="P8" s="4">
        <v>0</v>
      </c>
      <c r="Q8" s="4">
        <f t="shared" si="4"/>
        <v>0</v>
      </c>
      <c r="R8" s="4">
        <f t="shared" si="5"/>
        <v>0</v>
      </c>
      <c r="S8" s="4">
        <v>4369</v>
      </c>
      <c r="T8" s="4">
        <v>0</v>
      </c>
      <c r="U8" s="4">
        <v>879</v>
      </c>
      <c r="V8" s="4">
        <v>0</v>
      </c>
      <c r="W8" s="4">
        <v>440</v>
      </c>
      <c r="X8" s="4">
        <v>0</v>
      </c>
      <c r="Y8" s="15">
        <f t="shared" si="6"/>
        <v>50.056882821387944</v>
      </c>
      <c r="Z8" s="15"/>
      <c r="AA8" s="4">
        <v>4506</v>
      </c>
      <c r="AB8" s="4">
        <v>0</v>
      </c>
      <c r="AC8" s="4">
        <v>2379</v>
      </c>
      <c r="AD8" s="4">
        <v>0</v>
      </c>
      <c r="AE8" s="4">
        <v>2127</v>
      </c>
      <c r="AF8" s="4">
        <v>0</v>
      </c>
      <c r="AG8" s="4">
        <v>69</v>
      </c>
      <c r="AH8" s="4">
        <v>0</v>
      </c>
      <c r="AI8" s="4">
        <v>268</v>
      </c>
      <c r="AJ8" s="4">
        <v>0</v>
      </c>
      <c r="AK8" s="4">
        <v>63</v>
      </c>
      <c r="AL8" s="4">
        <v>0</v>
      </c>
      <c r="AM8" s="4">
        <v>181</v>
      </c>
      <c r="AN8" s="4">
        <v>0</v>
      </c>
      <c r="AO8" s="4">
        <v>1028</v>
      </c>
      <c r="AP8" s="4">
        <v>0</v>
      </c>
      <c r="AQ8" s="4">
        <v>770</v>
      </c>
      <c r="AR8" s="4">
        <v>0</v>
      </c>
      <c r="AS8" s="4">
        <f t="shared" si="7"/>
        <v>1798</v>
      </c>
      <c r="AT8" s="4">
        <f t="shared" si="8"/>
        <v>0</v>
      </c>
      <c r="AU8" s="4">
        <f t="shared" si="9"/>
        <v>1798</v>
      </c>
      <c r="AV8" s="4">
        <f t="shared" si="10"/>
        <v>1028</v>
      </c>
      <c r="AW8" s="4">
        <f t="shared" si="11"/>
        <v>0</v>
      </c>
      <c r="AX8" s="4">
        <f t="shared" si="12"/>
        <v>770</v>
      </c>
      <c r="AY8" s="4">
        <f t="shared" si="13"/>
        <v>0</v>
      </c>
      <c r="AZ8" s="4">
        <f t="shared" si="14"/>
        <v>1798</v>
      </c>
      <c r="BA8" s="4">
        <f t="shared" si="15"/>
        <v>0</v>
      </c>
      <c r="BB8" s="4">
        <f t="shared" si="16"/>
        <v>1798</v>
      </c>
      <c r="BC8" s="4"/>
      <c r="BD8" s="4"/>
      <c r="BE8" s="4"/>
      <c r="BF8" s="4"/>
      <c r="BG8" s="4"/>
      <c r="BH8" s="4"/>
      <c r="BI8" s="4"/>
      <c r="BJ8" s="4"/>
      <c r="BK8" s="16"/>
      <c r="BL8" s="16"/>
      <c r="BM8" s="16"/>
      <c r="BN8" s="38"/>
    </row>
    <row r="9" spans="1:66" s="13" customFormat="1" ht="16.95" customHeight="1">
      <c r="A9" s="29"/>
      <c r="B9" s="24" t="s">
        <v>16</v>
      </c>
      <c r="C9" s="24">
        <f>SUM(C4:C8)</f>
        <v>331000</v>
      </c>
      <c r="D9" s="9">
        <f t="shared" ref="D9:BM9" si="17">SUM(D4:D8)</f>
        <v>0</v>
      </c>
      <c r="E9" s="9">
        <f t="shared" si="17"/>
        <v>27379</v>
      </c>
      <c r="F9" s="9">
        <f t="shared" si="17"/>
        <v>0</v>
      </c>
      <c r="G9" s="9">
        <f t="shared" si="17"/>
        <v>19495</v>
      </c>
      <c r="H9" s="18">
        <f t="shared" si="1"/>
        <v>5.8897280966767376</v>
      </c>
      <c r="I9" s="9">
        <f t="shared" si="17"/>
        <v>0</v>
      </c>
      <c r="J9" s="9">
        <f t="shared" si="17"/>
        <v>0</v>
      </c>
      <c r="K9" s="9">
        <f t="shared" si="17"/>
        <v>19495</v>
      </c>
      <c r="L9" s="18">
        <f t="shared" si="3"/>
        <v>5.8897280966767376</v>
      </c>
      <c r="M9" s="9">
        <f t="shared" si="17"/>
        <v>0</v>
      </c>
      <c r="N9" s="9">
        <f t="shared" si="17"/>
        <v>0</v>
      </c>
      <c r="O9" s="9">
        <f t="shared" si="17"/>
        <v>55</v>
      </c>
      <c r="P9" s="9">
        <f t="shared" si="17"/>
        <v>0</v>
      </c>
      <c r="Q9" s="9">
        <f t="shared" si="17"/>
        <v>55</v>
      </c>
      <c r="R9" s="9">
        <f t="shared" si="17"/>
        <v>0</v>
      </c>
      <c r="S9" s="9">
        <f t="shared" si="17"/>
        <v>22481</v>
      </c>
      <c r="T9" s="9">
        <f t="shared" si="17"/>
        <v>0</v>
      </c>
      <c r="U9" s="9">
        <f t="shared" si="17"/>
        <v>5406</v>
      </c>
      <c r="V9" s="9">
        <f t="shared" si="17"/>
        <v>0</v>
      </c>
      <c r="W9" s="9">
        <f t="shared" si="17"/>
        <v>2859</v>
      </c>
      <c r="X9" s="9">
        <f t="shared" si="17"/>
        <v>0</v>
      </c>
      <c r="Y9" s="9">
        <f t="shared" si="17"/>
        <v>263.77210509900823</v>
      </c>
      <c r="Z9" s="9">
        <f t="shared" si="17"/>
        <v>0</v>
      </c>
      <c r="AA9" s="9">
        <f t="shared" si="17"/>
        <v>22668</v>
      </c>
      <c r="AB9" s="9">
        <f t="shared" si="17"/>
        <v>0</v>
      </c>
      <c r="AC9" s="9">
        <f t="shared" si="17"/>
        <v>12197</v>
      </c>
      <c r="AD9" s="9">
        <f t="shared" si="17"/>
        <v>0</v>
      </c>
      <c r="AE9" s="9">
        <f t="shared" si="17"/>
        <v>10471</v>
      </c>
      <c r="AF9" s="9">
        <f t="shared" si="17"/>
        <v>0</v>
      </c>
      <c r="AG9" s="9">
        <f t="shared" si="17"/>
        <v>474</v>
      </c>
      <c r="AH9" s="9">
        <f t="shared" si="17"/>
        <v>0</v>
      </c>
      <c r="AI9" s="9">
        <f t="shared" si="17"/>
        <v>1374</v>
      </c>
      <c r="AJ9" s="9">
        <f t="shared" si="17"/>
        <v>0</v>
      </c>
      <c r="AK9" s="9">
        <f t="shared" si="17"/>
        <v>411</v>
      </c>
      <c r="AL9" s="9">
        <f t="shared" si="17"/>
        <v>0</v>
      </c>
      <c r="AM9" s="9">
        <f t="shared" si="17"/>
        <v>1873</v>
      </c>
      <c r="AN9" s="9">
        <f t="shared" si="17"/>
        <v>0</v>
      </c>
      <c r="AO9" s="9">
        <f t="shared" si="17"/>
        <v>4898</v>
      </c>
      <c r="AP9" s="9">
        <f t="shared" si="17"/>
        <v>0</v>
      </c>
      <c r="AQ9" s="9">
        <f t="shared" si="17"/>
        <v>5214</v>
      </c>
      <c r="AR9" s="9">
        <f t="shared" si="17"/>
        <v>0</v>
      </c>
      <c r="AS9" s="9">
        <f t="shared" si="17"/>
        <v>10112</v>
      </c>
      <c r="AT9" s="9">
        <f t="shared" si="17"/>
        <v>0</v>
      </c>
      <c r="AU9" s="9">
        <f t="shared" si="17"/>
        <v>10112</v>
      </c>
      <c r="AV9" s="9">
        <f t="shared" si="17"/>
        <v>4898</v>
      </c>
      <c r="AW9" s="9">
        <f t="shared" si="17"/>
        <v>0</v>
      </c>
      <c r="AX9" s="9">
        <f t="shared" si="17"/>
        <v>5214</v>
      </c>
      <c r="AY9" s="9">
        <f t="shared" si="17"/>
        <v>0</v>
      </c>
      <c r="AZ9" s="9">
        <f t="shared" si="17"/>
        <v>10112</v>
      </c>
      <c r="BA9" s="9">
        <f t="shared" si="17"/>
        <v>0</v>
      </c>
      <c r="BB9" s="9">
        <f t="shared" si="17"/>
        <v>10112</v>
      </c>
      <c r="BC9" s="9">
        <f t="shared" si="17"/>
        <v>0</v>
      </c>
      <c r="BD9" s="9">
        <f t="shared" si="17"/>
        <v>0</v>
      </c>
      <c r="BE9" s="9">
        <f t="shared" si="17"/>
        <v>0</v>
      </c>
      <c r="BF9" s="9">
        <f t="shared" si="17"/>
        <v>0</v>
      </c>
      <c r="BG9" s="9">
        <f t="shared" si="17"/>
        <v>0</v>
      </c>
      <c r="BH9" s="9">
        <f t="shared" si="17"/>
        <v>0</v>
      </c>
      <c r="BI9" s="9">
        <f t="shared" si="17"/>
        <v>0</v>
      </c>
      <c r="BJ9" s="9">
        <f t="shared" si="17"/>
        <v>0</v>
      </c>
      <c r="BK9" s="9">
        <f t="shared" si="17"/>
        <v>0</v>
      </c>
      <c r="BL9" s="9">
        <f t="shared" si="17"/>
        <v>0</v>
      </c>
      <c r="BM9" s="9">
        <f t="shared" si="17"/>
        <v>0</v>
      </c>
      <c r="BN9" s="39"/>
    </row>
    <row r="10" spans="1:66" s="12" customFormat="1" ht="16.95" customHeight="1">
      <c r="A10" s="43">
        <v>6</v>
      </c>
      <c r="B10" s="27" t="s">
        <v>79</v>
      </c>
      <c r="C10" s="4">
        <v>35000</v>
      </c>
      <c r="D10" s="4">
        <v>38000</v>
      </c>
      <c r="E10" s="4">
        <v>2935</v>
      </c>
      <c r="F10" s="4">
        <v>3180</v>
      </c>
      <c r="G10" s="4">
        <v>2079</v>
      </c>
      <c r="H10" s="15">
        <f t="shared" si="1"/>
        <v>5.94</v>
      </c>
      <c r="I10" s="4">
        <v>2684</v>
      </c>
      <c r="J10" s="15">
        <f>I10*100/D10</f>
        <v>7.0631578947368423</v>
      </c>
      <c r="K10" s="4">
        <f t="shared" si="2"/>
        <v>2079</v>
      </c>
      <c r="L10" s="15">
        <f t="shared" si="3"/>
        <v>5.94</v>
      </c>
      <c r="M10" s="4">
        <f>I10</f>
        <v>2684</v>
      </c>
      <c r="N10" s="15">
        <f>M10*100/D10</f>
        <v>7.0631578947368423</v>
      </c>
      <c r="O10" s="4">
        <v>21</v>
      </c>
      <c r="P10" s="4">
        <v>120</v>
      </c>
      <c r="Q10" s="4">
        <f t="shared" si="4"/>
        <v>21</v>
      </c>
      <c r="R10" s="4">
        <f t="shared" si="5"/>
        <v>120</v>
      </c>
      <c r="S10" s="4">
        <v>2663</v>
      </c>
      <c r="T10" s="4">
        <v>2849</v>
      </c>
      <c r="U10" s="4">
        <v>627</v>
      </c>
      <c r="V10" s="4">
        <v>652</v>
      </c>
      <c r="W10" s="4">
        <v>311</v>
      </c>
      <c r="X10" s="4">
        <v>323</v>
      </c>
      <c r="Y10" s="15">
        <f t="shared" si="6"/>
        <v>49.601275917065394</v>
      </c>
      <c r="Z10" s="15">
        <f t="shared" ref="Z10:Z67" si="18">X10*100/V10</f>
        <v>49.539877300613497</v>
      </c>
      <c r="AA10" s="4">
        <v>2247</v>
      </c>
      <c r="AB10" s="4">
        <v>2599</v>
      </c>
      <c r="AC10" s="4">
        <v>1253</v>
      </c>
      <c r="AD10" s="4">
        <v>1356</v>
      </c>
      <c r="AE10" s="4">
        <v>994</v>
      </c>
      <c r="AF10" s="4">
        <v>1243</v>
      </c>
      <c r="AG10" s="4">
        <v>18</v>
      </c>
      <c r="AH10" s="4">
        <v>40</v>
      </c>
      <c r="AI10" s="4">
        <v>207</v>
      </c>
      <c r="AJ10" s="4">
        <v>212</v>
      </c>
      <c r="AK10" s="4">
        <v>23</v>
      </c>
      <c r="AL10" s="4">
        <v>38</v>
      </c>
      <c r="AM10" s="4">
        <v>212</v>
      </c>
      <c r="AN10" s="4">
        <v>357</v>
      </c>
      <c r="AO10" s="4">
        <v>542</v>
      </c>
      <c r="AP10" s="4">
        <v>614</v>
      </c>
      <c r="AQ10" s="4">
        <v>429</v>
      </c>
      <c r="AR10" s="4">
        <v>502</v>
      </c>
      <c r="AS10" s="4">
        <f t="shared" si="7"/>
        <v>971</v>
      </c>
      <c r="AT10" s="4">
        <f t="shared" si="8"/>
        <v>1116</v>
      </c>
      <c r="AU10" s="4">
        <f t="shared" si="9"/>
        <v>2087</v>
      </c>
      <c r="AV10" s="4">
        <f t="shared" si="10"/>
        <v>542</v>
      </c>
      <c r="AW10" s="4">
        <f t="shared" si="11"/>
        <v>614</v>
      </c>
      <c r="AX10" s="4">
        <f t="shared" si="12"/>
        <v>429</v>
      </c>
      <c r="AY10" s="4">
        <f t="shared" si="13"/>
        <v>502</v>
      </c>
      <c r="AZ10" s="4">
        <f t="shared" si="14"/>
        <v>971</v>
      </c>
      <c r="BA10" s="4">
        <f t="shared" si="15"/>
        <v>1116</v>
      </c>
      <c r="BB10" s="4">
        <f t="shared" si="16"/>
        <v>2087</v>
      </c>
      <c r="BC10" s="4"/>
      <c r="BD10" s="4"/>
      <c r="BE10" s="4"/>
      <c r="BF10" s="4"/>
      <c r="BG10" s="4">
        <v>143</v>
      </c>
      <c r="BH10" s="4">
        <v>5367</v>
      </c>
      <c r="BI10" s="4">
        <v>212465</v>
      </c>
      <c r="BJ10" s="4">
        <f>SUM(BH10:BI10)</f>
        <v>217832</v>
      </c>
      <c r="BK10" s="4">
        <f>BH10</f>
        <v>5367</v>
      </c>
      <c r="BL10" s="4">
        <f>BI10</f>
        <v>212465</v>
      </c>
      <c r="BM10" s="4">
        <f>SUM(BK10:BL10)</f>
        <v>217832</v>
      </c>
      <c r="BN10" s="38"/>
    </row>
    <row r="11" spans="1:66" s="12" customFormat="1" ht="16.95" customHeight="1">
      <c r="A11" s="42">
        <v>8</v>
      </c>
      <c r="B11" s="25" t="s">
        <v>17</v>
      </c>
      <c r="C11" s="4">
        <v>80000</v>
      </c>
      <c r="D11" s="4">
        <v>25000</v>
      </c>
      <c r="E11" s="4">
        <v>6625</v>
      </c>
      <c r="F11" s="4">
        <v>2060</v>
      </c>
      <c r="G11" s="4">
        <v>6122</v>
      </c>
      <c r="H11" s="15">
        <f t="shared" si="1"/>
        <v>7.6524999999999999</v>
      </c>
      <c r="I11" s="4">
        <v>1533</v>
      </c>
      <c r="J11" s="15">
        <f t="shared" ref="J11:J74" si="19">I11*100/D11</f>
        <v>6.1319999999999997</v>
      </c>
      <c r="K11" s="4">
        <f t="shared" si="2"/>
        <v>6122</v>
      </c>
      <c r="L11" s="15">
        <f t="shared" si="3"/>
        <v>7.6524999999999999</v>
      </c>
      <c r="M11" s="4">
        <f t="shared" ref="M11:M74" si="20">I11</f>
        <v>1533</v>
      </c>
      <c r="N11" s="15">
        <f t="shared" ref="N11:N74" si="21">M11*100/D11</f>
        <v>6.1319999999999997</v>
      </c>
      <c r="O11" s="4">
        <v>110</v>
      </c>
      <c r="P11" s="4">
        <v>33</v>
      </c>
      <c r="Q11" s="4">
        <f t="shared" si="4"/>
        <v>110</v>
      </c>
      <c r="R11" s="4">
        <f t="shared" si="5"/>
        <v>33</v>
      </c>
      <c r="S11" s="4">
        <v>6348</v>
      </c>
      <c r="T11" s="4">
        <v>1515</v>
      </c>
      <c r="U11" s="4">
        <v>1412</v>
      </c>
      <c r="V11" s="4">
        <v>317</v>
      </c>
      <c r="W11" s="4">
        <v>735</v>
      </c>
      <c r="X11" s="4">
        <v>157</v>
      </c>
      <c r="Y11" s="15">
        <f t="shared" si="6"/>
        <v>52.053824362606235</v>
      </c>
      <c r="Z11" s="15">
        <f t="shared" si="18"/>
        <v>49.526813880126184</v>
      </c>
      <c r="AA11" s="4">
        <v>6301</v>
      </c>
      <c r="AB11" s="4">
        <v>1652</v>
      </c>
      <c r="AC11" s="4">
        <v>2642</v>
      </c>
      <c r="AD11" s="4">
        <v>664</v>
      </c>
      <c r="AE11" s="4">
        <v>2309</v>
      </c>
      <c r="AF11" s="4">
        <v>645</v>
      </c>
      <c r="AG11" s="4">
        <v>59</v>
      </c>
      <c r="AH11" s="4">
        <v>8</v>
      </c>
      <c r="AI11" s="4">
        <v>429</v>
      </c>
      <c r="AJ11" s="4">
        <v>77</v>
      </c>
      <c r="AK11" s="4">
        <v>56</v>
      </c>
      <c r="AL11" s="4">
        <v>11</v>
      </c>
      <c r="AM11" s="4">
        <v>383</v>
      </c>
      <c r="AN11" s="4">
        <v>99</v>
      </c>
      <c r="AO11" s="4">
        <v>1438</v>
      </c>
      <c r="AP11" s="4">
        <v>387</v>
      </c>
      <c r="AQ11" s="4">
        <v>1176</v>
      </c>
      <c r="AR11" s="4">
        <v>338</v>
      </c>
      <c r="AS11" s="4">
        <f t="shared" si="7"/>
        <v>2614</v>
      </c>
      <c r="AT11" s="4">
        <f t="shared" si="8"/>
        <v>725</v>
      </c>
      <c r="AU11" s="4">
        <f t="shared" si="9"/>
        <v>3339</v>
      </c>
      <c r="AV11" s="4">
        <f t="shared" si="10"/>
        <v>1438</v>
      </c>
      <c r="AW11" s="4">
        <f t="shared" si="11"/>
        <v>387</v>
      </c>
      <c r="AX11" s="4">
        <f t="shared" si="12"/>
        <v>1176</v>
      </c>
      <c r="AY11" s="4">
        <f t="shared" si="13"/>
        <v>338</v>
      </c>
      <c r="AZ11" s="4">
        <f t="shared" si="14"/>
        <v>2614</v>
      </c>
      <c r="BA11" s="4">
        <f t="shared" si="15"/>
        <v>725</v>
      </c>
      <c r="BB11" s="4">
        <f t="shared" si="16"/>
        <v>3339</v>
      </c>
      <c r="BC11" s="4"/>
      <c r="BD11" s="4"/>
      <c r="BE11" s="4"/>
      <c r="BF11" s="4"/>
      <c r="BG11" s="4"/>
      <c r="BH11" s="4"/>
      <c r="BI11" s="4"/>
      <c r="BJ11" s="4"/>
      <c r="BK11" s="16"/>
      <c r="BL11" s="16"/>
      <c r="BM11" s="16"/>
      <c r="BN11" s="38"/>
    </row>
    <row r="12" spans="1:66" s="13" customFormat="1" ht="16.95" customHeight="1">
      <c r="A12" s="29"/>
      <c r="B12" s="24" t="s">
        <v>18</v>
      </c>
      <c r="C12" s="24">
        <f>SUM(C10:C11)</f>
        <v>115000</v>
      </c>
      <c r="D12" s="9">
        <f t="shared" ref="D12:BM12" si="22">SUM(D10:D11)</f>
        <v>63000</v>
      </c>
      <c r="E12" s="9">
        <f t="shared" si="22"/>
        <v>9560</v>
      </c>
      <c r="F12" s="9">
        <f t="shared" si="22"/>
        <v>5240</v>
      </c>
      <c r="G12" s="9">
        <f t="shared" si="22"/>
        <v>8201</v>
      </c>
      <c r="H12" s="18">
        <f t="shared" si="1"/>
        <v>7.1313043478260871</v>
      </c>
      <c r="I12" s="9">
        <f t="shared" si="22"/>
        <v>4217</v>
      </c>
      <c r="J12" s="18">
        <f t="shared" si="19"/>
        <v>6.6936507936507939</v>
      </c>
      <c r="K12" s="9">
        <f t="shared" si="22"/>
        <v>8201</v>
      </c>
      <c r="L12" s="18">
        <f t="shared" si="3"/>
        <v>7.1313043478260871</v>
      </c>
      <c r="M12" s="9">
        <f t="shared" si="22"/>
        <v>4217</v>
      </c>
      <c r="N12" s="18">
        <f t="shared" si="21"/>
        <v>6.6936507936507939</v>
      </c>
      <c r="O12" s="9">
        <f t="shared" si="22"/>
        <v>131</v>
      </c>
      <c r="P12" s="9">
        <f t="shared" si="22"/>
        <v>153</v>
      </c>
      <c r="Q12" s="9">
        <f t="shared" si="22"/>
        <v>131</v>
      </c>
      <c r="R12" s="9">
        <f t="shared" si="22"/>
        <v>153</v>
      </c>
      <c r="S12" s="9">
        <f t="shared" si="22"/>
        <v>9011</v>
      </c>
      <c r="T12" s="9">
        <f t="shared" si="22"/>
        <v>4364</v>
      </c>
      <c r="U12" s="9">
        <f t="shared" si="22"/>
        <v>2039</v>
      </c>
      <c r="V12" s="9">
        <f t="shared" si="22"/>
        <v>969</v>
      </c>
      <c r="W12" s="9">
        <f t="shared" si="22"/>
        <v>1046</v>
      </c>
      <c r="X12" s="9">
        <f t="shared" si="22"/>
        <v>480</v>
      </c>
      <c r="Y12" s="9">
        <f t="shared" si="22"/>
        <v>101.65510027967163</v>
      </c>
      <c r="Z12" s="18">
        <f t="shared" si="18"/>
        <v>49.535603715170282</v>
      </c>
      <c r="AA12" s="9">
        <f t="shared" si="22"/>
        <v>8548</v>
      </c>
      <c r="AB12" s="9">
        <f t="shared" si="22"/>
        <v>4251</v>
      </c>
      <c r="AC12" s="9">
        <f t="shared" si="22"/>
        <v>3895</v>
      </c>
      <c r="AD12" s="9">
        <f t="shared" si="22"/>
        <v>2020</v>
      </c>
      <c r="AE12" s="9">
        <f t="shared" si="22"/>
        <v>3303</v>
      </c>
      <c r="AF12" s="9">
        <f t="shared" si="22"/>
        <v>1888</v>
      </c>
      <c r="AG12" s="9">
        <f t="shared" si="22"/>
        <v>77</v>
      </c>
      <c r="AH12" s="9">
        <f t="shared" si="22"/>
        <v>48</v>
      </c>
      <c r="AI12" s="9">
        <f t="shared" si="22"/>
        <v>636</v>
      </c>
      <c r="AJ12" s="9">
        <f t="shared" si="22"/>
        <v>289</v>
      </c>
      <c r="AK12" s="9">
        <f t="shared" si="22"/>
        <v>79</v>
      </c>
      <c r="AL12" s="9">
        <f t="shared" si="22"/>
        <v>49</v>
      </c>
      <c r="AM12" s="9">
        <f t="shared" si="22"/>
        <v>595</v>
      </c>
      <c r="AN12" s="9">
        <f t="shared" si="22"/>
        <v>456</v>
      </c>
      <c r="AO12" s="9">
        <f t="shared" si="22"/>
        <v>1980</v>
      </c>
      <c r="AP12" s="9">
        <f t="shared" si="22"/>
        <v>1001</v>
      </c>
      <c r="AQ12" s="9">
        <f t="shared" si="22"/>
        <v>1605</v>
      </c>
      <c r="AR12" s="9">
        <f t="shared" si="22"/>
        <v>840</v>
      </c>
      <c r="AS12" s="9">
        <f t="shared" si="22"/>
        <v>3585</v>
      </c>
      <c r="AT12" s="9">
        <f t="shared" si="22"/>
        <v>1841</v>
      </c>
      <c r="AU12" s="9">
        <f t="shared" si="22"/>
        <v>5426</v>
      </c>
      <c r="AV12" s="9">
        <f t="shared" si="22"/>
        <v>1980</v>
      </c>
      <c r="AW12" s="9">
        <f t="shared" si="22"/>
        <v>1001</v>
      </c>
      <c r="AX12" s="9">
        <f t="shared" si="22"/>
        <v>1605</v>
      </c>
      <c r="AY12" s="9">
        <f t="shared" si="22"/>
        <v>840</v>
      </c>
      <c r="AZ12" s="9">
        <f t="shared" si="22"/>
        <v>3585</v>
      </c>
      <c r="BA12" s="9">
        <f t="shared" si="22"/>
        <v>1841</v>
      </c>
      <c r="BB12" s="9">
        <f t="shared" si="22"/>
        <v>5426</v>
      </c>
      <c r="BC12" s="9">
        <f t="shared" si="22"/>
        <v>0</v>
      </c>
      <c r="BD12" s="9">
        <f t="shared" si="22"/>
        <v>0</v>
      </c>
      <c r="BE12" s="9">
        <f t="shared" si="22"/>
        <v>0</v>
      </c>
      <c r="BF12" s="9">
        <f t="shared" si="22"/>
        <v>0</v>
      </c>
      <c r="BG12" s="9">
        <f t="shared" si="22"/>
        <v>143</v>
      </c>
      <c r="BH12" s="9">
        <f t="shared" si="22"/>
        <v>5367</v>
      </c>
      <c r="BI12" s="9">
        <f t="shared" si="22"/>
        <v>212465</v>
      </c>
      <c r="BJ12" s="9">
        <f t="shared" si="22"/>
        <v>217832</v>
      </c>
      <c r="BK12" s="9">
        <f t="shared" si="22"/>
        <v>5367</v>
      </c>
      <c r="BL12" s="9">
        <f t="shared" si="22"/>
        <v>212465</v>
      </c>
      <c r="BM12" s="9">
        <f t="shared" si="22"/>
        <v>217832</v>
      </c>
      <c r="BN12" s="39"/>
    </row>
    <row r="13" spans="1:66" s="13" customFormat="1" ht="16.95" customHeight="1">
      <c r="A13" s="44">
        <v>9</v>
      </c>
      <c r="B13" s="30" t="s">
        <v>19</v>
      </c>
      <c r="C13" s="9">
        <v>170000</v>
      </c>
      <c r="D13" s="9">
        <v>0</v>
      </c>
      <c r="E13" s="9">
        <v>13810</v>
      </c>
      <c r="F13" s="9">
        <v>0</v>
      </c>
      <c r="G13" s="9">
        <v>10278</v>
      </c>
      <c r="H13" s="18">
        <f t="shared" si="1"/>
        <v>6.0458823529411765</v>
      </c>
      <c r="I13" s="9">
        <v>0</v>
      </c>
      <c r="J13" s="20"/>
      <c r="K13" s="9">
        <f t="shared" si="2"/>
        <v>10278</v>
      </c>
      <c r="L13" s="20">
        <f t="shared" si="3"/>
        <v>6.0458823529411765</v>
      </c>
      <c r="M13" s="9">
        <f t="shared" si="20"/>
        <v>0</v>
      </c>
      <c r="N13" s="20"/>
      <c r="O13" s="9">
        <v>180</v>
      </c>
      <c r="P13" s="9">
        <v>0</v>
      </c>
      <c r="Q13" s="9">
        <f t="shared" si="4"/>
        <v>180</v>
      </c>
      <c r="R13" s="9">
        <f t="shared" si="5"/>
        <v>0</v>
      </c>
      <c r="S13" s="9">
        <v>12418</v>
      </c>
      <c r="T13" s="9">
        <v>0</v>
      </c>
      <c r="U13" s="9">
        <v>3024</v>
      </c>
      <c r="V13" s="9">
        <v>0</v>
      </c>
      <c r="W13" s="9">
        <v>1480</v>
      </c>
      <c r="X13" s="9">
        <v>0</v>
      </c>
      <c r="Y13" s="20">
        <f t="shared" si="6"/>
        <v>48.941798941798943</v>
      </c>
      <c r="Z13" s="20"/>
      <c r="AA13" s="9">
        <v>10785</v>
      </c>
      <c r="AB13" s="9">
        <v>0</v>
      </c>
      <c r="AC13" s="9">
        <v>5240</v>
      </c>
      <c r="AD13" s="9">
        <v>0</v>
      </c>
      <c r="AE13" s="9">
        <v>5003</v>
      </c>
      <c r="AF13" s="9">
        <v>0</v>
      </c>
      <c r="AG13" s="9">
        <v>260</v>
      </c>
      <c r="AH13" s="9">
        <v>0</v>
      </c>
      <c r="AI13" s="9">
        <v>651</v>
      </c>
      <c r="AJ13" s="9">
        <v>0</v>
      </c>
      <c r="AK13" s="9">
        <v>423</v>
      </c>
      <c r="AL13" s="9">
        <v>0</v>
      </c>
      <c r="AM13" s="9">
        <v>533</v>
      </c>
      <c r="AN13" s="9">
        <v>0</v>
      </c>
      <c r="AO13" s="9">
        <v>2518</v>
      </c>
      <c r="AP13" s="9">
        <v>0</v>
      </c>
      <c r="AQ13" s="9">
        <v>2013</v>
      </c>
      <c r="AR13" s="9">
        <v>0</v>
      </c>
      <c r="AS13" s="9">
        <f t="shared" si="7"/>
        <v>4531</v>
      </c>
      <c r="AT13" s="9">
        <f t="shared" si="8"/>
        <v>0</v>
      </c>
      <c r="AU13" s="9">
        <f t="shared" si="9"/>
        <v>4531</v>
      </c>
      <c r="AV13" s="9">
        <f t="shared" si="10"/>
        <v>2518</v>
      </c>
      <c r="AW13" s="9">
        <f t="shared" si="11"/>
        <v>0</v>
      </c>
      <c r="AX13" s="9">
        <f t="shared" si="12"/>
        <v>2013</v>
      </c>
      <c r="AY13" s="9">
        <f t="shared" si="13"/>
        <v>0</v>
      </c>
      <c r="AZ13" s="9">
        <f t="shared" si="14"/>
        <v>4531</v>
      </c>
      <c r="BA13" s="9">
        <f t="shared" si="15"/>
        <v>0</v>
      </c>
      <c r="BB13" s="9">
        <f t="shared" si="16"/>
        <v>4531</v>
      </c>
      <c r="BC13" s="9"/>
      <c r="BD13" s="9"/>
      <c r="BE13" s="9"/>
      <c r="BF13" s="9"/>
      <c r="BG13" s="9"/>
      <c r="BH13" s="9"/>
      <c r="BI13" s="9"/>
      <c r="BJ13" s="9"/>
      <c r="BK13" s="19"/>
      <c r="BL13" s="19"/>
      <c r="BM13" s="19"/>
      <c r="BN13" s="39"/>
    </row>
    <row r="14" spans="1:66" s="12" customFormat="1" ht="16.95" customHeight="1">
      <c r="A14" s="35">
        <v>10</v>
      </c>
      <c r="B14" s="4" t="s">
        <v>20</v>
      </c>
      <c r="C14" s="4">
        <v>71000</v>
      </c>
      <c r="D14" s="4">
        <v>0</v>
      </c>
      <c r="E14" s="4">
        <v>21949</v>
      </c>
      <c r="F14" s="4">
        <v>0</v>
      </c>
      <c r="G14" s="4">
        <v>17297</v>
      </c>
      <c r="H14" s="15">
        <f t="shared" si="1"/>
        <v>24.361971830985915</v>
      </c>
      <c r="I14" s="4">
        <v>0</v>
      </c>
      <c r="J14" s="15"/>
      <c r="K14" s="4">
        <f t="shared" si="2"/>
        <v>17297</v>
      </c>
      <c r="L14" s="15">
        <f t="shared" si="3"/>
        <v>24.361971830985915</v>
      </c>
      <c r="M14" s="4">
        <f t="shared" si="20"/>
        <v>0</v>
      </c>
      <c r="N14" s="15"/>
      <c r="O14" s="4">
        <v>1065</v>
      </c>
      <c r="P14" s="4">
        <v>0</v>
      </c>
      <c r="Q14" s="4">
        <f t="shared" si="4"/>
        <v>1065</v>
      </c>
      <c r="R14" s="4">
        <f t="shared" si="5"/>
        <v>0</v>
      </c>
      <c r="S14" s="4">
        <v>4826</v>
      </c>
      <c r="T14" s="4">
        <v>0</v>
      </c>
      <c r="U14" s="4">
        <v>1413</v>
      </c>
      <c r="V14" s="4">
        <v>0</v>
      </c>
      <c r="W14" s="4">
        <v>705</v>
      </c>
      <c r="X14" s="4">
        <v>0</v>
      </c>
      <c r="Y14" s="15">
        <f t="shared" si="6"/>
        <v>49.893842887473461</v>
      </c>
      <c r="Z14" s="15"/>
      <c r="AA14" s="4">
        <v>4577</v>
      </c>
      <c r="AB14" s="4">
        <v>0</v>
      </c>
      <c r="AC14" s="4">
        <v>2545</v>
      </c>
      <c r="AD14" s="4">
        <v>0</v>
      </c>
      <c r="AE14" s="4">
        <v>2032</v>
      </c>
      <c r="AF14" s="4">
        <v>0</v>
      </c>
      <c r="AG14" s="4">
        <v>104</v>
      </c>
      <c r="AH14" s="4">
        <v>0</v>
      </c>
      <c r="AI14" s="4">
        <v>259</v>
      </c>
      <c r="AJ14" s="4">
        <v>0</v>
      </c>
      <c r="AK14" s="4">
        <v>117</v>
      </c>
      <c r="AL14" s="4">
        <v>0</v>
      </c>
      <c r="AM14" s="4">
        <v>167</v>
      </c>
      <c r="AN14" s="4">
        <v>0</v>
      </c>
      <c r="AO14" s="4">
        <v>1031</v>
      </c>
      <c r="AP14" s="4">
        <v>0</v>
      </c>
      <c r="AQ14" s="4">
        <v>867</v>
      </c>
      <c r="AR14" s="4">
        <v>0</v>
      </c>
      <c r="AS14" s="4">
        <f t="shared" si="7"/>
        <v>1898</v>
      </c>
      <c r="AT14" s="4">
        <f t="shared" si="8"/>
        <v>0</v>
      </c>
      <c r="AU14" s="4">
        <f t="shared" si="9"/>
        <v>1898</v>
      </c>
      <c r="AV14" s="4">
        <f t="shared" si="10"/>
        <v>1031</v>
      </c>
      <c r="AW14" s="4">
        <f t="shared" si="11"/>
        <v>0</v>
      </c>
      <c r="AX14" s="4">
        <f t="shared" si="12"/>
        <v>867</v>
      </c>
      <c r="AY14" s="4">
        <f t="shared" si="13"/>
        <v>0</v>
      </c>
      <c r="AZ14" s="4">
        <f t="shared" si="14"/>
        <v>1898</v>
      </c>
      <c r="BA14" s="4">
        <f t="shared" si="15"/>
        <v>0</v>
      </c>
      <c r="BB14" s="4">
        <f t="shared" si="16"/>
        <v>1898</v>
      </c>
      <c r="BC14" s="4">
        <v>30</v>
      </c>
      <c r="BD14" s="4">
        <v>150</v>
      </c>
      <c r="BE14" s="4">
        <f>BC14</f>
        <v>30</v>
      </c>
      <c r="BF14" s="4">
        <f>BD14</f>
        <v>150</v>
      </c>
      <c r="BG14" s="4"/>
      <c r="BH14" s="4"/>
      <c r="BI14" s="4"/>
      <c r="BJ14" s="4"/>
      <c r="BK14" s="16"/>
      <c r="BL14" s="16"/>
      <c r="BM14" s="16"/>
      <c r="BN14" s="38"/>
    </row>
    <row r="15" spans="1:66" s="12" customFormat="1" ht="16.95" customHeight="1">
      <c r="A15" s="35">
        <v>11</v>
      </c>
      <c r="B15" s="4" t="s">
        <v>21</v>
      </c>
      <c r="C15" s="4">
        <v>58000</v>
      </c>
      <c r="D15" s="4">
        <v>0</v>
      </c>
      <c r="E15" s="4">
        <v>4834</v>
      </c>
      <c r="F15" s="4">
        <v>0</v>
      </c>
      <c r="G15" s="4">
        <v>3769</v>
      </c>
      <c r="H15" s="15">
        <f t="shared" si="1"/>
        <v>6.4982758620689651</v>
      </c>
      <c r="I15" s="4">
        <v>0</v>
      </c>
      <c r="J15" s="15"/>
      <c r="K15" s="4">
        <f t="shared" si="2"/>
        <v>3769</v>
      </c>
      <c r="L15" s="15">
        <f t="shared" si="3"/>
        <v>6.4982758620689651</v>
      </c>
      <c r="M15" s="4">
        <f t="shared" si="20"/>
        <v>0</v>
      </c>
      <c r="N15" s="15"/>
      <c r="O15" s="4">
        <v>218</v>
      </c>
      <c r="P15" s="4">
        <v>0</v>
      </c>
      <c r="Q15" s="4">
        <f t="shared" si="4"/>
        <v>218</v>
      </c>
      <c r="R15" s="4">
        <f t="shared" si="5"/>
        <v>0</v>
      </c>
      <c r="S15" s="4">
        <v>4114</v>
      </c>
      <c r="T15" s="4">
        <v>0</v>
      </c>
      <c r="U15" s="4">
        <v>1006</v>
      </c>
      <c r="V15" s="4">
        <v>0</v>
      </c>
      <c r="W15" s="4">
        <v>577</v>
      </c>
      <c r="X15" s="4">
        <v>0</v>
      </c>
      <c r="Y15" s="15">
        <f t="shared" si="6"/>
        <v>57.355864811133202</v>
      </c>
      <c r="Z15" s="15"/>
      <c r="AA15" s="4">
        <v>2931</v>
      </c>
      <c r="AB15" s="4">
        <v>0</v>
      </c>
      <c r="AC15" s="4">
        <v>1611</v>
      </c>
      <c r="AD15" s="4">
        <v>0</v>
      </c>
      <c r="AE15" s="4">
        <v>1320</v>
      </c>
      <c r="AF15" s="4">
        <v>0</v>
      </c>
      <c r="AG15" s="4">
        <v>64</v>
      </c>
      <c r="AH15" s="4">
        <v>0</v>
      </c>
      <c r="AI15" s="4">
        <v>199</v>
      </c>
      <c r="AJ15" s="4">
        <v>0</v>
      </c>
      <c r="AK15" s="4">
        <v>55</v>
      </c>
      <c r="AL15" s="4">
        <v>0</v>
      </c>
      <c r="AM15" s="4">
        <v>72</v>
      </c>
      <c r="AN15" s="4">
        <v>0</v>
      </c>
      <c r="AO15" s="4">
        <v>671</v>
      </c>
      <c r="AP15" s="4">
        <v>0</v>
      </c>
      <c r="AQ15" s="4">
        <v>543</v>
      </c>
      <c r="AR15" s="4">
        <v>0</v>
      </c>
      <c r="AS15" s="4">
        <f t="shared" si="7"/>
        <v>1214</v>
      </c>
      <c r="AT15" s="4">
        <f t="shared" si="8"/>
        <v>0</v>
      </c>
      <c r="AU15" s="4">
        <f t="shared" si="9"/>
        <v>1214</v>
      </c>
      <c r="AV15" s="4">
        <f t="shared" si="10"/>
        <v>671</v>
      </c>
      <c r="AW15" s="4">
        <f t="shared" si="11"/>
        <v>0</v>
      </c>
      <c r="AX15" s="4">
        <f t="shared" si="12"/>
        <v>543</v>
      </c>
      <c r="AY15" s="4">
        <f t="shared" si="13"/>
        <v>0</v>
      </c>
      <c r="AZ15" s="4">
        <f t="shared" si="14"/>
        <v>1214</v>
      </c>
      <c r="BA15" s="4">
        <f t="shared" si="15"/>
        <v>0</v>
      </c>
      <c r="BB15" s="4">
        <f t="shared" si="16"/>
        <v>1214</v>
      </c>
      <c r="BC15" s="4"/>
      <c r="BD15" s="4"/>
      <c r="BE15" s="4"/>
      <c r="BF15" s="4"/>
      <c r="BG15" s="4"/>
      <c r="BH15" s="4"/>
      <c r="BI15" s="4"/>
      <c r="BJ15" s="4"/>
      <c r="BK15" s="16"/>
      <c r="BL15" s="16"/>
      <c r="BM15" s="16"/>
      <c r="BN15" s="38"/>
    </row>
    <row r="16" spans="1:66" s="12" customFormat="1" ht="16.95" customHeight="1">
      <c r="A16" s="35">
        <v>12</v>
      </c>
      <c r="B16" s="4" t="s">
        <v>22</v>
      </c>
      <c r="C16" s="4">
        <v>48000</v>
      </c>
      <c r="D16" s="4">
        <v>0</v>
      </c>
      <c r="E16" s="4">
        <v>3475</v>
      </c>
      <c r="F16" s="4">
        <v>0</v>
      </c>
      <c r="G16" s="4">
        <v>2759</v>
      </c>
      <c r="H16" s="15">
        <f t="shared" si="1"/>
        <v>5.7479166666666668</v>
      </c>
      <c r="I16" s="4">
        <v>0</v>
      </c>
      <c r="J16" s="15"/>
      <c r="K16" s="4">
        <f t="shared" si="2"/>
        <v>2759</v>
      </c>
      <c r="L16" s="15">
        <f t="shared" si="3"/>
        <v>5.7479166666666668</v>
      </c>
      <c r="M16" s="4">
        <f t="shared" si="20"/>
        <v>0</v>
      </c>
      <c r="N16" s="15"/>
      <c r="O16" s="4">
        <v>191</v>
      </c>
      <c r="P16" s="4">
        <v>0</v>
      </c>
      <c r="Q16" s="4">
        <f t="shared" si="4"/>
        <v>191</v>
      </c>
      <c r="R16" s="4">
        <f t="shared" si="5"/>
        <v>0</v>
      </c>
      <c r="S16" s="4">
        <v>3354</v>
      </c>
      <c r="T16" s="4">
        <v>0</v>
      </c>
      <c r="U16" s="4">
        <v>866</v>
      </c>
      <c r="V16" s="4">
        <v>0</v>
      </c>
      <c r="W16" s="4">
        <v>498</v>
      </c>
      <c r="X16" s="4">
        <v>0</v>
      </c>
      <c r="Y16" s="15">
        <f t="shared" si="6"/>
        <v>57.505773672055426</v>
      </c>
      <c r="Z16" s="15"/>
      <c r="AA16" s="4">
        <v>3100</v>
      </c>
      <c r="AB16" s="4">
        <v>0</v>
      </c>
      <c r="AC16" s="4">
        <v>1701</v>
      </c>
      <c r="AD16" s="4">
        <v>0</v>
      </c>
      <c r="AE16" s="4">
        <v>1399</v>
      </c>
      <c r="AF16" s="4">
        <v>0</v>
      </c>
      <c r="AG16" s="4">
        <v>82</v>
      </c>
      <c r="AH16" s="4">
        <v>0</v>
      </c>
      <c r="AI16" s="4">
        <v>175</v>
      </c>
      <c r="AJ16" s="4">
        <v>0</v>
      </c>
      <c r="AK16" s="4">
        <v>79</v>
      </c>
      <c r="AL16" s="4">
        <v>0</v>
      </c>
      <c r="AM16" s="4">
        <v>81</v>
      </c>
      <c r="AN16" s="4">
        <v>0</v>
      </c>
      <c r="AO16" s="4">
        <v>675</v>
      </c>
      <c r="AP16" s="4">
        <v>0</v>
      </c>
      <c r="AQ16" s="4">
        <v>633</v>
      </c>
      <c r="AR16" s="4">
        <v>0</v>
      </c>
      <c r="AS16" s="4">
        <f t="shared" si="7"/>
        <v>1308</v>
      </c>
      <c r="AT16" s="4">
        <f t="shared" si="8"/>
        <v>0</v>
      </c>
      <c r="AU16" s="4">
        <f t="shared" si="9"/>
        <v>1308</v>
      </c>
      <c r="AV16" s="4">
        <f t="shared" si="10"/>
        <v>675</v>
      </c>
      <c r="AW16" s="4">
        <f t="shared" si="11"/>
        <v>0</v>
      </c>
      <c r="AX16" s="4">
        <f t="shared" si="12"/>
        <v>633</v>
      </c>
      <c r="AY16" s="4">
        <f t="shared" si="13"/>
        <v>0</v>
      </c>
      <c r="AZ16" s="4">
        <f t="shared" si="14"/>
        <v>1308</v>
      </c>
      <c r="BA16" s="4">
        <f t="shared" si="15"/>
        <v>0</v>
      </c>
      <c r="BB16" s="4">
        <f t="shared" si="16"/>
        <v>1308</v>
      </c>
      <c r="BC16" s="4"/>
      <c r="BD16" s="4"/>
      <c r="BE16" s="4"/>
      <c r="BF16" s="4"/>
      <c r="BG16" s="4"/>
      <c r="BH16" s="4"/>
      <c r="BI16" s="4"/>
      <c r="BJ16" s="4"/>
      <c r="BK16" s="16"/>
      <c r="BL16" s="16"/>
      <c r="BM16" s="16"/>
      <c r="BN16" s="38"/>
    </row>
    <row r="17" spans="1:66" s="12" customFormat="1" ht="16.95" customHeight="1">
      <c r="A17" s="35">
        <v>13</v>
      </c>
      <c r="B17" s="4" t="s">
        <v>23</v>
      </c>
      <c r="C17" s="4">
        <v>50000</v>
      </c>
      <c r="D17" s="4">
        <v>0</v>
      </c>
      <c r="E17" s="4">
        <v>3825</v>
      </c>
      <c r="F17" s="4">
        <v>0</v>
      </c>
      <c r="G17" s="4">
        <v>2667</v>
      </c>
      <c r="H17" s="15">
        <f t="shared" si="1"/>
        <v>5.3339999999999996</v>
      </c>
      <c r="I17" s="4">
        <v>0</v>
      </c>
      <c r="J17" s="15"/>
      <c r="K17" s="4">
        <f t="shared" si="2"/>
        <v>2667</v>
      </c>
      <c r="L17" s="15">
        <f t="shared" si="3"/>
        <v>5.3339999999999996</v>
      </c>
      <c r="M17" s="4">
        <f t="shared" si="20"/>
        <v>0</v>
      </c>
      <c r="N17" s="15"/>
      <c r="O17" s="4">
        <v>211</v>
      </c>
      <c r="P17" s="4">
        <v>0</v>
      </c>
      <c r="Q17" s="4">
        <f t="shared" si="4"/>
        <v>211</v>
      </c>
      <c r="R17" s="4">
        <f t="shared" si="5"/>
        <v>0</v>
      </c>
      <c r="S17" s="4">
        <v>3877</v>
      </c>
      <c r="T17" s="4">
        <v>0</v>
      </c>
      <c r="U17" s="4">
        <v>914</v>
      </c>
      <c r="V17" s="4">
        <v>0</v>
      </c>
      <c r="W17" s="4">
        <v>489</v>
      </c>
      <c r="X17" s="4">
        <v>0</v>
      </c>
      <c r="Y17" s="15">
        <f t="shared" si="6"/>
        <v>53.501094091903717</v>
      </c>
      <c r="Z17" s="15"/>
      <c r="AA17" s="4">
        <v>3330</v>
      </c>
      <c r="AB17" s="4">
        <v>0</v>
      </c>
      <c r="AC17" s="4">
        <v>1929</v>
      </c>
      <c r="AD17" s="4">
        <v>0</v>
      </c>
      <c r="AE17" s="4">
        <v>1411</v>
      </c>
      <c r="AF17" s="4">
        <v>0</v>
      </c>
      <c r="AG17" s="4">
        <v>40</v>
      </c>
      <c r="AH17" s="4">
        <v>0</v>
      </c>
      <c r="AI17" s="4">
        <v>231</v>
      </c>
      <c r="AJ17" s="4">
        <v>0</v>
      </c>
      <c r="AK17" s="4">
        <v>39</v>
      </c>
      <c r="AL17" s="4">
        <v>0</v>
      </c>
      <c r="AM17" s="4">
        <v>220</v>
      </c>
      <c r="AN17" s="4">
        <v>0</v>
      </c>
      <c r="AO17" s="4">
        <v>706</v>
      </c>
      <c r="AP17" s="4">
        <v>0</v>
      </c>
      <c r="AQ17" s="4">
        <v>678</v>
      </c>
      <c r="AR17" s="4">
        <v>0</v>
      </c>
      <c r="AS17" s="4">
        <f t="shared" si="7"/>
        <v>1384</v>
      </c>
      <c r="AT17" s="4">
        <f t="shared" si="8"/>
        <v>0</v>
      </c>
      <c r="AU17" s="4">
        <f t="shared" si="9"/>
        <v>1384</v>
      </c>
      <c r="AV17" s="4">
        <f t="shared" si="10"/>
        <v>706</v>
      </c>
      <c r="AW17" s="4">
        <f t="shared" si="11"/>
        <v>0</v>
      </c>
      <c r="AX17" s="4">
        <f t="shared" si="12"/>
        <v>678</v>
      </c>
      <c r="AY17" s="4">
        <f t="shared" si="13"/>
        <v>0</v>
      </c>
      <c r="AZ17" s="4">
        <f t="shared" si="14"/>
        <v>1384</v>
      </c>
      <c r="BA17" s="4">
        <f t="shared" si="15"/>
        <v>0</v>
      </c>
      <c r="BB17" s="4">
        <f t="shared" si="16"/>
        <v>1384</v>
      </c>
      <c r="BC17" s="4"/>
      <c r="BD17" s="4"/>
      <c r="BE17" s="4"/>
      <c r="BF17" s="4"/>
      <c r="BG17" s="4"/>
      <c r="BH17" s="4"/>
      <c r="BI17" s="4"/>
      <c r="BJ17" s="4"/>
      <c r="BK17" s="16"/>
      <c r="BL17" s="16"/>
      <c r="BM17" s="16"/>
      <c r="BN17" s="38"/>
    </row>
    <row r="18" spans="1:66" s="12" customFormat="1" ht="16.95" customHeight="1">
      <c r="A18" s="42">
        <v>14</v>
      </c>
      <c r="B18" s="25" t="s">
        <v>24</v>
      </c>
      <c r="C18" s="4">
        <v>56000</v>
      </c>
      <c r="D18" s="4">
        <v>0</v>
      </c>
      <c r="E18" s="4">
        <v>4215</v>
      </c>
      <c r="F18" s="4">
        <v>0</v>
      </c>
      <c r="G18" s="4">
        <v>3718</v>
      </c>
      <c r="H18" s="15">
        <f t="shared" si="1"/>
        <v>6.6392857142857142</v>
      </c>
      <c r="I18" s="4">
        <v>0</v>
      </c>
      <c r="J18" s="15"/>
      <c r="K18" s="4">
        <f t="shared" si="2"/>
        <v>3718</v>
      </c>
      <c r="L18" s="15">
        <f t="shared" si="3"/>
        <v>6.6392857142857142</v>
      </c>
      <c r="M18" s="4">
        <f t="shared" si="20"/>
        <v>0</v>
      </c>
      <c r="N18" s="15"/>
      <c r="O18" s="4">
        <v>139</v>
      </c>
      <c r="P18" s="4">
        <v>0</v>
      </c>
      <c r="Q18" s="4">
        <f t="shared" si="4"/>
        <v>139</v>
      </c>
      <c r="R18" s="4">
        <f t="shared" si="5"/>
        <v>0</v>
      </c>
      <c r="S18" s="4">
        <v>3669</v>
      </c>
      <c r="T18" s="4">
        <v>0</v>
      </c>
      <c r="U18" s="4">
        <v>1015</v>
      </c>
      <c r="V18" s="4">
        <v>0</v>
      </c>
      <c r="W18" s="4">
        <v>523</v>
      </c>
      <c r="X18" s="4">
        <v>0</v>
      </c>
      <c r="Y18" s="15">
        <f t="shared" si="6"/>
        <v>51.52709359605911</v>
      </c>
      <c r="Z18" s="15"/>
      <c r="AA18" s="4">
        <v>4137</v>
      </c>
      <c r="AB18" s="4">
        <v>0</v>
      </c>
      <c r="AC18" s="4">
        <v>2187</v>
      </c>
      <c r="AD18" s="4">
        <v>0</v>
      </c>
      <c r="AE18" s="4">
        <v>1950</v>
      </c>
      <c r="AF18" s="4">
        <v>0</v>
      </c>
      <c r="AG18" s="4">
        <v>41</v>
      </c>
      <c r="AH18" s="4">
        <v>0</v>
      </c>
      <c r="AI18" s="4">
        <v>373</v>
      </c>
      <c r="AJ18" s="4">
        <v>0</v>
      </c>
      <c r="AK18" s="4">
        <v>34</v>
      </c>
      <c r="AL18" s="4">
        <v>0</v>
      </c>
      <c r="AM18" s="4">
        <v>86</v>
      </c>
      <c r="AN18" s="4">
        <v>0</v>
      </c>
      <c r="AO18" s="4">
        <v>925</v>
      </c>
      <c r="AP18" s="4">
        <v>0</v>
      </c>
      <c r="AQ18" s="4">
        <v>731</v>
      </c>
      <c r="AR18" s="4">
        <v>0</v>
      </c>
      <c r="AS18" s="4">
        <f t="shared" si="7"/>
        <v>1656</v>
      </c>
      <c r="AT18" s="4">
        <f t="shared" si="8"/>
        <v>0</v>
      </c>
      <c r="AU18" s="4">
        <f t="shared" si="9"/>
        <v>1656</v>
      </c>
      <c r="AV18" s="4">
        <f t="shared" si="10"/>
        <v>925</v>
      </c>
      <c r="AW18" s="4">
        <f t="shared" si="11"/>
        <v>0</v>
      </c>
      <c r="AX18" s="4">
        <f t="shared" si="12"/>
        <v>731</v>
      </c>
      <c r="AY18" s="4">
        <f t="shared" si="13"/>
        <v>0</v>
      </c>
      <c r="AZ18" s="4">
        <f t="shared" si="14"/>
        <v>1656</v>
      </c>
      <c r="BA18" s="4">
        <f t="shared" si="15"/>
        <v>0</v>
      </c>
      <c r="BB18" s="4">
        <f t="shared" si="16"/>
        <v>1656</v>
      </c>
      <c r="BC18" s="4"/>
      <c r="BD18" s="4"/>
      <c r="BE18" s="4"/>
      <c r="BF18" s="4"/>
      <c r="BG18" s="4"/>
      <c r="BH18" s="4"/>
      <c r="BI18" s="4"/>
      <c r="BJ18" s="4"/>
      <c r="BK18" s="16"/>
      <c r="BL18" s="16"/>
      <c r="BM18" s="16"/>
      <c r="BN18" s="38"/>
    </row>
    <row r="19" spans="1:66" s="13" customFormat="1" ht="16.95" customHeight="1">
      <c r="A19" s="29"/>
      <c r="B19" s="24" t="s">
        <v>18</v>
      </c>
      <c r="C19" s="24">
        <f>SUM(C14:C18)</f>
        <v>283000</v>
      </c>
      <c r="D19" s="9">
        <f t="shared" ref="D19:BM19" si="23">SUM(D14:D18)</f>
        <v>0</v>
      </c>
      <c r="E19" s="9">
        <f t="shared" si="23"/>
        <v>38298</v>
      </c>
      <c r="F19" s="9">
        <f t="shared" si="23"/>
        <v>0</v>
      </c>
      <c r="G19" s="9">
        <f t="shared" si="23"/>
        <v>30210</v>
      </c>
      <c r="H19" s="18">
        <f t="shared" si="1"/>
        <v>10.674911660777385</v>
      </c>
      <c r="I19" s="9">
        <f t="shared" si="23"/>
        <v>0</v>
      </c>
      <c r="J19" s="9">
        <f t="shared" si="23"/>
        <v>0</v>
      </c>
      <c r="K19" s="9">
        <f t="shared" si="23"/>
        <v>30210</v>
      </c>
      <c r="L19" s="20">
        <f t="shared" si="3"/>
        <v>10.674911660777385</v>
      </c>
      <c r="M19" s="9">
        <f t="shared" si="23"/>
        <v>0</v>
      </c>
      <c r="N19" s="9">
        <f t="shared" si="23"/>
        <v>0</v>
      </c>
      <c r="O19" s="9">
        <f t="shared" si="23"/>
        <v>1824</v>
      </c>
      <c r="P19" s="9">
        <f t="shared" si="23"/>
        <v>0</v>
      </c>
      <c r="Q19" s="9">
        <f t="shared" si="23"/>
        <v>1824</v>
      </c>
      <c r="R19" s="9">
        <f t="shared" si="23"/>
        <v>0</v>
      </c>
      <c r="S19" s="9">
        <f t="shared" si="23"/>
        <v>19840</v>
      </c>
      <c r="T19" s="9">
        <f t="shared" si="23"/>
        <v>0</v>
      </c>
      <c r="U19" s="9">
        <f t="shared" si="23"/>
        <v>5214</v>
      </c>
      <c r="V19" s="9">
        <f t="shared" si="23"/>
        <v>0</v>
      </c>
      <c r="W19" s="9">
        <f t="shared" si="23"/>
        <v>2792</v>
      </c>
      <c r="X19" s="9">
        <f t="shared" si="23"/>
        <v>0</v>
      </c>
      <c r="Y19" s="9">
        <f t="shared" si="23"/>
        <v>269.78366905862492</v>
      </c>
      <c r="Z19" s="9">
        <f t="shared" si="23"/>
        <v>0</v>
      </c>
      <c r="AA19" s="9">
        <f t="shared" si="23"/>
        <v>18075</v>
      </c>
      <c r="AB19" s="9">
        <f t="shared" si="23"/>
        <v>0</v>
      </c>
      <c r="AC19" s="9">
        <f t="shared" si="23"/>
        <v>9973</v>
      </c>
      <c r="AD19" s="9">
        <f t="shared" si="23"/>
        <v>0</v>
      </c>
      <c r="AE19" s="9">
        <f t="shared" si="23"/>
        <v>8112</v>
      </c>
      <c r="AF19" s="9">
        <f t="shared" si="23"/>
        <v>0</v>
      </c>
      <c r="AG19" s="9">
        <f t="shared" si="23"/>
        <v>331</v>
      </c>
      <c r="AH19" s="9">
        <f t="shared" si="23"/>
        <v>0</v>
      </c>
      <c r="AI19" s="9">
        <f t="shared" si="23"/>
        <v>1237</v>
      </c>
      <c r="AJ19" s="9">
        <f t="shared" si="23"/>
        <v>0</v>
      </c>
      <c r="AK19" s="9">
        <f t="shared" si="23"/>
        <v>324</v>
      </c>
      <c r="AL19" s="9">
        <f t="shared" si="23"/>
        <v>0</v>
      </c>
      <c r="AM19" s="9">
        <f t="shared" si="23"/>
        <v>626</v>
      </c>
      <c r="AN19" s="9">
        <f t="shared" si="23"/>
        <v>0</v>
      </c>
      <c r="AO19" s="9">
        <f t="shared" si="23"/>
        <v>4008</v>
      </c>
      <c r="AP19" s="9">
        <f t="shared" si="23"/>
        <v>0</v>
      </c>
      <c r="AQ19" s="9">
        <f t="shared" si="23"/>
        <v>3452</v>
      </c>
      <c r="AR19" s="9">
        <f t="shared" si="23"/>
        <v>0</v>
      </c>
      <c r="AS19" s="9">
        <f t="shared" si="23"/>
        <v>7460</v>
      </c>
      <c r="AT19" s="9">
        <f t="shared" si="23"/>
        <v>0</v>
      </c>
      <c r="AU19" s="9">
        <f t="shared" si="23"/>
        <v>7460</v>
      </c>
      <c r="AV19" s="9">
        <f t="shared" si="23"/>
        <v>4008</v>
      </c>
      <c r="AW19" s="9">
        <f t="shared" si="23"/>
        <v>0</v>
      </c>
      <c r="AX19" s="9">
        <f t="shared" si="23"/>
        <v>3452</v>
      </c>
      <c r="AY19" s="9">
        <f t="shared" si="23"/>
        <v>0</v>
      </c>
      <c r="AZ19" s="9">
        <f t="shared" si="23"/>
        <v>7460</v>
      </c>
      <c r="BA19" s="9">
        <f t="shared" si="23"/>
        <v>0</v>
      </c>
      <c r="BB19" s="9">
        <f t="shared" si="23"/>
        <v>7460</v>
      </c>
      <c r="BC19" s="9">
        <f t="shared" si="23"/>
        <v>30</v>
      </c>
      <c r="BD19" s="9">
        <f t="shared" si="23"/>
        <v>150</v>
      </c>
      <c r="BE19" s="9">
        <f t="shared" si="23"/>
        <v>30</v>
      </c>
      <c r="BF19" s="9">
        <f t="shared" si="23"/>
        <v>150</v>
      </c>
      <c r="BG19" s="9">
        <f t="shared" si="23"/>
        <v>0</v>
      </c>
      <c r="BH19" s="9">
        <f t="shared" si="23"/>
        <v>0</v>
      </c>
      <c r="BI19" s="9">
        <f t="shared" si="23"/>
        <v>0</v>
      </c>
      <c r="BJ19" s="9">
        <f t="shared" si="23"/>
        <v>0</v>
      </c>
      <c r="BK19" s="9">
        <f t="shared" si="23"/>
        <v>0</v>
      </c>
      <c r="BL19" s="9">
        <f t="shared" si="23"/>
        <v>0</v>
      </c>
      <c r="BM19" s="9">
        <f t="shared" si="23"/>
        <v>0</v>
      </c>
      <c r="BN19" s="39"/>
    </row>
    <row r="20" spans="1:66" s="14" customFormat="1" ht="16.95" customHeight="1">
      <c r="A20" s="43">
        <v>15</v>
      </c>
      <c r="B20" s="26" t="s">
        <v>25</v>
      </c>
      <c r="C20" s="4">
        <v>120000</v>
      </c>
      <c r="D20" s="4">
        <v>0</v>
      </c>
      <c r="E20" s="4">
        <v>10235</v>
      </c>
      <c r="F20" s="4">
        <v>0</v>
      </c>
      <c r="G20" s="4">
        <v>9156</v>
      </c>
      <c r="H20" s="15">
        <f t="shared" si="1"/>
        <v>7.63</v>
      </c>
      <c r="I20" s="4">
        <v>0</v>
      </c>
      <c r="J20" s="15"/>
      <c r="K20" s="4">
        <f t="shared" si="2"/>
        <v>9156</v>
      </c>
      <c r="L20" s="15">
        <f t="shared" si="3"/>
        <v>7.63</v>
      </c>
      <c r="M20" s="4">
        <f t="shared" si="20"/>
        <v>0</v>
      </c>
      <c r="N20" s="15"/>
      <c r="O20" s="4">
        <v>15</v>
      </c>
      <c r="P20" s="4">
        <v>0</v>
      </c>
      <c r="Q20" s="4">
        <f t="shared" si="4"/>
        <v>15</v>
      </c>
      <c r="R20" s="4">
        <f t="shared" si="5"/>
        <v>0</v>
      </c>
      <c r="S20" s="4">
        <v>9709</v>
      </c>
      <c r="T20" s="4">
        <v>0</v>
      </c>
      <c r="U20" s="4">
        <v>2322</v>
      </c>
      <c r="V20" s="4">
        <v>0</v>
      </c>
      <c r="W20" s="4">
        <v>1180</v>
      </c>
      <c r="X20" s="4">
        <v>0</v>
      </c>
      <c r="Y20" s="15">
        <f t="shared" si="6"/>
        <v>50.818260120585705</v>
      </c>
      <c r="Z20" s="15"/>
      <c r="AA20" s="4">
        <v>8334</v>
      </c>
      <c r="AB20" s="4">
        <v>0</v>
      </c>
      <c r="AC20" s="4">
        <v>4167</v>
      </c>
      <c r="AD20" s="4">
        <v>0</v>
      </c>
      <c r="AE20" s="4">
        <v>4167</v>
      </c>
      <c r="AF20" s="4">
        <v>0</v>
      </c>
      <c r="AG20" s="4">
        <v>125</v>
      </c>
      <c r="AH20" s="4">
        <v>0</v>
      </c>
      <c r="AI20" s="4">
        <v>76</v>
      </c>
      <c r="AJ20" s="4">
        <v>0</v>
      </c>
      <c r="AK20" s="4">
        <v>83</v>
      </c>
      <c r="AL20" s="4">
        <v>0</v>
      </c>
      <c r="AM20" s="4">
        <v>700</v>
      </c>
      <c r="AN20" s="4">
        <v>0</v>
      </c>
      <c r="AO20" s="4">
        <v>1863</v>
      </c>
      <c r="AP20" s="4">
        <v>0</v>
      </c>
      <c r="AQ20" s="4">
        <v>1548</v>
      </c>
      <c r="AR20" s="4">
        <v>0</v>
      </c>
      <c r="AS20" s="4">
        <f t="shared" si="7"/>
        <v>3411</v>
      </c>
      <c r="AT20" s="4">
        <f t="shared" si="8"/>
        <v>0</v>
      </c>
      <c r="AU20" s="4">
        <f t="shared" si="9"/>
        <v>3411</v>
      </c>
      <c r="AV20" s="4">
        <f t="shared" si="10"/>
        <v>1863</v>
      </c>
      <c r="AW20" s="4">
        <f t="shared" si="11"/>
        <v>0</v>
      </c>
      <c r="AX20" s="4">
        <f t="shared" si="12"/>
        <v>1548</v>
      </c>
      <c r="AY20" s="4">
        <f t="shared" si="13"/>
        <v>0</v>
      </c>
      <c r="AZ20" s="4">
        <f t="shared" si="14"/>
        <v>3411</v>
      </c>
      <c r="BA20" s="4">
        <f t="shared" si="15"/>
        <v>0</v>
      </c>
      <c r="BB20" s="4">
        <f t="shared" si="16"/>
        <v>3411</v>
      </c>
      <c r="BC20" s="4"/>
      <c r="BD20" s="4"/>
      <c r="BE20" s="4"/>
      <c r="BF20" s="4"/>
      <c r="BG20" s="4"/>
      <c r="BH20" s="4"/>
      <c r="BI20" s="4"/>
      <c r="BJ20" s="4"/>
      <c r="BK20" s="17"/>
      <c r="BL20" s="17"/>
      <c r="BM20" s="17"/>
      <c r="BN20" s="40"/>
    </row>
    <row r="21" spans="1:66" s="14" customFormat="1" ht="16.95" customHeight="1">
      <c r="A21" s="35">
        <v>16</v>
      </c>
      <c r="B21" s="4" t="s">
        <v>26</v>
      </c>
      <c r="C21" s="4">
        <v>76000</v>
      </c>
      <c r="D21" s="4">
        <v>0</v>
      </c>
      <c r="E21" s="4">
        <v>6415</v>
      </c>
      <c r="F21" s="4">
        <v>0</v>
      </c>
      <c r="G21" s="4">
        <v>4387</v>
      </c>
      <c r="H21" s="15">
        <f t="shared" si="1"/>
        <v>5.7723684210526311</v>
      </c>
      <c r="I21" s="4">
        <v>0</v>
      </c>
      <c r="J21" s="15"/>
      <c r="K21" s="4">
        <f t="shared" si="2"/>
        <v>4387</v>
      </c>
      <c r="L21" s="15">
        <f t="shared" si="3"/>
        <v>5.7723684210526311</v>
      </c>
      <c r="M21" s="4">
        <f t="shared" si="20"/>
        <v>0</v>
      </c>
      <c r="N21" s="15"/>
      <c r="O21" s="4">
        <v>78</v>
      </c>
      <c r="P21" s="4">
        <v>0</v>
      </c>
      <c r="Q21" s="4">
        <f t="shared" si="4"/>
        <v>78</v>
      </c>
      <c r="R21" s="4">
        <f t="shared" si="5"/>
        <v>0</v>
      </c>
      <c r="S21" s="4">
        <v>6185</v>
      </c>
      <c r="T21" s="4">
        <v>0</v>
      </c>
      <c r="U21" s="4">
        <v>1480</v>
      </c>
      <c r="V21" s="4">
        <v>0</v>
      </c>
      <c r="W21" s="4">
        <v>737</v>
      </c>
      <c r="X21" s="4">
        <v>0</v>
      </c>
      <c r="Y21" s="15">
        <f t="shared" si="6"/>
        <v>49.797297297297298</v>
      </c>
      <c r="Z21" s="15"/>
      <c r="AA21" s="4">
        <v>4238</v>
      </c>
      <c r="AB21" s="4">
        <v>0</v>
      </c>
      <c r="AC21" s="4">
        <v>2119</v>
      </c>
      <c r="AD21" s="4">
        <v>0</v>
      </c>
      <c r="AE21" s="4">
        <v>2119</v>
      </c>
      <c r="AF21" s="4">
        <v>0</v>
      </c>
      <c r="AG21" s="4">
        <v>64</v>
      </c>
      <c r="AH21" s="4">
        <v>0</v>
      </c>
      <c r="AI21" s="4">
        <v>36</v>
      </c>
      <c r="AJ21" s="4">
        <v>0</v>
      </c>
      <c r="AK21" s="4">
        <v>42</v>
      </c>
      <c r="AL21" s="4">
        <v>0</v>
      </c>
      <c r="AM21" s="4">
        <v>324</v>
      </c>
      <c r="AN21" s="4">
        <v>0</v>
      </c>
      <c r="AO21" s="4">
        <v>952</v>
      </c>
      <c r="AP21" s="4">
        <v>0</v>
      </c>
      <c r="AQ21" s="4">
        <v>807</v>
      </c>
      <c r="AR21" s="4">
        <v>0</v>
      </c>
      <c r="AS21" s="4">
        <f t="shared" si="7"/>
        <v>1759</v>
      </c>
      <c r="AT21" s="4">
        <f t="shared" si="8"/>
        <v>0</v>
      </c>
      <c r="AU21" s="4">
        <f t="shared" si="9"/>
        <v>1759</v>
      </c>
      <c r="AV21" s="4">
        <f t="shared" si="10"/>
        <v>952</v>
      </c>
      <c r="AW21" s="4">
        <f t="shared" si="11"/>
        <v>0</v>
      </c>
      <c r="AX21" s="4">
        <f t="shared" si="12"/>
        <v>807</v>
      </c>
      <c r="AY21" s="4">
        <f t="shared" si="13"/>
        <v>0</v>
      </c>
      <c r="AZ21" s="4">
        <f t="shared" si="14"/>
        <v>1759</v>
      </c>
      <c r="BA21" s="4">
        <f t="shared" si="15"/>
        <v>0</v>
      </c>
      <c r="BB21" s="4">
        <f t="shared" si="16"/>
        <v>1759</v>
      </c>
      <c r="BC21" s="4"/>
      <c r="BD21" s="4"/>
      <c r="BE21" s="4"/>
      <c r="BF21" s="4"/>
      <c r="BG21" s="4"/>
      <c r="BH21" s="4"/>
      <c r="BI21" s="4"/>
      <c r="BJ21" s="4"/>
      <c r="BK21" s="17"/>
      <c r="BL21" s="17"/>
      <c r="BM21" s="17"/>
      <c r="BN21" s="40"/>
    </row>
    <row r="22" spans="1:66" s="14" customFormat="1" ht="16.95" customHeight="1">
      <c r="A22" s="42">
        <v>17</v>
      </c>
      <c r="B22" s="25" t="s">
        <v>27</v>
      </c>
      <c r="C22" s="4">
        <v>98000</v>
      </c>
      <c r="D22" s="4">
        <v>0</v>
      </c>
      <c r="E22" s="4">
        <v>8516</v>
      </c>
      <c r="F22" s="4">
        <v>0</v>
      </c>
      <c r="G22" s="4">
        <v>5588</v>
      </c>
      <c r="H22" s="15">
        <f t="shared" si="1"/>
        <v>5.702040816326531</v>
      </c>
      <c r="I22" s="4">
        <v>0</v>
      </c>
      <c r="J22" s="15"/>
      <c r="K22" s="4">
        <f t="shared" si="2"/>
        <v>5588</v>
      </c>
      <c r="L22" s="15">
        <f t="shared" si="3"/>
        <v>5.702040816326531</v>
      </c>
      <c r="M22" s="4">
        <f t="shared" si="20"/>
        <v>0</v>
      </c>
      <c r="N22" s="15"/>
      <c r="O22" s="4">
        <v>41</v>
      </c>
      <c r="P22" s="4">
        <v>0</v>
      </c>
      <c r="Q22" s="4">
        <f t="shared" si="4"/>
        <v>41</v>
      </c>
      <c r="R22" s="4">
        <f t="shared" si="5"/>
        <v>0</v>
      </c>
      <c r="S22" s="4">
        <v>6962</v>
      </c>
      <c r="T22" s="4">
        <v>0</v>
      </c>
      <c r="U22" s="4">
        <v>1818</v>
      </c>
      <c r="V22" s="4">
        <v>0</v>
      </c>
      <c r="W22" s="4">
        <v>919</v>
      </c>
      <c r="X22" s="4">
        <v>0</v>
      </c>
      <c r="Y22" s="15">
        <f t="shared" si="6"/>
        <v>50.550055005500553</v>
      </c>
      <c r="Z22" s="15"/>
      <c r="AA22" s="4">
        <v>5585</v>
      </c>
      <c r="AB22" s="4">
        <v>0</v>
      </c>
      <c r="AC22" s="4">
        <v>2793</v>
      </c>
      <c r="AD22" s="4">
        <v>0</v>
      </c>
      <c r="AE22" s="4">
        <v>2793</v>
      </c>
      <c r="AF22" s="4">
        <v>0</v>
      </c>
      <c r="AG22" s="4">
        <v>84</v>
      </c>
      <c r="AH22" s="4">
        <v>0</v>
      </c>
      <c r="AI22" s="4">
        <v>49</v>
      </c>
      <c r="AJ22" s="4">
        <v>0</v>
      </c>
      <c r="AK22" s="4">
        <v>56</v>
      </c>
      <c r="AL22" s="4">
        <v>0</v>
      </c>
      <c r="AM22" s="4">
        <v>467</v>
      </c>
      <c r="AN22" s="4">
        <v>0</v>
      </c>
      <c r="AO22" s="4">
        <v>1202</v>
      </c>
      <c r="AP22" s="4">
        <v>0</v>
      </c>
      <c r="AQ22" s="4">
        <v>1110</v>
      </c>
      <c r="AR22" s="4">
        <v>0</v>
      </c>
      <c r="AS22" s="4">
        <f t="shared" si="7"/>
        <v>2312</v>
      </c>
      <c r="AT22" s="4">
        <f t="shared" si="8"/>
        <v>0</v>
      </c>
      <c r="AU22" s="4">
        <f t="shared" si="9"/>
        <v>2312</v>
      </c>
      <c r="AV22" s="4">
        <f t="shared" si="10"/>
        <v>1202</v>
      </c>
      <c r="AW22" s="4">
        <f t="shared" si="11"/>
        <v>0</v>
      </c>
      <c r="AX22" s="4">
        <f t="shared" si="12"/>
        <v>1110</v>
      </c>
      <c r="AY22" s="4">
        <f t="shared" si="13"/>
        <v>0</v>
      </c>
      <c r="AZ22" s="4">
        <f t="shared" si="14"/>
        <v>2312</v>
      </c>
      <c r="BA22" s="4">
        <f t="shared" si="15"/>
        <v>0</v>
      </c>
      <c r="BB22" s="4">
        <f t="shared" si="16"/>
        <v>2312</v>
      </c>
      <c r="BC22" s="4"/>
      <c r="BD22" s="4"/>
      <c r="BE22" s="4"/>
      <c r="BF22" s="4"/>
      <c r="BG22" s="4"/>
      <c r="BH22" s="4"/>
      <c r="BI22" s="4"/>
      <c r="BJ22" s="4"/>
      <c r="BK22" s="17"/>
      <c r="BL22" s="17"/>
      <c r="BM22" s="17"/>
      <c r="BN22" s="40"/>
    </row>
    <row r="23" spans="1:66" s="105" customFormat="1" ht="16.95" customHeight="1">
      <c r="A23" s="29"/>
      <c r="B23" s="24" t="s">
        <v>18</v>
      </c>
      <c r="C23" s="24">
        <f>SUM(C20:C22)</f>
        <v>294000</v>
      </c>
      <c r="D23" s="9">
        <f t="shared" ref="D23:BM23" si="24">SUM(D20:D22)</f>
        <v>0</v>
      </c>
      <c r="E23" s="9">
        <f t="shared" si="24"/>
        <v>25166</v>
      </c>
      <c r="F23" s="9">
        <f t="shared" si="24"/>
        <v>0</v>
      </c>
      <c r="G23" s="9">
        <f t="shared" si="24"/>
        <v>19131</v>
      </c>
      <c r="H23" s="20">
        <f t="shared" si="1"/>
        <v>6.5071428571428571</v>
      </c>
      <c r="I23" s="9">
        <f t="shared" si="24"/>
        <v>0</v>
      </c>
      <c r="J23" s="9">
        <f t="shared" si="24"/>
        <v>0</v>
      </c>
      <c r="K23" s="9">
        <f t="shared" si="24"/>
        <v>19131</v>
      </c>
      <c r="L23" s="9">
        <f t="shared" si="24"/>
        <v>19.104409237379162</v>
      </c>
      <c r="M23" s="9">
        <f t="shared" si="24"/>
        <v>0</v>
      </c>
      <c r="N23" s="9">
        <f t="shared" si="24"/>
        <v>0</v>
      </c>
      <c r="O23" s="9">
        <f t="shared" si="24"/>
        <v>134</v>
      </c>
      <c r="P23" s="9">
        <f t="shared" si="24"/>
        <v>0</v>
      </c>
      <c r="Q23" s="9">
        <f t="shared" si="24"/>
        <v>134</v>
      </c>
      <c r="R23" s="9">
        <f t="shared" si="24"/>
        <v>0</v>
      </c>
      <c r="S23" s="9">
        <f t="shared" si="24"/>
        <v>22856</v>
      </c>
      <c r="T23" s="9">
        <f t="shared" si="24"/>
        <v>0</v>
      </c>
      <c r="U23" s="9">
        <f t="shared" si="24"/>
        <v>5620</v>
      </c>
      <c r="V23" s="9">
        <f t="shared" si="24"/>
        <v>0</v>
      </c>
      <c r="W23" s="9">
        <f t="shared" si="24"/>
        <v>2836</v>
      </c>
      <c r="X23" s="9">
        <f t="shared" si="24"/>
        <v>0</v>
      </c>
      <c r="Y23" s="9">
        <f t="shared" si="24"/>
        <v>151.16561242338355</v>
      </c>
      <c r="Z23" s="9">
        <f t="shared" si="24"/>
        <v>0</v>
      </c>
      <c r="AA23" s="9">
        <f t="shared" si="24"/>
        <v>18157</v>
      </c>
      <c r="AB23" s="9">
        <f t="shared" si="24"/>
        <v>0</v>
      </c>
      <c r="AC23" s="9">
        <f t="shared" si="24"/>
        <v>9079</v>
      </c>
      <c r="AD23" s="9">
        <f t="shared" si="24"/>
        <v>0</v>
      </c>
      <c r="AE23" s="9">
        <f t="shared" si="24"/>
        <v>9079</v>
      </c>
      <c r="AF23" s="9">
        <f t="shared" si="24"/>
        <v>0</v>
      </c>
      <c r="AG23" s="9">
        <f t="shared" si="24"/>
        <v>273</v>
      </c>
      <c r="AH23" s="9">
        <f t="shared" si="24"/>
        <v>0</v>
      </c>
      <c r="AI23" s="9">
        <f t="shared" si="24"/>
        <v>161</v>
      </c>
      <c r="AJ23" s="9">
        <f t="shared" si="24"/>
        <v>0</v>
      </c>
      <c r="AK23" s="9">
        <f t="shared" si="24"/>
        <v>181</v>
      </c>
      <c r="AL23" s="9">
        <f t="shared" si="24"/>
        <v>0</v>
      </c>
      <c r="AM23" s="9">
        <f t="shared" si="24"/>
        <v>1491</v>
      </c>
      <c r="AN23" s="9">
        <f t="shared" si="24"/>
        <v>0</v>
      </c>
      <c r="AO23" s="9">
        <f t="shared" si="24"/>
        <v>4017</v>
      </c>
      <c r="AP23" s="9">
        <f t="shared" si="24"/>
        <v>0</v>
      </c>
      <c r="AQ23" s="9">
        <f t="shared" si="24"/>
        <v>3465</v>
      </c>
      <c r="AR23" s="9">
        <f t="shared" si="24"/>
        <v>0</v>
      </c>
      <c r="AS23" s="9">
        <f t="shared" si="24"/>
        <v>7482</v>
      </c>
      <c r="AT23" s="9">
        <f t="shared" si="24"/>
        <v>0</v>
      </c>
      <c r="AU23" s="9">
        <f t="shared" si="24"/>
        <v>7482</v>
      </c>
      <c r="AV23" s="9">
        <f t="shared" si="24"/>
        <v>4017</v>
      </c>
      <c r="AW23" s="9">
        <f t="shared" si="24"/>
        <v>0</v>
      </c>
      <c r="AX23" s="9">
        <f t="shared" si="24"/>
        <v>3465</v>
      </c>
      <c r="AY23" s="9">
        <f t="shared" si="24"/>
        <v>0</v>
      </c>
      <c r="AZ23" s="9">
        <f t="shared" si="24"/>
        <v>7482</v>
      </c>
      <c r="BA23" s="9">
        <f t="shared" si="24"/>
        <v>0</v>
      </c>
      <c r="BB23" s="9">
        <f t="shared" si="24"/>
        <v>7482</v>
      </c>
      <c r="BC23" s="9">
        <f t="shared" si="24"/>
        <v>0</v>
      </c>
      <c r="BD23" s="9">
        <f t="shared" si="24"/>
        <v>0</v>
      </c>
      <c r="BE23" s="9">
        <f t="shared" si="24"/>
        <v>0</v>
      </c>
      <c r="BF23" s="9">
        <f t="shared" si="24"/>
        <v>0</v>
      </c>
      <c r="BG23" s="9">
        <f t="shared" si="24"/>
        <v>0</v>
      </c>
      <c r="BH23" s="9">
        <f t="shared" si="24"/>
        <v>0</v>
      </c>
      <c r="BI23" s="9">
        <f t="shared" si="24"/>
        <v>0</v>
      </c>
      <c r="BJ23" s="9">
        <f t="shared" si="24"/>
        <v>0</v>
      </c>
      <c r="BK23" s="9">
        <f t="shared" si="24"/>
        <v>0</v>
      </c>
      <c r="BL23" s="9">
        <f t="shared" si="24"/>
        <v>0</v>
      </c>
      <c r="BM23" s="9">
        <f t="shared" si="24"/>
        <v>0</v>
      </c>
      <c r="BN23" s="41"/>
    </row>
    <row r="24" spans="1:66" s="14" customFormat="1" ht="16.95" customHeight="1">
      <c r="A24" s="43">
        <v>18</v>
      </c>
      <c r="B24" s="26" t="s">
        <v>28</v>
      </c>
      <c r="C24" s="4">
        <v>75000</v>
      </c>
      <c r="D24" s="4">
        <v>0</v>
      </c>
      <c r="E24" s="4">
        <v>6078</v>
      </c>
      <c r="F24" s="4">
        <v>0</v>
      </c>
      <c r="G24" s="4">
        <v>5086</v>
      </c>
      <c r="H24" s="15">
        <f t="shared" si="1"/>
        <v>6.7813333333333334</v>
      </c>
      <c r="I24" s="4">
        <v>0</v>
      </c>
      <c r="J24" s="15"/>
      <c r="K24" s="4">
        <f t="shared" si="2"/>
        <v>5086</v>
      </c>
      <c r="L24" s="15">
        <f t="shared" si="3"/>
        <v>6.7813333333333334</v>
      </c>
      <c r="M24" s="4">
        <f t="shared" si="20"/>
        <v>0</v>
      </c>
      <c r="N24" s="15"/>
      <c r="O24" s="4">
        <v>5</v>
      </c>
      <c r="P24" s="4">
        <v>0</v>
      </c>
      <c r="Q24" s="4">
        <f t="shared" si="4"/>
        <v>5</v>
      </c>
      <c r="R24" s="4">
        <f t="shared" si="5"/>
        <v>0</v>
      </c>
      <c r="S24" s="4">
        <v>445</v>
      </c>
      <c r="T24" s="4">
        <v>0</v>
      </c>
      <c r="U24" s="4">
        <v>113</v>
      </c>
      <c r="V24" s="4">
        <v>0</v>
      </c>
      <c r="W24" s="4">
        <v>58</v>
      </c>
      <c r="X24" s="4">
        <v>0</v>
      </c>
      <c r="Y24" s="15">
        <f t="shared" si="6"/>
        <v>51.327433628318587</v>
      </c>
      <c r="Z24" s="15"/>
      <c r="AA24" s="4">
        <v>5185</v>
      </c>
      <c r="AB24" s="4">
        <v>0</v>
      </c>
      <c r="AC24" s="4">
        <v>2790</v>
      </c>
      <c r="AD24" s="4">
        <v>0</v>
      </c>
      <c r="AE24" s="4">
        <v>2388</v>
      </c>
      <c r="AF24" s="4">
        <v>0</v>
      </c>
      <c r="AG24" s="4">
        <v>108</v>
      </c>
      <c r="AH24" s="4">
        <v>0</v>
      </c>
      <c r="AI24" s="4">
        <v>196</v>
      </c>
      <c r="AJ24" s="4">
        <v>0</v>
      </c>
      <c r="AK24" s="4">
        <v>96</v>
      </c>
      <c r="AL24" s="4">
        <v>0</v>
      </c>
      <c r="AM24" s="4">
        <v>124</v>
      </c>
      <c r="AN24" s="4">
        <v>0</v>
      </c>
      <c r="AO24" s="4">
        <v>1302</v>
      </c>
      <c r="AP24" s="4">
        <v>0</v>
      </c>
      <c r="AQ24" s="4">
        <v>967</v>
      </c>
      <c r="AR24" s="4">
        <v>0</v>
      </c>
      <c r="AS24" s="4">
        <f t="shared" si="7"/>
        <v>2269</v>
      </c>
      <c r="AT24" s="4">
        <f t="shared" si="8"/>
        <v>0</v>
      </c>
      <c r="AU24" s="4">
        <f t="shared" si="9"/>
        <v>2269</v>
      </c>
      <c r="AV24" s="4">
        <f t="shared" si="10"/>
        <v>1302</v>
      </c>
      <c r="AW24" s="4">
        <f t="shared" si="11"/>
        <v>0</v>
      </c>
      <c r="AX24" s="4">
        <f t="shared" si="12"/>
        <v>967</v>
      </c>
      <c r="AY24" s="4">
        <f t="shared" si="13"/>
        <v>0</v>
      </c>
      <c r="AZ24" s="4">
        <f t="shared" si="14"/>
        <v>2269</v>
      </c>
      <c r="BA24" s="4">
        <f t="shared" si="15"/>
        <v>0</v>
      </c>
      <c r="BB24" s="4">
        <f t="shared" si="16"/>
        <v>2269</v>
      </c>
      <c r="BC24" s="4"/>
      <c r="BD24" s="4"/>
      <c r="BE24" s="4"/>
      <c r="BF24" s="4"/>
      <c r="BG24" s="4"/>
      <c r="BH24" s="4"/>
      <c r="BI24" s="4"/>
      <c r="BJ24" s="4"/>
      <c r="BK24" s="17"/>
      <c r="BL24" s="17"/>
      <c r="BM24" s="17"/>
      <c r="BN24" s="40"/>
    </row>
    <row r="25" spans="1:66" s="14" customFormat="1" ht="16.95" customHeight="1">
      <c r="A25" s="42">
        <v>19</v>
      </c>
      <c r="B25" s="25" t="s">
        <v>29</v>
      </c>
      <c r="C25" s="4">
        <v>70000</v>
      </c>
      <c r="D25" s="4">
        <v>0</v>
      </c>
      <c r="E25" s="4">
        <v>4990</v>
      </c>
      <c r="F25" s="4">
        <v>0</v>
      </c>
      <c r="G25" s="4">
        <v>4607</v>
      </c>
      <c r="H25" s="15">
        <f t="shared" si="1"/>
        <v>6.5814285714285718</v>
      </c>
      <c r="I25" s="4">
        <v>0</v>
      </c>
      <c r="J25" s="15"/>
      <c r="K25" s="4">
        <f t="shared" si="2"/>
        <v>4607</v>
      </c>
      <c r="L25" s="15">
        <f t="shared" si="3"/>
        <v>6.5814285714285718</v>
      </c>
      <c r="M25" s="4">
        <f t="shared" si="20"/>
        <v>0</v>
      </c>
      <c r="N25" s="15"/>
      <c r="O25" s="4">
        <v>43</v>
      </c>
      <c r="P25" s="4">
        <v>0</v>
      </c>
      <c r="Q25" s="4">
        <f t="shared" si="4"/>
        <v>43</v>
      </c>
      <c r="R25" s="4">
        <f t="shared" si="5"/>
        <v>0</v>
      </c>
      <c r="S25" s="4">
        <v>4902</v>
      </c>
      <c r="T25" s="4">
        <v>0</v>
      </c>
      <c r="U25" s="4">
        <v>1269</v>
      </c>
      <c r="V25" s="4">
        <v>0</v>
      </c>
      <c r="W25" s="4">
        <v>682</v>
      </c>
      <c r="X25" s="4">
        <v>0</v>
      </c>
      <c r="Y25" s="15">
        <f t="shared" si="6"/>
        <v>53.743104806934596</v>
      </c>
      <c r="Z25" s="15"/>
      <c r="AA25" s="4">
        <v>5083</v>
      </c>
      <c r="AB25" s="4">
        <v>0</v>
      </c>
      <c r="AC25" s="4">
        <v>2744</v>
      </c>
      <c r="AD25" s="4">
        <v>0</v>
      </c>
      <c r="AE25" s="4">
        <v>2384</v>
      </c>
      <c r="AF25" s="4">
        <v>0</v>
      </c>
      <c r="AG25" s="4">
        <v>76</v>
      </c>
      <c r="AH25" s="4">
        <v>0</v>
      </c>
      <c r="AI25" s="4">
        <v>388</v>
      </c>
      <c r="AJ25" s="4">
        <v>0</v>
      </c>
      <c r="AK25" s="4">
        <v>55</v>
      </c>
      <c r="AL25" s="4">
        <v>0</v>
      </c>
      <c r="AM25" s="4">
        <v>140</v>
      </c>
      <c r="AN25" s="4">
        <v>0</v>
      </c>
      <c r="AO25" s="4">
        <v>1154</v>
      </c>
      <c r="AP25" s="4">
        <v>0</v>
      </c>
      <c r="AQ25" s="4">
        <v>906</v>
      </c>
      <c r="AR25" s="4">
        <v>0</v>
      </c>
      <c r="AS25" s="4">
        <f t="shared" si="7"/>
        <v>2060</v>
      </c>
      <c r="AT25" s="4">
        <f t="shared" si="8"/>
        <v>0</v>
      </c>
      <c r="AU25" s="4">
        <f t="shared" si="9"/>
        <v>2060</v>
      </c>
      <c r="AV25" s="4">
        <f t="shared" si="10"/>
        <v>1154</v>
      </c>
      <c r="AW25" s="4">
        <f t="shared" si="11"/>
        <v>0</v>
      </c>
      <c r="AX25" s="4">
        <f t="shared" si="12"/>
        <v>906</v>
      </c>
      <c r="AY25" s="4">
        <f t="shared" si="13"/>
        <v>0</v>
      </c>
      <c r="AZ25" s="4">
        <f t="shared" si="14"/>
        <v>2060</v>
      </c>
      <c r="BA25" s="4">
        <f t="shared" si="15"/>
        <v>0</v>
      </c>
      <c r="BB25" s="4">
        <f t="shared" si="16"/>
        <v>2060</v>
      </c>
      <c r="BC25" s="4"/>
      <c r="BD25" s="4"/>
      <c r="BE25" s="4"/>
      <c r="BF25" s="4"/>
      <c r="BG25" s="4"/>
      <c r="BH25" s="4"/>
      <c r="BI25" s="4"/>
      <c r="BJ25" s="4"/>
      <c r="BK25" s="17"/>
      <c r="BL25" s="17"/>
      <c r="BM25" s="17"/>
      <c r="BN25" s="40"/>
    </row>
    <row r="26" spans="1:66" s="105" customFormat="1" ht="16.95" customHeight="1">
      <c r="A26" s="29"/>
      <c r="B26" s="24" t="s">
        <v>18</v>
      </c>
      <c r="C26" s="24">
        <f>SUM(C24:C25)</f>
        <v>145000</v>
      </c>
      <c r="D26" s="9">
        <f t="shared" ref="D26:BJ26" si="25">SUM(D24:D25)</f>
        <v>0</v>
      </c>
      <c r="E26" s="9">
        <f t="shared" si="25"/>
        <v>11068</v>
      </c>
      <c r="F26" s="9">
        <f t="shared" si="25"/>
        <v>0</v>
      </c>
      <c r="G26" s="9">
        <f t="shared" si="25"/>
        <v>9693</v>
      </c>
      <c r="H26" s="20">
        <f t="shared" si="1"/>
        <v>6.6848275862068967</v>
      </c>
      <c r="I26" s="9">
        <f t="shared" si="25"/>
        <v>0</v>
      </c>
      <c r="J26" s="20"/>
      <c r="K26" s="9">
        <f t="shared" si="2"/>
        <v>9693</v>
      </c>
      <c r="L26" s="20">
        <f t="shared" si="3"/>
        <v>6.6848275862068967</v>
      </c>
      <c r="M26" s="9">
        <f t="shared" si="20"/>
        <v>0</v>
      </c>
      <c r="N26" s="20"/>
      <c r="O26" s="9">
        <f t="shared" si="25"/>
        <v>48</v>
      </c>
      <c r="P26" s="9">
        <f t="shared" si="25"/>
        <v>0</v>
      </c>
      <c r="Q26" s="9">
        <f t="shared" si="4"/>
        <v>48</v>
      </c>
      <c r="R26" s="9">
        <f t="shared" si="5"/>
        <v>0</v>
      </c>
      <c r="S26" s="9">
        <f t="shared" si="25"/>
        <v>5347</v>
      </c>
      <c r="T26" s="9">
        <f t="shared" si="25"/>
        <v>0</v>
      </c>
      <c r="U26" s="9">
        <f t="shared" si="25"/>
        <v>1382</v>
      </c>
      <c r="V26" s="9">
        <f t="shared" si="25"/>
        <v>0</v>
      </c>
      <c r="W26" s="9">
        <f t="shared" si="25"/>
        <v>740</v>
      </c>
      <c r="X26" s="9">
        <f t="shared" si="25"/>
        <v>0</v>
      </c>
      <c r="Y26" s="20">
        <f t="shared" si="6"/>
        <v>53.545586107091175</v>
      </c>
      <c r="Z26" s="20"/>
      <c r="AA26" s="9">
        <f t="shared" si="25"/>
        <v>10268</v>
      </c>
      <c r="AB26" s="9">
        <f t="shared" si="25"/>
        <v>0</v>
      </c>
      <c r="AC26" s="9">
        <f t="shared" si="25"/>
        <v>5534</v>
      </c>
      <c r="AD26" s="9">
        <f t="shared" si="25"/>
        <v>0</v>
      </c>
      <c r="AE26" s="9">
        <f t="shared" si="25"/>
        <v>4772</v>
      </c>
      <c r="AF26" s="9">
        <f t="shared" si="25"/>
        <v>0</v>
      </c>
      <c r="AG26" s="9">
        <f t="shared" si="25"/>
        <v>184</v>
      </c>
      <c r="AH26" s="9">
        <f t="shared" si="25"/>
        <v>0</v>
      </c>
      <c r="AI26" s="9">
        <f t="shared" si="25"/>
        <v>584</v>
      </c>
      <c r="AJ26" s="9">
        <f t="shared" si="25"/>
        <v>0</v>
      </c>
      <c r="AK26" s="9">
        <f t="shared" si="25"/>
        <v>151</v>
      </c>
      <c r="AL26" s="9">
        <f t="shared" si="25"/>
        <v>0</v>
      </c>
      <c r="AM26" s="9">
        <f t="shared" si="25"/>
        <v>264</v>
      </c>
      <c r="AN26" s="9">
        <f t="shared" si="25"/>
        <v>0</v>
      </c>
      <c r="AO26" s="9">
        <f t="shared" si="25"/>
        <v>2456</v>
      </c>
      <c r="AP26" s="9">
        <f t="shared" si="25"/>
        <v>0</v>
      </c>
      <c r="AQ26" s="9">
        <f t="shared" si="25"/>
        <v>1873</v>
      </c>
      <c r="AR26" s="9">
        <f t="shared" si="25"/>
        <v>0</v>
      </c>
      <c r="AS26" s="9">
        <f t="shared" si="7"/>
        <v>4329</v>
      </c>
      <c r="AT26" s="9">
        <f t="shared" si="8"/>
        <v>0</v>
      </c>
      <c r="AU26" s="9">
        <f t="shared" si="9"/>
        <v>4329</v>
      </c>
      <c r="AV26" s="9">
        <f t="shared" si="10"/>
        <v>2456</v>
      </c>
      <c r="AW26" s="9">
        <f t="shared" si="11"/>
        <v>0</v>
      </c>
      <c r="AX26" s="9">
        <f t="shared" si="12"/>
        <v>1873</v>
      </c>
      <c r="AY26" s="9">
        <f t="shared" si="13"/>
        <v>0</v>
      </c>
      <c r="AZ26" s="9">
        <f t="shared" si="14"/>
        <v>4329</v>
      </c>
      <c r="BA26" s="9">
        <f t="shared" si="15"/>
        <v>0</v>
      </c>
      <c r="BB26" s="9">
        <f t="shared" si="16"/>
        <v>4329</v>
      </c>
      <c r="BC26" s="9">
        <f t="shared" si="25"/>
        <v>0</v>
      </c>
      <c r="BD26" s="9">
        <f t="shared" si="25"/>
        <v>0</v>
      </c>
      <c r="BE26" s="9">
        <f t="shared" ref="BE26" si="26">SUM(BE24:BE25)</f>
        <v>0</v>
      </c>
      <c r="BF26" s="9">
        <f t="shared" ref="BF26" si="27">SUM(BF24:BF25)</f>
        <v>0</v>
      </c>
      <c r="BG26" s="9">
        <f t="shared" si="25"/>
        <v>0</v>
      </c>
      <c r="BH26" s="9">
        <f t="shared" si="25"/>
        <v>0</v>
      </c>
      <c r="BI26" s="9">
        <f t="shared" si="25"/>
        <v>0</v>
      </c>
      <c r="BJ26" s="9">
        <f t="shared" si="25"/>
        <v>0</v>
      </c>
      <c r="BK26" s="9">
        <f t="shared" ref="BK26" si="28">SUM(BK24:BK25)</f>
        <v>0</v>
      </c>
      <c r="BL26" s="9">
        <f t="shared" ref="BL26" si="29">SUM(BL24:BL25)</f>
        <v>0</v>
      </c>
      <c r="BM26" s="9">
        <f t="shared" ref="BM26" si="30">SUM(BM24:BM25)</f>
        <v>0</v>
      </c>
      <c r="BN26" s="41"/>
    </row>
    <row r="27" spans="1:66" s="14" customFormat="1" ht="16.95" customHeight="1">
      <c r="A27" s="43">
        <v>20</v>
      </c>
      <c r="B27" s="26" t="s">
        <v>30</v>
      </c>
      <c r="C27" s="4">
        <v>107500</v>
      </c>
      <c r="D27" s="4">
        <v>0</v>
      </c>
      <c r="E27" s="4">
        <v>7450</v>
      </c>
      <c r="F27" s="4">
        <v>0</v>
      </c>
      <c r="G27" s="4">
        <v>5926</v>
      </c>
      <c r="H27" s="15">
        <f t="shared" si="1"/>
        <v>5.5125581395348835</v>
      </c>
      <c r="I27" s="4">
        <v>0</v>
      </c>
      <c r="J27" s="15"/>
      <c r="K27" s="4">
        <f t="shared" si="2"/>
        <v>5926</v>
      </c>
      <c r="L27" s="15">
        <f t="shared" si="3"/>
        <v>5.5125581395348835</v>
      </c>
      <c r="M27" s="4">
        <f t="shared" si="20"/>
        <v>0</v>
      </c>
      <c r="N27" s="15"/>
      <c r="O27" s="4">
        <v>153</v>
      </c>
      <c r="P27" s="4">
        <v>0</v>
      </c>
      <c r="Q27" s="4">
        <f t="shared" si="4"/>
        <v>153</v>
      </c>
      <c r="R27" s="4">
        <f t="shared" si="5"/>
        <v>0</v>
      </c>
      <c r="S27" s="4">
        <v>7981</v>
      </c>
      <c r="T27" s="4">
        <v>0</v>
      </c>
      <c r="U27" s="4">
        <v>2348</v>
      </c>
      <c r="V27" s="4">
        <v>0</v>
      </c>
      <c r="W27" s="4">
        <v>1216</v>
      </c>
      <c r="X27" s="4">
        <v>0</v>
      </c>
      <c r="Y27" s="15">
        <f t="shared" si="6"/>
        <v>51.788756388415671</v>
      </c>
      <c r="Z27" s="15"/>
      <c r="AA27" s="4">
        <v>7545</v>
      </c>
      <c r="AB27" s="4">
        <v>0</v>
      </c>
      <c r="AC27" s="4">
        <v>3816</v>
      </c>
      <c r="AD27" s="4">
        <v>0</v>
      </c>
      <c r="AE27" s="4">
        <v>3478</v>
      </c>
      <c r="AF27" s="4">
        <v>0</v>
      </c>
      <c r="AG27" s="4">
        <v>151</v>
      </c>
      <c r="AH27" s="4">
        <v>0</v>
      </c>
      <c r="AI27" s="4">
        <v>563</v>
      </c>
      <c r="AJ27" s="4">
        <v>0</v>
      </c>
      <c r="AK27" s="4">
        <v>132</v>
      </c>
      <c r="AL27" s="4">
        <v>0</v>
      </c>
      <c r="AM27" s="4">
        <v>288</v>
      </c>
      <c r="AN27" s="4">
        <v>0</v>
      </c>
      <c r="AO27" s="4">
        <v>1447</v>
      </c>
      <c r="AP27" s="4">
        <v>0</v>
      </c>
      <c r="AQ27" s="4">
        <v>1347</v>
      </c>
      <c r="AR27" s="4">
        <v>0</v>
      </c>
      <c r="AS27" s="4">
        <f t="shared" si="7"/>
        <v>2794</v>
      </c>
      <c r="AT27" s="4">
        <f t="shared" si="8"/>
        <v>0</v>
      </c>
      <c r="AU27" s="4">
        <f t="shared" si="9"/>
        <v>2794</v>
      </c>
      <c r="AV27" s="4">
        <f t="shared" si="10"/>
        <v>1447</v>
      </c>
      <c r="AW27" s="4">
        <f t="shared" si="11"/>
        <v>0</v>
      </c>
      <c r="AX27" s="4">
        <f t="shared" si="12"/>
        <v>1347</v>
      </c>
      <c r="AY27" s="4">
        <f t="shared" si="13"/>
        <v>0</v>
      </c>
      <c r="AZ27" s="4">
        <f t="shared" si="14"/>
        <v>2794</v>
      </c>
      <c r="BA27" s="4">
        <f t="shared" si="15"/>
        <v>0</v>
      </c>
      <c r="BB27" s="4">
        <f t="shared" si="16"/>
        <v>2794</v>
      </c>
      <c r="BC27" s="4"/>
      <c r="BD27" s="4"/>
      <c r="BE27" s="4"/>
      <c r="BF27" s="4"/>
      <c r="BG27" s="4"/>
      <c r="BH27" s="4"/>
      <c r="BI27" s="4"/>
      <c r="BJ27" s="4"/>
      <c r="BK27" s="17"/>
      <c r="BL27" s="17"/>
      <c r="BM27" s="17"/>
      <c r="BN27" s="40"/>
    </row>
    <row r="28" spans="1:66" s="14" customFormat="1" ht="16.95" customHeight="1">
      <c r="A28" s="42">
        <v>21</v>
      </c>
      <c r="B28" s="25" t="s">
        <v>31</v>
      </c>
      <c r="C28" s="4">
        <v>25000</v>
      </c>
      <c r="D28" s="4">
        <v>0</v>
      </c>
      <c r="E28" s="4">
        <v>1504</v>
      </c>
      <c r="F28" s="4">
        <v>0</v>
      </c>
      <c r="G28" s="4">
        <v>1915</v>
      </c>
      <c r="H28" s="15">
        <f t="shared" si="1"/>
        <v>7.66</v>
      </c>
      <c r="I28" s="4">
        <v>0</v>
      </c>
      <c r="J28" s="15"/>
      <c r="K28" s="4">
        <f t="shared" si="2"/>
        <v>1915</v>
      </c>
      <c r="L28" s="15">
        <f t="shared" si="3"/>
        <v>7.66</v>
      </c>
      <c r="M28" s="4">
        <f t="shared" si="20"/>
        <v>0</v>
      </c>
      <c r="N28" s="15"/>
      <c r="O28" s="4">
        <v>138</v>
      </c>
      <c r="P28" s="4">
        <v>0</v>
      </c>
      <c r="Q28" s="4">
        <f t="shared" si="4"/>
        <v>138</v>
      </c>
      <c r="R28" s="4">
        <f t="shared" si="5"/>
        <v>0</v>
      </c>
      <c r="S28" s="4">
        <v>2202</v>
      </c>
      <c r="T28" s="4">
        <v>0</v>
      </c>
      <c r="U28" s="4">
        <v>634</v>
      </c>
      <c r="V28" s="4">
        <v>0</v>
      </c>
      <c r="W28" s="4">
        <v>339</v>
      </c>
      <c r="X28" s="4">
        <v>0</v>
      </c>
      <c r="Y28" s="15">
        <f t="shared" si="6"/>
        <v>53.470031545741328</v>
      </c>
      <c r="Z28" s="15"/>
      <c r="AA28" s="4">
        <v>2107</v>
      </c>
      <c r="AB28" s="4">
        <v>0</v>
      </c>
      <c r="AC28" s="4">
        <v>1058</v>
      </c>
      <c r="AD28" s="4">
        <v>0</v>
      </c>
      <c r="AE28" s="4">
        <v>933</v>
      </c>
      <c r="AF28" s="4">
        <v>0</v>
      </c>
      <c r="AG28" s="4">
        <v>55</v>
      </c>
      <c r="AH28" s="4">
        <v>0</v>
      </c>
      <c r="AI28" s="4">
        <v>136</v>
      </c>
      <c r="AJ28" s="4">
        <v>0</v>
      </c>
      <c r="AK28" s="4">
        <v>37</v>
      </c>
      <c r="AL28" s="4">
        <v>0</v>
      </c>
      <c r="AM28" s="4">
        <v>36</v>
      </c>
      <c r="AN28" s="4">
        <v>0</v>
      </c>
      <c r="AO28" s="4">
        <v>498</v>
      </c>
      <c r="AP28" s="4">
        <v>0</v>
      </c>
      <c r="AQ28" s="4">
        <v>347</v>
      </c>
      <c r="AR28" s="4">
        <v>0</v>
      </c>
      <c r="AS28" s="4">
        <f t="shared" si="7"/>
        <v>845</v>
      </c>
      <c r="AT28" s="4">
        <f t="shared" si="8"/>
        <v>0</v>
      </c>
      <c r="AU28" s="4">
        <f t="shared" si="9"/>
        <v>845</v>
      </c>
      <c r="AV28" s="4">
        <f t="shared" si="10"/>
        <v>498</v>
      </c>
      <c r="AW28" s="4">
        <f t="shared" si="11"/>
        <v>0</v>
      </c>
      <c r="AX28" s="4">
        <f t="shared" si="12"/>
        <v>347</v>
      </c>
      <c r="AY28" s="4">
        <f t="shared" si="13"/>
        <v>0</v>
      </c>
      <c r="AZ28" s="4">
        <f t="shared" si="14"/>
        <v>845</v>
      </c>
      <c r="BA28" s="4">
        <f t="shared" si="15"/>
        <v>0</v>
      </c>
      <c r="BB28" s="4">
        <f t="shared" si="16"/>
        <v>845</v>
      </c>
      <c r="BC28" s="4"/>
      <c r="BD28" s="4"/>
      <c r="BE28" s="4"/>
      <c r="BF28" s="4"/>
      <c r="BG28" s="4"/>
      <c r="BH28" s="4"/>
      <c r="BI28" s="4"/>
      <c r="BJ28" s="4"/>
      <c r="BK28" s="17"/>
      <c r="BL28" s="17"/>
      <c r="BM28" s="17"/>
      <c r="BN28" s="40"/>
    </row>
    <row r="29" spans="1:66" s="105" customFormat="1" ht="16.95" customHeight="1">
      <c r="A29" s="29"/>
      <c r="B29" s="24" t="s">
        <v>18</v>
      </c>
      <c r="C29" s="24">
        <f>SUM(C27:C28)</f>
        <v>132500</v>
      </c>
      <c r="D29" s="9">
        <f t="shared" ref="D29:BJ29" si="31">SUM(D27:D28)</f>
        <v>0</v>
      </c>
      <c r="E29" s="9">
        <f t="shared" si="31"/>
        <v>8954</v>
      </c>
      <c r="F29" s="9">
        <f t="shared" si="31"/>
        <v>0</v>
      </c>
      <c r="G29" s="9">
        <f t="shared" si="31"/>
        <v>7841</v>
      </c>
      <c r="H29" s="20">
        <f t="shared" si="1"/>
        <v>5.9177358490566041</v>
      </c>
      <c r="I29" s="9">
        <f t="shared" si="31"/>
        <v>0</v>
      </c>
      <c r="J29" s="20"/>
      <c r="K29" s="9">
        <f t="shared" si="2"/>
        <v>7841</v>
      </c>
      <c r="L29" s="20">
        <f t="shared" si="3"/>
        <v>5.9177358490566041</v>
      </c>
      <c r="M29" s="9">
        <f t="shared" si="20"/>
        <v>0</v>
      </c>
      <c r="N29" s="20"/>
      <c r="O29" s="9">
        <f t="shared" si="31"/>
        <v>291</v>
      </c>
      <c r="P29" s="9">
        <f t="shared" si="31"/>
        <v>0</v>
      </c>
      <c r="Q29" s="9">
        <f t="shared" si="4"/>
        <v>291</v>
      </c>
      <c r="R29" s="9">
        <f t="shared" si="5"/>
        <v>0</v>
      </c>
      <c r="S29" s="9">
        <f t="shared" si="31"/>
        <v>10183</v>
      </c>
      <c r="T29" s="9">
        <f t="shared" si="31"/>
        <v>0</v>
      </c>
      <c r="U29" s="9">
        <f t="shared" si="31"/>
        <v>2982</v>
      </c>
      <c r="V29" s="9">
        <f t="shared" si="31"/>
        <v>0</v>
      </c>
      <c r="W29" s="9">
        <f t="shared" si="31"/>
        <v>1555</v>
      </c>
      <c r="X29" s="9">
        <f t="shared" si="31"/>
        <v>0</v>
      </c>
      <c r="Y29" s="20">
        <f t="shared" si="6"/>
        <v>52.14621059691482</v>
      </c>
      <c r="Z29" s="20"/>
      <c r="AA29" s="9">
        <f t="shared" si="31"/>
        <v>9652</v>
      </c>
      <c r="AB29" s="9">
        <f t="shared" si="31"/>
        <v>0</v>
      </c>
      <c r="AC29" s="9">
        <f t="shared" si="31"/>
        <v>4874</v>
      </c>
      <c r="AD29" s="9">
        <f t="shared" si="31"/>
        <v>0</v>
      </c>
      <c r="AE29" s="9">
        <f t="shared" si="31"/>
        <v>4411</v>
      </c>
      <c r="AF29" s="9">
        <f t="shared" si="31"/>
        <v>0</v>
      </c>
      <c r="AG29" s="9">
        <f t="shared" si="31"/>
        <v>206</v>
      </c>
      <c r="AH29" s="9">
        <f t="shared" si="31"/>
        <v>0</v>
      </c>
      <c r="AI29" s="9">
        <f t="shared" si="31"/>
        <v>699</v>
      </c>
      <c r="AJ29" s="9">
        <f t="shared" si="31"/>
        <v>0</v>
      </c>
      <c r="AK29" s="9">
        <f t="shared" si="31"/>
        <v>169</v>
      </c>
      <c r="AL29" s="9">
        <f t="shared" si="31"/>
        <v>0</v>
      </c>
      <c r="AM29" s="9">
        <f t="shared" si="31"/>
        <v>324</v>
      </c>
      <c r="AN29" s="9">
        <f t="shared" si="31"/>
        <v>0</v>
      </c>
      <c r="AO29" s="9">
        <f t="shared" si="31"/>
        <v>1945</v>
      </c>
      <c r="AP29" s="9">
        <f t="shared" si="31"/>
        <v>0</v>
      </c>
      <c r="AQ29" s="9">
        <f t="shared" si="31"/>
        <v>1694</v>
      </c>
      <c r="AR29" s="9">
        <f t="shared" si="31"/>
        <v>0</v>
      </c>
      <c r="AS29" s="9">
        <f t="shared" si="7"/>
        <v>3639</v>
      </c>
      <c r="AT29" s="9">
        <f t="shared" si="8"/>
        <v>0</v>
      </c>
      <c r="AU29" s="9">
        <f t="shared" si="9"/>
        <v>3639</v>
      </c>
      <c r="AV29" s="9">
        <f t="shared" si="10"/>
        <v>1945</v>
      </c>
      <c r="AW29" s="9">
        <f t="shared" si="11"/>
        <v>0</v>
      </c>
      <c r="AX29" s="9">
        <f t="shared" si="12"/>
        <v>1694</v>
      </c>
      <c r="AY29" s="9">
        <f t="shared" si="13"/>
        <v>0</v>
      </c>
      <c r="AZ29" s="9">
        <f t="shared" si="14"/>
        <v>3639</v>
      </c>
      <c r="BA29" s="9">
        <f t="shared" si="15"/>
        <v>0</v>
      </c>
      <c r="BB29" s="9">
        <f t="shared" si="16"/>
        <v>3639</v>
      </c>
      <c r="BC29" s="9">
        <f t="shared" si="31"/>
        <v>0</v>
      </c>
      <c r="BD29" s="9">
        <f t="shared" si="31"/>
        <v>0</v>
      </c>
      <c r="BE29" s="9"/>
      <c r="BF29" s="9"/>
      <c r="BG29" s="9">
        <f t="shared" si="31"/>
        <v>0</v>
      </c>
      <c r="BH29" s="9">
        <f t="shared" si="31"/>
        <v>0</v>
      </c>
      <c r="BI29" s="9">
        <f t="shared" si="31"/>
        <v>0</v>
      </c>
      <c r="BJ29" s="9">
        <f t="shared" si="31"/>
        <v>0</v>
      </c>
      <c r="BK29" s="9">
        <f t="shared" ref="BK29" si="32">SUM(BK27:BK28)</f>
        <v>0</v>
      </c>
      <c r="BL29" s="9">
        <f t="shared" ref="BL29" si="33">SUM(BL27:BL28)</f>
        <v>0</v>
      </c>
      <c r="BM29" s="9">
        <f t="shared" ref="BM29" si="34">SUM(BM27:BM28)</f>
        <v>0</v>
      </c>
      <c r="BN29" s="41"/>
    </row>
    <row r="30" spans="1:66" s="14" customFormat="1" ht="16.95" customHeight="1">
      <c r="A30" s="43">
        <v>22</v>
      </c>
      <c r="B30" s="26" t="s">
        <v>32</v>
      </c>
      <c r="C30" s="4">
        <v>90000</v>
      </c>
      <c r="D30" s="4">
        <v>35000</v>
      </c>
      <c r="E30" s="4">
        <v>7490</v>
      </c>
      <c r="F30" s="4">
        <v>2910</v>
      </c>
      <c r="G30" s="4">
        <v>6888</v>
      </c>
      <c r="H30" s="15">
        <f t="shared" si="1"/>
        <v>7.6533333333333333</v>
      </c>
      <c r="I30" s="4">
        <v>2320</v>
      </c>
      <c r="J30" s="15">
        <f t="shared" si="19"/>
        <v>6.628571428571429</v>
      </c>
      <c r="K30" s="4">
        <f t="shared" si="2"/>
        <v>6888</v>
      </c>
      <c r="L30" s="15">
        <f t="shared" si="3"/>
        <v>7.6533333333333333</v>
      </c>
      <c r="M30" s="4">
        <f t="shared" si="20"/>
        <v>2320</v>
      </c>
      <c r="N30" s="15">
        <f t="shared" si="21"/>
        <v>6.628571428571429</v>
      </c>
      <c r="O30" s="4">
        <v>329</v>
      </c>
      <c r="P30" s="4">
        <v>86</v>
      </c>
      <c r="Q30" s="4">
        <f t="shared" si="4"/>
        <v>329</v>
      </c>
      <c r="R30" s="4">
        <f t="shared" si="5"/>
        <v>86</v>
      </c>
      <c r="S30" s="4">
        <v>7462</v>
      </c>
      <c r="T30" s="4">
        <v>3805</v>
      </c>
      <c r="U30" s="4">
        <v>2176</v>
      </c>
      <c r="V30" s="4">
        <v>1047</v>
      </c>
      <c r="W30" s="4">
        <v>1217</v>
      </c>
      <c r="X30" s="4">
        <v>577</v>
      </c>
      <c r="Y30" s="15">
        <f t="shared" si="6"/>
        <v>55.928308823529413</v>
      </c>
      <c r="Z30" s="15">
        <f t="shared" si="18"/>
        <v>55.109837631327601</v>
      </c>
      <c r="AA30" s="4">
        <v>7301</v>
      </c>
      <c r="AB30" s="4">
        <v>3542</v>
      </c>
      <c r="AC30" s="4">
        <v>3474</v>
      </c>
      <c r="AD30" s="4">
        <v>1828</v>
      </c>
      <c r="AE30" s="4">
        <v>2443</v>
      </c>
      <c r="AF30" s="4">
        <v>1445</v>
      </c>
      <c r="AG30" s="4">
        <v>178</v>
      </c>
      <c r="AH30" s="4">
        <v>92</v>
      </c>
      <c r="AI30" s="4">
        <v>388</v>
      </c>
      <c r="AJ30" s="4">
        <v>257</v>
      </c>
      <c r="AK30" s="4">
        <v>107</v>
      </c>
      <c r="AL30" s="4">
        <v>88</v>
      </c>
      <c r="AM30" s="4">
        <v>331</v>
      </c>
      <c r="AN30" s="4">
        <v>171</v>
      </c>
      <c r="AO30" s="4">
        <v>1758</v>
      </c>
      <c r="AP30" s="4">
        <v>714</v>
      </c>
      <c r="AQ30" s="4">
        <v>1402</v>
      </c>
      <c r="AR30" s="4">
        <v>590</v>
      </c>
      <c r="AS30" s="4">
        <f t="shared" si="7"/>
        <v>3160</v>
      </c>
      <c r="AT30" s="4">
        <f t="shared" si="8"/>
        <v>1304</v>
      </c>
      <c r="AU30" s="4">
        <f t="shared" si="9"/>
        <v>4464</v>
      </c>
      <c r="AV30" s="4">
        <f t="shared" si="10"/>
        <v>1758</v>
      </c>
      <c r="AW30" s="4">
        <f t="shared" si="11"/>
        <v>714</v>
      </c>
      <c r="AX30" s="4">
        <f t="shared" si="12"/>
        <v>1402</v>
      </c>
      <c r="AY30" s="4">
        <f t="shared" si="13"/>
        <v>590</v>
      </c>
      <c r="AZ30" s="4">
        <f t="shared" si="14"/>
        <v>3160</v>
      </c>
      <c r="BA30" s="4">
        <f t="shared" si="15"/>
        <v>1304</v>
      </c>
      <c r="BB30" s="4">
        <f t="shared" si="16"/>
        <v>4464</v>
      </c>
      <c r="BC30" s="4">
        <v>55</v>
      </c>
      <c r="BD30" s="4">
        <v>275</v>
      </c>
      <c r="BE30" s="4">
        <f>BC30</f>
        <v>55</v>
      </c>
      <c r="BF30" s="4">
        <f>BD30</f>
        <v>275</v>
      </c>
      <c r="BG30" s="4">
        <v>4</v>
      </c>
      <c r="BH30" s="4">
        <v>2700</v>
      </c>
      <c r="BI30" s="4"/>
      <c r="BJ30" s="4">
        <f>SUM(BH30:BI30)</f>
        <v>2700</v>
      </c>
      <c r="BK30" s="4">
        <f>BH30</f>
        <v>2700</v>
      </c>
      <c r="BL30" s="4">
        <f>BI30</f>
        <v>0</v>
      </c>
      <c r="BM30" s="4">
        <f>SUM(BK30:BL30)</f>
        <v>2700</v>
      </c>
      <c r="BN30" s="40"/>
    </row>
    <row r="31" spans="1:66" s="14" customFormat="1" ht="16.95" customHeight="1">
      <c r="A31" s="35">
        <v>23</v>
      </c>
      <c r="B31" s="4" t="s">
        <v>33</v>
      </c>
      <c r="C31" s="4">
        <v>65500</v>
      </c>
      <c r="D31" s="4">
        <v>0</v>
      </c>
      <c r="E31" s="4">
        <v>5110</v>
      </c>
      <c r="F31" s="4">
        <v>0</v>
      </c>
      <c r="G31" s="4">
        <v>4770</v>
      </c>
      <c r="H31" s="15">
        <f t="shared" si="1"/>
        <v>7.2824427480916034</v>
      </c>
      <c r="I31" s="4">
        <v>0</v>
      </c>
      <c r="J31" s="15"/>
      <c r="K31" s="4">
        <f t="shared" si="2"/>
        <v>4770</v>
      </c>
      <c r="L31" s="15">
        <f t="shared" si="3"/>
        <v>7.2824427480916034</v>
      </c>
      <c r="M31" s="4">
        <f t="shared" si="20"/>
        <v>0</v>
      </c>
      <c r="N31" s="15"/>
      <c r="O31" s="4">
        <v>134</v>
      </c>
      <c r="P31" s="4">
        <v>0</v>
      </c>
      <c r="Q31" s="4">
        <f t="shared" si="4"/>
        <v>134</v>
      </c>
      <c r="R31" s="4">
        <f t="shared" si="5"/>
        <v>0</v>
      </c>
      <c r="S31" s="4">
        <v>4998</v>
      </c>
      <c r="T31" s="4">
        <v>0</v>
      </c>
      <c r="U31" s="4">
        <v>1473</v>
      </c>
      <c r="V31" s="4">
        <v>0</v>
      </c>
      <c r="W31" s="4">
        <v>823</v>
      </c>
      <c r="X31" s="4">
        <v>0</v>
      </c>
      <c r="Y31" s="15">
        <f t="shared" si="6"/>
        <v>55.872369314324509</v>
      </c>
      <c r="Z31" s="15"/>
      <c r="AA31" s="4">
        <v>5233</v>
      </c>
      <c r="AB31" s="4">
        <v>0</v>
      </c>
      <c r="AC31" s="4">
        <v>2728</v>
      </c>
      <c r="AD31" s="4">
        <v>0</v>
      </c>
      <c r="AE31" s="4">
        <v>2121</v>
      </c>
      <c r="AF31" s="4">
        <v>0</v>
      </c>
      <c r="AG31" s="4">
        <v>82</v>
      </c>
      <c r="AH31" s="4">
        <v>0</v>
      </c>
      <c r="AI31" s="4">
        <v>397</v>
      </c>
      <c r="AJ31" s="4">
        <v>0</v>
      </c>
      <c r="AK31" s="4">
        <v>63</v>
      </c>
      <c r="AL31" s="4">
        <v>0</v>
      </c>
      <c r="AM31" s="4">
        <v>113</v>
      </c>
      <c r="AN31" s="4">
        <v>0</v>
      </c>
      <c r="AO31" s="4">
        <v>1267</v>
      </c>
      <c r="AP31" s="4">
        <v>0</v>
      </c>
      <c r="AQ31" s="4">
        <v>1042</v>
      </c>
      <c r="AR31" s="4">
        <v>0</v>
      </c>
      <c r="AS31" s="4">
        <f t="shared" si="7"/>
        <v>2309</v>
      </c>
      <c r="AT31" s="4">
        <f t="shared" si="8"/>
        <v>0</v>
      </c>
      <c r="AU31" s="4">
        <f t="shared" si="9"/>
        <v>2309</v>
      </c>
      <c r="AV31" s="4">
        <f t="shared" si="10"/>
        <v>1267</v>
      </c>
      <c r="AW31" s="4">
        <f t="shared" si="11"/>
        <v>0</v>
      </c>
      <c r="AX31" s="4">
        <f t="shared" si="12"/>
        <v>1042</v>
      </c>
      <c r="AY31" s="4">
        <f t="shared" si="13"/>
        <v>0</v>
      </c>
      <c r="AZ31" s="4">
        <f t="shared" si="14"/>
        <v>2309</v>
      </c>
      <c r="BA31" s="4">
        <f t="shared" si="15"/>
        <v>0</v>
      </c>
      <c r="BB31" s="4">
        <f t="shared" si="16"/>
        <v>2309</v>
      </c>
      <c r="BC31" s="4"/>
      <c r="BD31" s="4"/>
      <c r="BE31" s="4"/>
      <c r="BF31" s="4"/>
      <c r="BG31" s="4"/>
      <c r="BH31" s="4"/>
      <c r="BI31" s="4"/>
      <c r="BJ31" s="4"/>
      <c r="BK31" s="17"/>
      <c r="BL31" s="17"/>
      <c r="BM31" s="17"/>
      <c r="BN31" s="40"/>
    </row>
    <row r="32" spans="1:66" s="14" customFormat="1" ht="16.95" customHeight="1">
      <c r="A32" s="42">
        <v>24</v>
      </c>
      <c r="B32" s="25" t="s">
        <v>34</v>
      </c>
      <c r="C32" s="4">
        <v>55500</v>
      </c>
      <c r="D32" s="4">
        <v>0</v>
      </c>
      <c r="E32" s="4">
        <v>4523</v>
      </c>
      <c r="F32" s="4">
        <v>0</v>
      </c>
      <c r="G32" s="4">
        <v>3977</v>
      </c>
      <c r="H32" s="15">
        <f t="shared" si="1"/>
        <v>7.1657657657657658</v>
      </c>
      <c r="I32" s="4">
        <v>0</v>
      </c>
      <c r="J32" s="15"/>
      <c r="K32" s="4">
        <f t="shared" si="2"/>
        <v>3977</v>
      </c>
      <c r="L32" s="15">
        <f t="shared" si="3"/>
        <v>7.1657657657657658</v>
      </c>
      <c r="M32" s="4">
        <f t="shared" si="20"/>
        <v>0</v>
      </c>
      <c r="N32" s="15"/>
      <c r="O32" s="4">
        <v>0</v>
      </c>
      <c r="P32" s="4">
        <v>0</v>
      </c>
      <c r="Q32" s="4">
        <f t="shared" si="4"/>
        <v>0</v>
      </c>
      <c r="R32" s="4">
        <f t="shared" si="5"/>
        <v>0</v>
      </c>
      <c r="S32" s="4">
        <v>3808</v>
      </c>
      <c r="T32" s="4">
        <v>0</v>
      </c>
      <c r="U32" s="4">
        <v>1394</v>
      </c>
      <c r="V32" s="4">
        <v>0</v>
      </c>
      <c r="W32" s="4">
        <v>829</v>
      </c>
      <c r="X32" s="4">
        <v>0</v>
      </c>
      <c r="Y32" s="15">
        <f t="shared" si="6"/>
        <v>59.469153515064562</v>
      </c>
      <c r="Z32" s="15"/>
      <c r="AA32" s="4">
        <v>3765</v>
      </c>
      <c r="AB32" s="4">
        <v>0</v>
      </c>
      <c r="AC32" s="4">
        <v>2102</v>
      </c>
      <c r="AD32" s="4">
        <v>0</v>
      </c>
      <c r="AE32" s="4">
        <v>1079</v>
      </c>
      <c r="AF32" s="4">
        <v>0</v>
      </c>
      <c r="AG32" s="4">
        <v>95</v>
      </c>
      <c r="AH32" s="4">
        <v>0</v>
      </c>
      <c r="AI32" s="4">
        <v>253</v>
      </c>
      <c r="AJ32" s="4">
        <v>0</v>
      </c>
      <c r="AK32" s="4">
        <v>75</v>
      </c>
      <c r="AL32" s="4">
        <v>0</v>
      </c>
      <c r="AM32" s="4">
        <v>248</v>
      </c>
      <c r="AN32" s="4">
        <v>0</v>
      </c>
      <c r="AO32" s="4">
        <v>1002</v>
      </c>
      <c r="AP32" s="4">
        <v>0</v>
      </c>
      <c r="AQ32" s="4">
        <v>796</v>
      </c>
      <c r="AR32" s="4">
        <v>0</v>
      </c>
      <c r="AS32" s="4">
        <f t="shared" si="7"/>
        <v>1798</v>
      </c>
      <c r="AT32" s="4">
        <f t="shared" si="8"/>
        <v>0</v>
      </c>
      <c r="AU32" s="4">
        <f t="shared" si="9"/>
        <v>1798</v>
      </c>
      <c r="AV32" s="4">
        <f t="shared" si="10"/>
        <v>1002</v>
      </c>
      <c r="AW32" s="4">
        <f t="shared" si="11"/>
        <v>0</v>
      </c>
      <c r="AX32" s="4">
        <f t="shared" si="12"/>
        <v>796</v>
      </c>
      <c r="AY32" s="4">
        <f t="shared" si="13"/>
        <v>0</v>
      </c>
      <c r="AZ32" s="4">
        <f t="shared" si="14"/>
        <v>1798</v>
      </c>
      <c r="BA32" s="4">
        <f t="shared" si="15"/>
        <v>0</v>
      </c>
      <c r="BB32" s="4">
        <f t="shared" si="16"/>
        <v>1798</v>
      </c>
      <c r="BC32" s="4"/>
      <c r="BD32" s="4"/>
      <c r="BE32" s="4"/>
      <c r="BF32" s="4"/>
      <c r="BG32" s="4"/>
      <c r="BH32" s="4"/>
      <c r="BI32" s="4"/>
      <c r="BJ32" s="4"/>
      <c r="BK32" s="17"/>
      <c r="BL32" s="17"/>
      <c r="BM32" s="17"/>
      <c r="BN32" s="40"/>
    </row>
    <row r="33" spans="1:66" s="105" customFormat="1" ht="16.95" customHeight="1">
      <c r="A33" s="29"/>
      <c r="B33" s="9" t="s">
        <v>18</v>
      </c>
      <c r="C33" s="24">
        <f>SUM(C30:C32)</f>
        <v>211000</v>
      </c>
      <c r="D33" s="9">
        <f>SUM(D30:D32)</f>
        <v>35000</v>
      </c>
      <c r="E33" s="9">
        <f>SUM(E30:E32)</f>
        <v>17123</v>
      </c>
      <c r="F33" s="9">
        <f>SUM(F30:F32)</f>
        <v>2910</v>
      </c>
      <c r="G33" s="9">
        <f>SUM(G30:G32)</f>
        <v>15635</v>
      </c>
      <c r="H33" s="20">
        <f t="shared" si="1"/>
        <v>7.4099526066350707</v>
      </c>
      <c r="I33" s="9">
        <f>SUM(I30:I32)</f>
        <v>2320</v>
      </c>
      <c r="J33" s="20">
        <f t="shared" si="19"/>
        <v>6.628571428571429</v>
      </c>
      <c r="K33" s="9">
        <f t="shared" si="2"/>
        <v>15635</v>
      </c>
      <c r="L33" s="20">
        <f t="shared" si="3"/>
        <v>7.4099526066350707</v>
      </c>
      <c r="M33" s="9">
        <f t="shared" si="20"/>
        <v>2320</v>
      </c>
      <c r="N33" s="20">
        <f t="shared" si="21"/>
        <v>6.628571428571429</v>
      </c>
      <c r="O33" s="9">
        <f>SUM(O30:O32)</f>
        <v>463</v>
      </c>
      <c r="P33" s="9">
        <f>SUM(P30:P32)</f>
        <v>86</v>
      </c>
      <c r="Q33" s="9">
        <f t="shared" si="4"/>
        <v>463</v>
      </c>
      <c r="R33" s="9">
        <f t="shared" si="5"/>
        <v>86</v>
      </c>
      <c r="S33" s="9">
        <f t="shared" ref="S33:X33" si="35">SUM(S30:S32)</f>
        <v>16268</v>
      </c>
      <c r="T33" s="9">
        <f t="shared" si="35"/>
        <v>3805</v>
      </c>
      <c r="U33" s="9">
        <f t="shared" si="35"/>
        <v>5043</v>
      </c>
      <c r="V33" s="9">
        <f t="shared" si="35"/>
        <v>1047</v>
      </c>
      <c r="W33" s="9">
        <f t="shared" si="35"/>
        <v>2869</v>
      </c>
      <c r="X33" s="9">
        <f t="shared" si="35"/>
        <v>577</v>
      </c>
      <c r="Y33" s="20">
        <f t="shared" si="6"/>
        <v>56.890739639103707</v>
      </c>
      <c r="Z33" s="20">
        <f t="shared" si="18"/>
        <v>55.109837631327601</v>
      </c>
      <c r="AA33" s="9">
        <f t="shared" ref="AA33:AR33" si="36">SUM(AA30:AA32)</f>
        <v>16299</v>
      </c>
      <c r="AB33" s="9">
        <f t="shared" si="36"/>
        <v>3542</v>
      </c>
      <c r="AC33" s="9">
        <f t="shared" si="36"/>
        <v>8304</v>
      </c>
      <c r="AD33" s="9">
        <f t="shared" si="36"/>
        <v>1828</v>
      </c>
      <c r="AE33" s="9">
        <f t="shared" si="36"/>
        <v>5643</v>
      </c>
      <c r="AF33" s="9">
        <f t="shared" si="36"/>
        <v>1445</v>
      </c>
      <c r="AG33" s="9">
        <f t="shared" si="36"/>
        <v>355</v>
      </c>
      <c r="AH33" s="9">
        <f t="shared" si="36"/>
        <v>92</v>
      </c>
      <c r="AI33" s="9">
        <f t="shared" si="36"/>
        <v>1038</v>
      </c>
      <c r="AJ33" s="9">
        <f t="shared" si="36"/>
        <v>257</v>
      </c>
      <c r="AK33" s="9">
        <f t="shared" si="36"/>
        <v>245</v>
      </c>
      <c r="AL33" s="9">
        <f t="shared" si="36"/>
        <v>88</v>
      </c>
      <c r="AM33" s="9">
        <f t="shared" si="36"/>
        <v>692</v>
      </c>
      <c r="AN33" s="9">
        <f t="shared" si="36"/>
        <v>171</v>
      </c>
      <c r="AO33" s="9">
        <f t="shared" si="36"/>
        <v>4027</v>
      </c>
      <c r="AP33" s="9">
        <f t="shared" si="36"/>
        <v>714</v>
      </c>
      <c r="AQ33" s="9">
        <f t="shared" si="36"/>
        <v>3240</v>
      </c>
      <c r="AR33" s="9">
        <f t="shared" si="36"/>
        <v>590</v>
      </c>
      <c r="AS33" s="9">
        <f t="shared" si="7"/>
        <v>7267</v>
      </c>
      <c r="AT33" s="9">
        <f t="shared" si="8"/>
        <v>1304</v>
      </c>
      <c r="AU33" s="9">
        <f t="shared" si="9"/>
        <v>8571</v>
      </c>
      <c r="AV33" s="9">
        <f t="shared" si="10"/>
        <v>4027</v>
      </c>
      <c r="AW33" s="9">
        <f t="shared" si="11"/>
        <v>714</v>
      </c>
      <c r="AX33" s="9">
        <f t="shared" si="12"/>
        <v>3240</v>
      </c>
      <c r="AY33" s="9">
        <f t="shared" si="13"/>
        <v>590</v>
      </c>
      <c r="AZ33" s="9">
        <f t="shared" si="14"/>
        <v>7267</v>
      </c>
      <c r="BA33" s="9">
        <f t="shared" si="15"/>
        <v>1304</v>
      </c>
      <c r="BB33" s="9">
        <f t="shared" si="16"/>
        <v>8571</v>
      </c>
      <c r="BC33" s="9">
        <f t="shared" ref="BC33:BJ33" si="37">SUM(BC30:BC32)</f>
        <v>55</v>
      </c>
      <c r="BD33" s="9">
        <f t="shared" si="37"/>
        <v>275</v>
      </c>
      <c r="BE33" s="9">
        <f t="shared" si="37"/>
        <v>55</v>
      </c>
      <c r="BF33" s="9">
        <f t="shared" si="37"/>
        <v>275</v>
      </c>
      <c r="BG33" s="9">
        <f t="shared" si="37"/>
        <v>4</v>
      </c>
      <c r="BH33" s="9">
        <f t="shared" si="37"/>
        <v>2700</v>
      </c>
      <c r="BI33" s="9">
        <f t="shared" si="37"/>
        <v>0</v>
      </c>
      <c r="BJ33" s="9">
        <f t="shared" si="37"/>
        <v>2700</v>
      </c>
      <c r="BK33" s="9">
        <f t="shared" ref="BK33:BM33" si="38">SUM(BK30:BK32)</f>
        <v>2700</v>
      </c>
      <c r="BL33" s="9">
        <f t="shared" si="38"/>
        <v>0</v>
      </c>
      <c r="BM33" s="9">
        <f t="shared" si="38"/>
        <v>2700</v>
      </c>
      <c r="BN33" s="41"/>
    </row>
    <row r="34" spans="1:66" s="14" customFormat="1" ht="16.95" customHeight="1">
      <c r="A34" s="43">
        <v>25</v>
      </c>
      <c r="B34" s="26" t="s">
        <v>35</v>
      </c>
      <c r="C34" s="4">
        <v>38000</v>
      </c>
      <c r="D34" s="4">
        <v>4000</v>
      </c>
      <c r="E34" s="4">
        <v>3170</v>
      </c>
      <c r="F34" s="4">
        <v>335</v>
      </c>
      <c r="G34" s="4">
        <v>3057</v>
      </c>
      <c r="H34" s="15">
        <f t="shared" si="1"/>
        <v>8.0447368421052623</v>
      </c>
      <c r="I34" s="4">
        <v>254</v>
      </c>
      <c r="J34" s="15">
        <f t="shared" si="19"/>
        <v>6.35</v>
      </c>
      <c r="K34" s="4">
        <f t="shared" si="2"/>
        <v>3057</v>
      </c>
      <c r="L34" s="15">
        <f t="shared" si="3"/>
        <v>8.0447368421052623</v>
      </c>
      <c r="M34" s="4">
        <f t="shared" si="20"/>
        <v>254</v>
      </c>
      <c r="N34" s="15">
        <f t="shared" si="21"/>
        <v>6.35</v>
      </c>
      <c r="O34" s="4">
        <v>89</v>
      </c>
      <c r="P34" s="4">
        <v>22</v>
      </c>
      <c r="Q34" s="4">
        <f t="shared" si="4"/>
        <v>89</v>
      </c>
      <c r="R34" s="4">
        <f t="shared" si="5"/>
        <v>22</v>
      </c>
      <c r="S34" s="4">
        <v>2737</v>
      </c>
      <c r="T34" s="4">
        <v>261</v>
      </c>
      <c r="U34" s="4">
        <v>669</v>
      </c>
      <c r="V34" s="4">
        <v>102</v>
      </c>
      <c r="W34" s="4">
        <v>381</v>
      </c>
      <c r="X34" s="4">
        <v>54</v>
      </c>
      <c r="Y34" s="15">
        <f t="shared" si="6"/>
        <v>56.950672645739907</v>
      </c>
      <c r="Z34" s="15">
        <f t="shared" si="18"/>
        <v>52.941176470588232</v>
      </c>
      <c r="AA34" s="4">
        <v>2789</v>
      </c>
      <c r="AB34" s="4">
        <v>100</v>
      </c>
      <c r="AC34" s="4">
        <v>1466</v>
      </c>
      <c r="AD34" s="4">
        <v>60</v>
      </c>
      <c r="AE34" s="4">
        <v>1323</v>
      </c>
      <c r="AF34" s="4">
        <v>40</v>
      </c>
      <c r="AG34" s="4">
        <v>42</v>
      </c>
      <c r="AH34" s="4">
        <v>0</v>
      </c>
      <c r="AI34" s="4">
        <v>137</v>
      </c>
      <c r="AJ34" s="4">
        <v>7</v>
      </c>
      <c r="AK34" s="4">
        <v>36</v>
      </c>
      <c r="AL34" s="4">
        <v>4</v>
      </c>
      <c r="AM34" s="4">
        <v>125</v>
      </c>
      <c r="AN34" s="4">
        <v>9</v>
      </c>
      <c r="AO34" s="4">
        <v>633</v>
      </c>
      <c r="AP34" s="4">
        <v>24</v>
      </c>
      <c r="AQ34" s="4">
        <v>493</v>
      </c>
      <c r="AR34" s="4">
        <v>16</v>
      </c>
      <c r="AS34" s="4">
        <f t="shared" si="7"/>
        <v>1126</v>
      </c>
      <c r="AT34" s="4">
        <f t="shared" si="8"/>
        <v>40</v>
      </c>
      <c r="AU34" s="4">
        <f t="shared" si="9"/>
        <v>1166</v>
      </c>
      <c r="AV34" s="4">
        <f t="shared" si="10"/>
        <v>633</v>
      </c>
      <c r="AW34" s="4">
        <f t="shared" si="11"/>
        <v>24</v>
      </c>
      <c r="AX34" s="4">
        <f t="shared" si="12"/>
        <v>493</v>
      </c>
      <c r="AY34" s="4">
        <f t="shared" si="13"/>
        <v>16</v>
      </c>
      <c r="AZ34" s="4">
        <f t="shared" si="14"/>
        <v>1126</v>
      </c>
      <c r="BA34" s="4">
        <f t="shared" si="15"/>
        <v>40</v>
      </c>
      <c r="BB34" s="4">
        <f t="shared" si="16"/>
        <v>1166</v>
      </c>
      <c r="BC34" s="4"/>
      <c r="BD34" s="4"/>
      <c r="BE34" s="4"/>
      <c r="BF34" s="4"/>
      <c r="BG34" s="4">
        <v>3</v>
      </c>
      <c r="BH34" s="4">
        <v>1502</v>
      </c>
      <c r="BI34" s="4"/>
      <c r="BJ34" s="4">
        <f>SUM(BH34:BI34)</f>
        <v>1502</v>
      </c>
      <c r="BK34" s="4">
        <f>BH34</f>
        <v>1502</v>
      </c>
      <c r="BL34" s="4">
        <f>BI34</f>
        <v>0</v>
      </c>
      <c r="BM34" s="4">
        <f>SUM(BK34:BL34)</f>
        <v>1502</v>
      </c>
      <c r="BN34" s="40"/>
    </row>
    <row r="35" spans="1:66" s="14" customFormat="1" ht="16.95" customHeight="1">
      <c r="A35" s="35">
        <v>26</v>
      </c>
      <c r="B35" s="4" t="s">
        <v>36</v>
      </c>
      <c r="C35" s="4">
        <v>12000</v>
      </c>
      <c r="D35" s="4">
        <v>10000</v>
      </c>
      <c r="E35" s="4">
        <v>1010</v>
      </c>
      <c r="F35" s="4">
        <v>896</v>
      </c>
      <c r="G35" s="4">
        <v>808</v>
      </c>
      <c r="H35" s="15">
        <f t="shared" si="1"/>
        <v>6.7333333333333334</v>
      </c>
      <c r="I35" s="4">
        <v>791</v>
      </c>
      <c r="J35" s="15">
        <f t="shared" si="19"/>
        <v>7.91</v>
      </c>
      <c r="K35" s="4">
        <f t="shared" si="2"/>
        <v>808</v>
      </c>
      <c r="L35" s="15">
        <f t="shared" si="3"/>
        <v>6.7333333333333334</v>
      </c>
      <c r="M35" s="4">
        <f t="shared" si="20"/>
        <v>791</v>
      </c>
      <c r="N35" s="15">
        <f t="shared" si="21"/>
        <v>7.91</v>
      </c>
      <c r="O35" s="4">
        <v>42</v>
      </c>
      <c r="P35" s="4">
        <v>40</v>
      </c>
      <c r="Q35" s="4">
        <f t="shared" si="4"/>
        <v>42</v>
      </c>
      <c r="R35" s="4">
        <f t="shared" si="5"/>
        <v>40</v>
      </c>
      <c r="S35" s="4">
        <v>1031</v>
      </c>
      <c r="T35" s="4">
        <v>858</v>
      </c>
      <c r="U35" s="4">
        <v>297</v>
      </c>
      <c r="V35" s="4">
        <v>290</v>
      </c>
      <c r="W35" s="4">
        <v>155</v>
      </c>
      <c r="X35" s="4">
        <v>200</v>
      </c>
      <c r="Y35" s="15">
        <f t="shared" si="6"/>
        <v>52.188552188552187</v>
      </c>
      <c r="Z35" s="15">
        <f t="shared" si="18"/>
        <v>68.965517241379317</v>
      </c>
      <c r="AA35" s="4">
        <v>503</v>
      </c>
      <c r="AB35" s="4">
        <v>853</v>
      </c>
      <c r="AC35" s="4">
        <v>283</v>
      </c>
      <c r="AD35" s="4">
        <v>490</v>
      </c>
      <c r="AE35" s="4">
        <v>220</v>
      </c>
      <c r="AF35" s="4">
        <v>368</v>
      </c>
      <c r="AG35" s="4">
        <v>19</v>
      </c>
      <c r="AH35" s="4">
        <v>50</v>
      </c>
      <c r="AI35" s="4">
        <v>23</v>
      </c>
      <c r="AJ35" s="4">
        <v>51</v>
      </c>
      <c r="AK35" s="4">
        <v>5</v>
      </c>
      <c r="AL35" s="4">
        <v>42</v>
      </c>
      <c r="AM35" s="4">
        <v>0</v>
      </c>
      <c r="AN35" s="4">
        <v>16</v>
      </c>
      <c r="AO35" s="4">
        <v>123</v>
      </c>
      <c r="AP35" s="4">
        <v>169</v>
      </c>
      <c r="AQ35" s="4">
        <v>113</v>
      </c>
      <c r="AR35" s="4">
        <v>162</v>
      </c>
      <c r="AS35" s="4">
        <f t="shared" si="7"/>
        <v>236</v>
      </c>
      <c r="AT35" s="4">
        <f t="shared" si="8"/>
        <v>331</v>
      </c>
      <c r="AU35" s="4">
        <f t="shared" si="9"/>
        <v>567</v>
      </c>
      <c r="AV35" s="4">
        <f t="shared" si="10"/>
        <v>123</v>
      </c>
      <c r="AW35" s="4">
        <f t="shared" si="11"/>
        <v>169</v>
      </c>
      <c r="AX35" s="4">
        <f t="shared" si="12"/>
        <v>113</v>
      </c>
      <c r="AY35" s="4">
        <f t="shared" si="13"/>
        <v>162</v>
      </c>
      <c r="AZ35" s="4">
        <f t="shared" si="14"/>
        <v>236</v>
      </c>
      <c r="BA35" s="4">
        <f t="shared" si="15"/>
        <v>331</v>
      </c>
      <c r="BB35" s="4">
        <f t="shared" si="16"/>
        <v>567</v>
      </c>
      <c r="BC35" s="4"/>
      <c r="BD35" s="4"/>
      <c r="BE35" s="4"/>
      <c r="BF35" s="4"/>
      <c r="BG35" s="4"/>
      <c r="BH35" s="4"/>
      <c r="BI35" s="4"/>
      <c r="BJ35" s="4"/>
      <c r="BK35" s="17"/>
      <c r="BL35" s="17"/>
      <c r="BM35" s="17"/>
      <c r="BN35" s="40"/>
    </row>
    <row r="36" spans="1:66" s="14" customFormat="1" ht="16.95" customHeight="1">
      <c r="A36" s="42">
        <v>27</v>
      </c>
      <c r="B36" s="25" t="s">
        <v>37</v>
      </c>
      <c r="C36" s="4">
        <v>29000</v>
      </c>
      <c r="D36" s="4">
        <v>0</v>
      </c>
      <c r="E36" s="4">
        <v>2410</v>
      </c>
      <c r="F36" s="4">
        <v>0</v>
      </c>
      <c r="G36" s="4">
        <v>2374</v>
      </c>
      <c r="H36" s="15">
        <f t="shared" si="1"/>
        <v>8.1862068965517238</v>
      </c>
      <c r="I36" s="4">
        <v>0</v>
      </c>
      <c r="J36" s="15"/>
      <c r="K36" s="4">
        <f t="shared" si="2"/>
        <v>2374</v>
      </c>
      <c r="L36" s="15">
        <f t="shared" si="3"/>
        <v>8.1862068965517238</v>
      </c>
      <c r="M36" s="4">
        <f t="shared" si="20"/>
        <v>0</v>
      </c>
      <c r="N36" s="15"/>
      <c r="O36" s="4">
        <v>120</v>
      </c>
      <c r="P36" s="4">
        <v>0</v>
      </c>
      <c r="Q36" s="4">
        <f t="shared" si="4"/>
        <v>120</v>
      </c>
      <c r="R36" s="4">
        <f t="shared" si="5"/>
        <v>0</v>
      </c>
      <c r="S36" s="4">
        <v>2145</v>
      </c>
      <c r="T36" s="4">
        <v>0</v>
      </c>
      <c r="U36" s="4">
        <v>564</v>
      </c>
      <c r="V36" s="4">
        <v>0</v>
      </c>
      <c r="W36" s="4">
        <v>322</v>
      </c>
      <c r="X36" s="4">
        <v>0</v>
      </c>
      <c r="Y36" s="15">
        <f t="shared" si="6"/>
        <v>57.092198581560282</v>
      </c>
      <c r="Z36" s="15"/>
      <c r="AA36" s="4">
        <v>1731</v>
      </c>
      <c r="AB36" s="4">
        <v>0</v>
      </c>
      <c r="AC36" s="4">
        <v>923</v>
      </c>
      <c r="AD36" s="4">
        <v>0</v>
      </c>
      <c r="AE36" s="4">
        <v>808</v>
      </c>
      <c r="AF36" s="4">
        <v>0</v>
      </c>
      <c r="AG36" s="4">
        <v>32</v>
      </c>
      <c r="AH36" s="4">
        <v>0</v>
      </c>
      <c r="AI36" s="4">
        <v>95</v>
      </c>
      <c r="AJ36" s="4">
        <v>0</v>
      </c>
      <c r="AK36" s="4">
        <v>23</v>
      </c>
      <c r="AL36" s="4">
        <v>0</v>
      </c>
      <c r="AM36" s="4">
        <v>17</v>
      </c>
      <c r="AN36" s="4">
        <v>0</v>
      </c>
      <c r="AO36" s="4">
        <v>431</v>
      </c>
      <c r="AP36" s="4">
        <v>0</v>
      </c>
      <c r="AQ36" s="4">
        <v>325</v>
      </c>
      <c r="AR36" s="4">
        <v>0</v>
      </c>
      <c r="AS36" s="4">
        <f t="shared" si="7"/>
        <v>756</v>
      </c>
      <c r="AT36" s="4">
        <f t="shared" si="8"/>
        <v>0</v>
      </c>
      <c r="AU36" s="4">
        <f t="shared" si="9"/>
        <v>756</v>
      </c>
      <c r="AV36" s="4">
        <f t="shared" si="10"/>
        <v>431</v>
      </c>
      <c r="AW36" s="4">
        <f t="shared" si="11"/>
        <v>0</v>
      </c>
      <c r="AX36" s="4">
        <f t="shared" si="12"/>
        <v>325</v>
      </c>
      <c r="AY36" s="4">
        <f t="shared" si="13"/>
        <v>0</v>
      </c>
      <c r="AZ36" s="4">
        <f t="shared" si="14"/>
        <v>756</v>
      </c>
      <c r="BA36" s="4">
        <f t="shared" si="15"/>
        <v>0</v>
      </c>
      <c r="BB36" s="4">
        <f t="shared" si="16"/>
        <v>756</v>
      </c>
      <c r="BC36" s="4"/>
      <c r="BD36" s="4"/>
      <c r="BE36" s="4"/>
      <c r="BF36" s="4"/>
      <c r="BG36" s="4"/>
      <c r="BH36" s="4"/>
      <c r="BI36" s="4"/>
      <c r="BJ36" s="4"/>
      <c r="BK36" s="17"/>
      <c r="BL36" s="17"/>
      <c r="BM36" s="17"/>
      <c r="BN36" s="40"/>
    </row>
    <row r="37" spans="1:66" s="105" customFormat="1" ht="16.95" customHeight="1">
      <c r="A37" s="29"/>
      <c r="B37" s="24" t="s">
        <v>18</v>
      </c>
      <c r="C37" s="24">
        <f>SUM(C34:C36)</f>
        <v>79000</v>
      </c>
      <c r="D37" s="9">
        <f t="shared" ref="D37:BJ37" si="39">SUM(D34:D36)</f>
        <v>14000</v>
      </c>
      <c r="E37" s="9">
        <f t="shared" si="39"/>
        <v>6590</v>
      </c>
      <c r="F37" s="9">
        <f t="shared" si="39"/>
        <v>1231</v>
      </c>
      <c r="G37" s="9">
        <f t="shared" si="39"/>
        <v>6239</v>
      </c>
      <c r="H37" s="20">
        <f t="shared" si="1"/>
        <v>7.8974683544303801</v>
      </c>
      <c r="I37" s="9">
        <f t="shared" si="39"/>
        <v>1045</v>
      </c>
      <c r="J37" s="20">
        <f t="shared" si="19"/>
        <v>7.4642857142857144</v>
      </c>
      <c r="K37" s="9">
        <f t="shared" si="2"/>
        <v>6239</v>
      </c>
      <c r="L37" s="20">
        <f t="shared" si="3"/>
        <v>7.8974683544303801</v>
      </c>
      <c r="M37" s="9">
        <f t="shared" si="20"/>
        <v>1045</v>
      </c>
      <c r="N37" s="20">
        <f t="shared" si="21"/>
        <v>7.4642857142857144</v>
      </c>
      <c r="O37" s="9">
        <f t="shared" si="39"/>
        <v>251</v>
      </c>
      <c r="P37" s="9">
        <f t="shared" si="39"/>
        <v>62</v>
      </c>
      <c r="Q37" s="9">
        <f t="shared" si="4"/>
        <v>251</v>
      </c>
      <c r="R37" s="9">
        <f t="shared" si="5"/>
        <v>62</v>
      </c>
      <c r="S37" s="9">
        <f t="shared" si="39"/>
        <v>5913</v>
      </c>
      <c r="T37" s="9">
        <f t="shared" si="39"/>
        <v>1119</v>
      </c>
      <c r="U37" s="9">
        <f t="shared" si="39"/>
        <v>1530</v>
      </c>
      <c r="V37" s="9">
        <f t="shared" si="39"/>
        <v>392</v>
      </c>
      <c r="W37" s="9">
        <f t="shared" si="39"/>
        <v>858</v>
      </c>
      <c r="X37" s="9">
        <f t="shared" si="39"/>
        <v>254</v>
      </c>
      <c r="Y37" s="20">
        <f t="shared" si="6"/>
        <v>56.078431372549019</v>
      </c>
      <c r="Z37" s="20">
        <f t="shared" si="18"/>
        <v>64.795918367346943</v>
      </c>
      <c r="AA37" s="9">
        <f t="shared" si="39"/>
        <v>5023</v>
      </c>
      <c r="AB37" s="9">
        <f t="shared" si="39"/>
        <v>953</v>
      </c>
      <c r="AC37" s="9">
        <f t="shared" si="39"/>
        <v>2672</v>
      </c>
      <c r="AD37" s="9">
        <f t="shared" si="39"/>
        <v>550</v>
      </c>
      <c r="AE37" s="9">
        <f t="shared" si="39"/>
        <v>2351</v>
      </c>
      <c r="AF37" s="9">
        <f t="shared" si="39"/>
        <v>408</v>
      </c>
      <c r="AG37" s="9">
        <f t="shared" si="39"/>
        <v>93</v>
      </c>
      <c r="AH37" s="9">
        <f t="shared" si="39"/>
        <v>50</v>
      </c>
      <c r="AI37" s="9">
        <f t="shared" si="39"/>
        <v>255</v>
      </c>
      <c r="AJ37" s="9">
        <f t="shared" si="39"/>
        <v>58</v>
      </c>
      <c r="AK37" s="9">
        <f t="shared" si="39"/>
        <v>64</v>
      </c>
      <c r="AL37" s="9">
        <f t="shared" si="39"/>
        <v>46</v>
      </c>
      <c r="AM37" s="9">
        <f t="shared" si="39"/>
        <v>142</v>
      </c>
      <c r="AN37" s="9">
        <f t="shared" si="39"/>
        <v>25</v>
      </c>
      <c r="AO37" s="9">
        <f t="shared" si="39"/>
        <v>1187</v>
      </c>
      <c r="AP37" s="9">
        <f t="shared" si="39"/>
        <v>193</v>
      </c>
      <c r="AQ37" s="9">
        <f t="shared" si="39"/>
        <v>931</v>
      </c>
      <c r="AR37" s="9">
        <f t="shared" si="39"/>
        <v>178</v>
      </c>
      <c r="AS37" s="9">
        <f t="shared" si="7"/>
        <v>2118</v>
      </c>
      <c r="AT37" s="9">
        <f t="shared" si="8"/>
        <v>371</v>
      </c>
      <c r="AU37" s="9">
        <f t="shared" si="9"/>
        <v>2489</v>
      </c>
      <c r="AV37" s="9">
        <f t="shared" si="10"/>
        <v>1187</v>
      </c>
      <c r="AW37" s="9">
        <f t="shared" si="11"/>
        <v>193</v>
      </c>
      <c r="AX37" s="9">
        <f t="shared" si="12"/>
        <v>931</v>
      </c>
      <c r="AY37" s="9">
        <f t="shared" si="13"/>
        <v>178</v>
      </c>
      <c r="AZ37" s="9">
        <f t="shared" si="14"/>
        <v>2118</v>
      </c>
      <c r="BA37" s="9">
        <f t="shared" si="15"/>
        <v>371</v>
      </c>
      <c r="BB37" s="9">
        <f t="shared" si="16"/>
        <v>2489</v>
      </c>
      <c r="BC37" s="9">
        <f t="shared" si="39"/>
        <v>0</v>
      </c>
      <c r="BD37" s="9">
        <f t="shared" si="39"/>
        <v>0</v>
      </c>
      <c r="BE37" s="9">
        <f t="shared" ref="BE37" si="40">SUM(BE34:BE36)</f>
        <v>0</v>
      </c>
      <c r="BF37" s="9">
        <f t="shared" ref="BF37" si="41">SUM(BF34:BF36)</f>
        <v>0</v>
      </c>
      <c r="BG37" s="9">
        <f t="shared" si="39"/>
        <v>3</v>
      </c>
      <c r="BH37" s="9">
        <f t="shared" si="39"/>
        <v>1502</v>
      </c>
      <c r="BI37" s="9">
        <f t="shared" si="39"/>
        <v>0</v>
      </c>
      <c r="BJ37" s="9">
        <f t="shared" si="39"/>
        <v>1502</v>
      </c>
      <c r="BK37" s="9">
        <f t="shared" ref="BK37" si="42">SUM(BK34:BK36)</f>
        <v>1502</v>
      </c>
      <c r="BL37" s="9">
        <f t="shared" ref="BL37" si="43">SUM(BL34:BL36)</f>
        <v>0</v>
      </c>
      <c r="BM37" s="9">
        <f t="shared" ref="BM37" si="44">SUM(BM34:BM36)</f>
        <v>1502</v>
      </c>
      <c r="BN37" s="41"/>
    </row>
    <row r="38" spans="1:66" s="105" customFormat="1" ht="16.95" customHeight="1">
      <c r="A38" s="44">
        <v>28</v>
      </c>
      <c r="B38" s="30" t="s">
        <v>38</v>
      </c>
      <c r="C38" s="9">
        <v>14000</v>
      </c>
      <c r="D38" s="9">
        <v>0</v>
      </c>
      <c r="E38" s="9">
        <v>1167</v>
      </c>
      <c r="F38" s="9">
        <v>0</v>
      </c>
      <c r="G38" s="9">
        <v>902</v>
      </c>
      <c r="H38" s="20">
        <f t="shared" si="1"/>
        <v>6.4428571428571431</v>
      </c>
      <c r="I38" s="9">
        <v>0</v>
      </c>
      <c r="J38" s="20"/>
      <c r="K38" s="9">
        <f t="shared" si="2"/>
        <v>902</v>
      </c>
      <c r="L38" s="20">
        <f t="shared" si="3"/>
        <v>6.4428571428571431</v>
      </c>
      <c r="M38" s="9">
        <f t="shared" si="20"/>
        <v>0</v>
      </c>
      <c r="N38" s="20"/>
      <c r="O38" s="9">
        <v>40</v>
      </c>
      <c r="P38" s="9">
        <v>0</v>
      </c>
      <c r="Q38" s="9">
        <f t="shared" si="4"/>
        <v>40</v>
      </c>
      <c r="R38" s="9">
        <f t="shared" si="5"/>
        <v>0</v>
      </c>
      <c r="S38" s="9">
        <v>1001</v>
      </c>
      <c r="T38" s="9">
        <v>0</v>
      </c>
      <c r="U38" s="9">
        <v>394</v>
      </c>
      <c r="V38" s="9">
        <v>0</v>
      </c>
      <c r="W38" s="9">
        <v>187</v>
      </c>
      <c r="X38" s="9">
        <v>0</v>
      </c>
      <c r="Y38" s="20">
        <f t="shared" si="6"/>
        <v>47.461928934010153</v>
      </c>
      <c r="Z38" s="20"/>
      <c r="AA38" s="9">
        <v>794</v>
      </c>
      <c r="AB38" s="9">
        <v>0</v>
      </c>
      <c r="AC38" s="9">
        <v>298</v>
      </c>
      <c r="AD38" s="9">
        <v>0</v>
      </c>
      <c r="AE38" s="9">
        <v>228</v>
      </c>
      <c r="AF38" s="9">
        <v>0</v>
      </c>
      <c r="AG38" s="9">
        <v>236</v>
      </c>
      <c r="AH38" s="9">
        <v>0</v>
      </c>
      <c r="AI38" s="9">
        <v>91</v>
      </c>
      <c r="AJ38" s="9">
        <v>0</v>
      </c>
      <c r="AK38" s="9">
        <v>49</v>
      </c>
      <c r="AL38" s="9">
        <v>0</v>
      </c>
      <c r="AM38" s="9">
        <v>65</v>
      </c>
      <c r="AN38" s="9">
        <v>0</v>
      </c>
      <c r="AO38" s="9">
        <v>215</v>
      </c>
      <c r="AP38" s="9">
        <v>0</v>
      </c>
      <c r="AQ38" s="9">
        <v>176</v>
      </c>
      <c r="AR38" s="9">
        <v>0</v>
      </c>
      <c r="AS38" s="9">
        <f t="shared" si="7"/>
        <v>391</v>
      </c>
      <c r="AT38" s="9">
        <f t="shared" si="8"/>
        <v>0</v>
      </c>
      <c r="AU38" s="9">
        <f t="shared" si="9"/>
        <v>391</v>
      </c>
      <c r="AV38" s="9">
        <f t="shared" si="10"/>
        <v>215</v>
      </c>
      <c r="AW38" s="9">
        <f t="shared" si="11"/>
        <v>0</v>
      </c>
      <c r="AX38" s="9">
        <f t="shared" si="12"/>
        <v>176</v>
      </c>
      <c r="AY38" s="9">
        <f t="shared" si="13"/>
        <v>0</v>
      </c>
      <c r="AZ38" s="9">
        <f t="shared" si="14"/>
        <v>391</v>
      </c>
      <c r="BA38" s="9">
        <f t="shared" si="15"/>
        <v>0</v>
      </c>
      <c r="BB38" s="9">
        <f t="shared" si="16"/>
        <v>391</v>
      </c>
      <c r="BC38" s="9"/>
      <c r="BD38" s="9"/>
      <c r="BE38" s="9"/>
      <c r="BF38" s="9"/>
      <c r="BG38" s="9"/>
      <c r="BH38" s="9"/>
      <c r="BI38" s="9"/>
      <c r="BJ38" s="9"/>
      <c r="BK38" s="21"/>
      <c r="BL38" s="21"/>
      <c r="BM38" s="21"/>
      <c r="BN38" s="41"/>
    </row>
    <row r="39" spans="1:66" s="105" customFormat="1" ht="16.95" customHeight="1">
      <c r="A39" s="29">
        <v>29</v>
      </c>
      <c r="B39" s="9" t="s">
        <v>39</v>
      </c>
      <c r="C39" s="9">
        <v>6500</v>
      </c>
      <c r="D39" s="9">
        <v>0</v>
      </c>
      <c r="E39" s="9">
        <v>539</v>
      </c>
      <c r="F39" s="9">
        <v>0</v>
      </c>
      <c r="G39" s="9">
        <v>498</v>
      </c>
      <c r="H39" s="20">
        <f t="shared" si="1"/>
        <v>7.6615384615384619</v>
      </c>
      <c r="I39" s="9">
        <v>0</v>
      </c>
      <c r="J39" s="20"/>
      <c r="K39" s="9">
        <f t="shared" si="2"/>
        <v>498</v>
      </c>
      <c r="L39" s="20">
        <f t="shared" si="3"/>
        <v>7.6615384615384619</v>
      </c>
      <c r="M39" s="9">
        <f t="shared" si="20"/>
        <v>0</v>
      </c>
      <c r="N39" s="20"/>
      <c r="O39" s="9">
        <v>1</v>
      </c>
      <c r="P39" s="9">
        <v>0</v>
      </c>
      <c r="Q39" s="9">
        <f t="shared" si="4"/>
        <v>1</v>
      </c>
      <c r="R39" s="9">
        <f t="shared" si="5"/>
        <v>0</v>
      </c>
      <c r="S39" s="9">
        <v>452</v>
      </c>
      <c r="T39" s="9">
        <v>0</v>
      </c>
      <c r="U39" s="9">
        <v>163</v>
      </c>
      <c r="V39" s="9">
        <v>0</v>
      </c>
      <c r="W39" s="9">
        <v>97</v>
      </c>
      <c r="X39" s="9">
        <v>0</v>
      </c>
      <c r="Y39" s="20">
        <f t="shared" si="6"/>
        <v>59.509202453987733</v>
      </c>
      <c r="Z39" s="20"/>
      <c r="AA39" s="9">
        <v>457</v>
      </c>
      <c r="AB39" s="9">
        <v>0</v>
      </c>
      <c r="AC39" s="9">
        <v>195</v>
      </c>
      <c r="AD39" s="9">
        <v>0</v>
      </c>
      <c r="AE39" s="9">
        <v>120</v>
      </c>
      <c r="AF39" s="9">
        <v>0</v>
      </c>
      <c r="AG39" s="9">
        <v>6</v>
      </c>
      <c r="AH39" s="9">
        <v>0</v>
      </c>
      <c r="AI39" s="9">
        <v>16</v>
      </c>
      <c r="AJ39" s="9">
        <v>0</v>
      </c>
      <c r="AK39" s="9">
        <v>3</v>
      </c>
      <c r="AL39" s="9">
        <v>0</v>
      </c>
      <c r="AM39" s="9">
        <v>13</v>
      </c>
      <c r="AN39" s="9">
        <v>0</v>
      </c>
      <c r="AO39" s="9">
        <v>116</v>
      </c>
      <c r="AP39" s="9">
        <v>0</v>
      </c>
      <c r="AQ39" s="9">
        <v>88</v>
      </c>
      <c r="AR39" s="9">
        <v>0</v>
      </c>
      <c r="AS39" s="9">
        <f t="shared" si="7"/>
        <v>204</v>
      </c>
      <c r="AT39" s="9">
        <f t="shared" si="8"/>
        <v>0</v>
      </c>
      <c r="AU39" s="9">
        <f t="shared" si="9"/>
        <v>204</v>
      </c>
      <c r="AV39" s="9">
        <f t="shared" si="10"/>
        <v>116</v>
      </c>
      <c r="AW39" s="9">
        <f t="shared" si="11"/>
        <v>0</v>
      </c>
      <c r="AX39" s="9">
        <f t="shared" si="12"/>
        <v>88</v>
      </c>
      <c r="AY39" s="9">
        <f t="shared" si="13"/>
        <v>0</v>
      </c>
      <c r="AZ39" s="9">
        <f t="shared" si="14"/>
        <v>204</v>
      </c>
      <c r="BA39" s="9">
        <f t="shared" si="15"/>
        <v>0</v>
      </c>
      <c r="BB39" s="9">
        <f t="shared" si="16"/>
        <v>204</v>
      </c>
      <c r="BC39" s="9"/>
      <c r="BD39" s="9"/>
      <c r="BE39" s="9"/>
      <c r="BF39" s="9"/>
      <c r="BG39" s="9"/>
      <c r="BH39" s="9"/>
      <c r="BI39" s="9"/>
      <c r="BJ39" s="9"/>
      <c r="BK39" s="21"/>
      <c r="BL39" s="21"/>
      <c r="BM39" s="21"/>
      <c r="BN39" s="41"/>
    </row>
    <row r="40" spans="1:66" s="105" customFormat="1" ht="16.95" customHeight="1">
      <c r="A40" s="29">
        <v>30</v>
      </c>
      <c r="B40" s="9" t="s">
        <v>40</v>
      </c>
      <c r="C40" s="9">
        <v>10000</v>
      </c>
      <c r="D40" s="9">
        <v>0</v>
      </c>
      <c r="E40" s="9">
        <v>839</v>
      </c>
      <c r="F40" s="9">
        <v>0</v>
      </c>
      <c r="G40" s="9">
        <v>836</v>
      </c>
      <c r="H40" s="20">
        <f t="shared" si="1"/>
        <v>8.36</v>
      </c>
      <c r="I40" s="9">
        <v>0</v>
      </c>
      <c r="J40" s="20"/>
      <c r="K40" s="9">
        <f t="shared" si="2"/>
        <v>836</v>
      </c>
      <c r="L40" s="20">
        <f t="shared" si="3"/>
        <v>8.36</v>
      </c>
      <c r="M40" s="9">
        <f t="shared" si="20"/>
        <v>0</v>
      </c>
      <c r="N40" s="20"/>
      <c r="O40" s="9">
        <v>0</v>
      </c>
      <c r="P40" s="9">
        <v>0</v>
      </c>
      <c r="Q40" s="9">
        <f t="shared" si="4"/>
        <v>0</v>
      </c>
      <c r="R40" s="9">
        <f t="shared" si="5"/>
        <v>0</v>
      </c>
      <c r="S40" s="9">
        <v>864</v>
      </c>
      <c r="T40" s="9">
        <v>0</v>
      </c>
      <c r="U40" s="9">
        <v>289</v>
      </c>
      <c r="V40" s="9">
        <v>0</v>
      </c>
      <c r="W40" s="9">
        <v>166</v>
      </c>
      <c r="X40" s="9">
        <v>0</v>
      </c>
      <c r="Y40" s="20">
        <f t="shared" si="6"/>
        <v>57.439446366782008</v>
      </c>
      <c r="Z40" s="20"/>
      <c r="AA40" s="9">
        <v>1146</v>
      </c>
      <c r="AB40" s="9">
        <v>0</v>
      </c>
      <c r="AC40" s="9">
        <v>600</v>
      </c>
      <c r="AD40" s="9">
        <v>0</v>
      </c>
      <c r="AE40" s="9">
        <v>546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258</v>
      </c>
      <c r="AP40" s="9">
        <v>0</v>
      </c>
      <c r="AQ40" s="9">
        <v>154</v>
      </c>
      <c r="AR40" s="9">
        <v>0</v>
      </c>
      <c r="AS40" s="9">
        <f t="shared" si="7"/>
        <v>412</v>
      </c>
      <c r="AT40" s="9">
        <f t="shared" si="8"/>
        <v>0</v>
      </c>
      <c r="AU40" s="9">
        <f t="shared" si="9"/>
        <v>412</v>
      </c>
      <c r="AV40" s="9">
        <f t="shared" si="10"/>
        <v>258</v>
      </c>
      <c r="AW40" s="9">
        <f t="shared" si="11"/>
        <v>0</v>
      </c>
      <c r="AX40" s="9">
        <f t="shared" si="12"/>
        <v>154</v>
      </c>
      <c r="AY40" s="9">
        <f t="shared" si="13"/>
        <v>0</v>
      </c>
      <c r="AZ40" s="9">
        <f t="shared" si="14"/>
        <v>412</v>
      </c>
      <c r="BA40" s="9">
        <f t="shared" si="15"/>
        <v>0</v>
      </c>
      <c r="BB40" s="9">
        <f t="shared" si="16"/>
        <v>412</v>
      </c>
      <c r="BC40" s="9"/>
      <c r="BD40" s="9"/>
      <c r="BE40" s="9"/>
      <c r="BF40" s="9"/>
      <c r="BG40" s="9"/>
      <c r="BH40" s="9"/>
      <c r="BI40" s="9"/>
      <c r="BJ40" s="9"/>
      <c r="BK40" s="21"/>
      <c r="BL40" s="21"/>
      <c r="BM40" s="21"/>
      <c r="BN40" s="41"/>
    </row>
    <row r="41" spans="1:66" s="14" customFormat="1" ht="16.95" customHeight="1">
      <c r="A41" s="35">
        <v>31</v>
      </c>
      <c r="B41" s="4" t="s">
        <v>41</v>
      </c>
      <c r="C41" s="4">
        <v>24000</v>
      </c>
      <c r="D41" s="4">
        <v>0</v>
      </c>
      <c r="E41" s="4">
        <v>1766</v>
      </c>
      <c r="F41" s="4">
        <v>0</v>
      </c>
      <c r="G41" s="4">
        <v>1725</v>
      </c>
      <c r="H41" s="15">
        <f t="shared" si="1"/>
        <v>7.1875</v>
      </c>
      <c r="I41" s="4">
        <v>0</v>
      </c>
      <c r="J41" s="15"/>
      <c r="K41" s="4">
        <f t="shared" si="2"/>
        <v>1725</v>
      </c>
      <c r="L41" s="15">
        <f t="shared" si="3"/>
        <v>7.1875</v>
      </c>
      <c r="M41" s="4">
        <f t="shared" si="20"/>
        <v>0</v>
      </c>
      <c r="N41" s="15"/>
      <c r="O41" s="4">
        <v>83</v>
      </c>
      <c r="P41" s="4">
        <v>0</v>
      </c>
      <c r="Q41" s="4">
        <f t="shared" si="4"/>
        <v>83</v>
      </c>
      <c r="R41" s="4">
        <f t="shared" si="5"/>
        <v>0</v>
      </c>
      <c r="S41" s="4">
        <v>2666</v>
      </c>
      <c r="T41" s="4">
        <v>0</v>
      </c>
      <c r="U41" s="4">
        <v>607</v>
      </c>
      <c r="V41" s="4">
        <v>0</v>
      </c>
      <c r="W41" s="4">
        <v>337</v>
      </c>
      <c r="X41" s="4">
        <v>0</v>
      </c>
      <c r="Y41" s="15">
        <f t="shared" si="6"/>
        <v>55.518945634266885</v>
      </c>
      <c r="Z41" s="15"/>
      <c r="AA41" s="4">
        <v>1591</v>
      </c>
      <c r="AB41" s="4">
        <v>0</v>
      </c>
      <c r="AC41" s="4">
        <v>793</v>
      </c>
      <c r="AD41" s="4">
        <v>0</v>
      </c>
      <c r="AE41" s="4">
        <v>681</v>
      </c>
      <c r="AF41" s="4">
        <v>0</v>
      </c>
      <c r="AG41" s="4">
        <v>16</v>
      </c>
      <c r="AH41" s="4">
        <v>0</v>
      </c>
      <c r="AI41" s="4">
        <v>21</v>
      </c>
      <c r="AJ41" s="4">
        <v>0</v>
      </c>
      <c r="AK41" s="4">
        <v>50</v>
      </c>
      <c r="AL41" s="4">
        <v>0</v>
      </c>
      <c r="AM41" s="4">
        <v>147</v>
      </c>
      <c r="AN41" s="4">
        <v>0</v>
      </c>
      <c r="AO41" s="4">
        <v>438</v>
      </c>
      <c r="AP41" s="4">
        <v>0</v>
      </c>
      <c r="AQ41" s="4">
        <v>331</v>
      </c>
      <c r="AR41" s="4">
        <v>0</v>
      </c>
      <c r="AS41" s="4">
        <f t="shared" si="7"/>
        <v>769</v>
      </c>
      <c r="AT41" s="4">
        <f t="shared" si="8"/>
        <v>0</v>
      </c>
      <c r="AU41" s="4">
        <f t="shared" si="9"/>
        <v>769</v>
      </c>
      <c r="AV41" s="4">
        <f t="shared" si="10"/>
        <v>438</v>
      </c>
      <c r="AW41" s="4">
        <f t="shared" si="11"/>
        <v>0</v>
      </c>
      <c r="AX41" s="4">
        <f t="shared" si="12"/>
        <v>331</v>
      </c>
      <c r="AY41" s="4">
        <f t="shared" si="13"/>
        <v>0</v>
      </c>
      <c r="AZ41" s="4">
        <f t="shared" si="14"/>
        <v>769</v>
      </c>
      <c r="BA41" s="4">
        <f t="shared" si="15"/>
        <v>0</v>
      </c>
      <c r="BB41" s="4">
        <f t="shared" si="16"/>
        <v>769</v>
      </c>
      <c r="BC41" s="4">
        <v>45</v>
      </c>
      <c r="BD41" s="4">
        <v>225</v>
      </c>
      <c r="BE41" s="4">
        <f>BC41</f>
        <v>45</v>
      </c>
      <c r="BF41" s="4">
        <f>BD41</f>
        <v>225</v>
      </c>
      <c r="BG41" s="4"/>
      <c r="BH41" s="4"/>
      <c r="BI41" s="4"/>
      <c r="BJ41" s="4"/>
      <c r="BK41" s="17"/>
      <c r="BL41" s="17"/>
      <c r="BM41" s="17"/>
      <c r="BN41" s="40"/>
    </row>
    <row r="42" spans="1:66" s="14" customFormat="1" ht="16.95" customHeight="1">
      <c r="A42" s="35">
        <v>32</v>
      </c>
      <c r="B42" s="4" t="s">
        <v>42</v>
      </c>
      <c r="C42" s="4">
        <v>22000</v>
      </c>
      <c r="D42" s="4">
        <v>0</v>
      </c>
      <c r="E42" s="4">
        <v>1652</v>
      </c>
      <c r="F42" s="4">
        <v>0</v>
      </c>
      <c r="G42" s="4">
        <v>1222</v>
      </c>
      <c r="H42" s="15">
        <f t="shared" si="1"/>
        <v>5.5545454545454547</v>
      </c>
      <c r="I42" s="4">
        <v>0</v>
      </c>
      <c r="J42" s="15"/>
      <c r="K42" s="4">
        <f t="shared" si="2"/>
        <v>1222</v>
      </c>
      <c r="L42" s="15">
        <f t="shared" si="3"/>
        <v>5.5545454545454547</v>
      </c>
      <c r="M42" s="4">
        <f t="shared" si="20"/>
        <v>0</v>
      </c>
      <c r="N42" s="15"/>
      <c r="O42" s="4">
        <v>69</v>
      </c>
      <c r="P42" s="4">
        <v>0</v>
      </c>
      <c r="Q42" s="4">
        <f t="shared" si="4"/>
        <v>69</v>
      </c>
      <c r="R42" s="4">
        <f t="shared" si="5"/>
        <v>0</v>
      </c>
      <c r="S42" s="4">
        <v>2743</v>
      </c>
      <c r="T42" s="4">
        <v>0</v>
      </c>
      <c r="U42" s="4">
        <v>428</v>
      </c>
      <c r="V42" s="4">
        <v>0</v>
      </c>
      <c r="W42" s="4">
        <v>259</v>
      </c>
      <c r="X42" s="4">
        <v>0</v>
      </c>
      <c r="Y42" s="15">
        <f t="shared" si="6"/>
        <v>60.514018691588788</v>
      </c>
      <c r="Z42" s="15"/>
      <c r="AA42" s="4">
        <v>914</v>
      </c>
      <c r="AB42" s="4">
        <v>0</v>
      </c>
      <c r="AC42" s="4">
        <v>557</v>
      </c>
      <c r="AD42" s="4">
        <v>0</v>
      </c>
      <c r="AE42" s="4">
        <v>372</v>
      </c>
      <c r="AF42" s="4">
        <v>0</v>
      </c>
      <c r="AG42" s="4">
        <v>9</v>
      </c>
      <c r="AH42" s="4">
        <v>0</v>
      </c>
      <c r="AI42" s="4">
        <v>15</v>
      </c>
      <c r="AJ42" s="4">
        <v>0</v>
      </c>
      <c r="AK42" s="4">
        <v>19</v>
      </c>
      <c r="AL42" s="4">
        <v>0</v>
      </c>
      <c r="AM42" s="4">
        <v>235</v>
      </c>
      <c r="AN42" s="4">
        <v>0</v>
      </c>
      <c r="AO42" s="4">
        <v>310</v>
      </c>
      <c r="AP42" s="4">
        <v>0</v>
      </c>
      <c r="AQ42" s="4">
        <v>252</v>
      </c>
      <c r="AR42" s="4">
        <v>0</v>
      </c>
      <c r="AS42" s="4">
        <f t="shared" si="7"/>
        <v>562</v>
      </c>
      <c r="AT42" s="4">
        <f t="shared" si="8"/>
        <v>0</v>
      </c>
      <c r="AU42" s="4">
        <f t="shared" si="9"/>
        <v>562</v>
      </c>
      <c r="AV42" s="4">
        <f t="shared" si="10"/>
        <v>310</v>
      </c>
      <c r="AW42" s="4">
        <f t="shared" si="11"/>
        <v>0</v>
      </c>
      <c r="AX42" s="4">
        <f t="shared" si="12"/>
        <v>252</v>
      </c>
      <c r="AY42" s="4">
        <f t="shared" si="13"/>
        <v>0</v>
      </c>
      <c r="AZ42" s="4">
        <f t="shared" si="14"/>
        <v>562</v>
      </c>
      <c r="BA42" s="4">
        <f t="shared" si="15"/>
        <v>0</v>
      </c>
      <c r="BB42" s="4">
        <f t="shared" si="16"/>
        <v>562</v>
      </c>
      <c r="BC42" s="4"/>
      <c r="BD42" s="4"/>
      <c r="BE42" s="4"/>
      <c r="BF42" s="4"/>
      <c r="BG42" s="4"/>
      <c r="BH42" s="4"/>
      <c r="BI42" s="4"/>
      <c r="BJ42" s="4"/>
      <c r="BK42" s="17"/>
      <c r="BL42" s="17"/>
      <c r="BM42" s="17"/>
      <c r="BN42" s="40"/>
    </row>
    <row r="43" spans="1:66" s="14" customFormat="1" ht="16.95" customHeight="1">
      <c r="A43" s="35">
        <v>33</v>
      </c>
      <c r="B43" s="4" t="s">
        <v>43</v>
      </c>
      <c r="C43" s="4">
        <v>25000</v>
      </c>
      <c r="D43" s="4">
        <v>0</v>
      </c>
      <c r="E43" s="4">
        <v>1970</v>
      </c>
      <c r="F43" s="4">
        <v>0</v>
      </c>
      <c r="G43" s="4">
        <v>1927</v>
      </c>
      <c r="H43" s="15">
        <f t="shared" si="1"/>
        <v>7.7080000000000002</v>
      </c>
      <c r="I43" s="4">
        <v>0</v>
      </c>
      <c r="J43" s="15"/>
      <c r="K43" s="4">
        <f t="shared" si="2"/>
        <v>1927</v>
      </c>
      <c r="L43" s="15">
        <f t="shared" si="3"/>
        <v>7.7080000000000002</v>
      </c>
      <c r="M43" s="4">
        <f t="shared" si="20"/>
        <v>0</v>
      </c>
      <c r="N43" s="15"/>
      <c r="O43" s="4">
        <v>187</v>
      </c>
      <c r="P43" s="4">
        <v>0</v>
      </c>
      <c r="Q43" s="4">
        <f t="shared" si="4"/>
        <v>187</v>
      </c>
      <c r="R43" s="4">
        <f t="shared" si="5"/>
        <v>0</v>
      </c>
      <c r="S43" s="4">
        <v>1902</v>
      </c>
      <c r="T43" s="4">
        <v>0</v>
      </c>
      <c r="U43" s="4">
        <v>605</v>
      </c>
      <c r="V43" s="4">
        <v>0</v>
      </c>
      <c r="W43" s="4">
        <v>348</v>
      </c>
      <c r="X43" s="4">
        <v>0</v>
      </c>
      <c r="Y43" s="15">
        <f t="shared" si="6"/>
        <v>57.52066115702479</v>
      </c>
      <c r="Z43" s="15"/>
      <c r="AA43" s="4">
        <v>2046</v>
      </c>
      <c r="AB43" s="4">
        <v>0</v>
      </c>
      <c r="AC43" s="4">
        <v>1201</v>
      </c>
      <c r="AD43" s="4">
        <v>0</v>
      </c>
      <c r="AE43" s="4">
        <v>836</v>
      </c>
      <c r="AF43" s="4">
        <v>0</v>
      </c>
      <c r="AG43" s="4">
        <v>18</v>
      </c>
      <c r="AH43" s="4">
        <v>0</v>
      </c>
      <c r="AI43" s="4">
        <v>30</v>
      </c>
      <c r="AJ43" s="4">
        <v>0</v>
      </c>
      <c r="AK43" s="4">
        <v>41</v>
      </c>
      <c r="AL43" s="4">
        <v>0</v>
      </c>
      <c r="AM43" s="4">
        <v>314</v>
      </c>
      <c r="AN43" s="4">
        <v>0</v>
      </c>
      <c r="AO43" s="4">
        <v>445</v>
      </c>
      <c r="AP43" s="4">
        <v>0</v>
      </c>
      <c r="AQ43" s="4">
        <v>373</v>
      </c>
      <c r="AR43" s="4">
        <v>0</v>
      </c>
      <c r="AS43" s="4">
        <f t="shared" si="7"/>
        <v>818</v>
      </c>
      <c r="AT43" s="4">
        <f t="shared" si="8"/>
        <v>0</v>
      </c>
      <c r="AU43" s="4">
        <f t="shared" si="9"/>
        <v>818</v>
      </c>
      <c r="AV43" s="4">
        <f t="shared" si="10"/>
        <v>445</v>
      </c>
      <c r="AW43" s="4">
        <f t="shared" si="11"/>
        <v>0</v>
      </c>
      <c r="AX43" s="4">
        <f t="shared" si="12"/>
        <v>373</v>
      </c>
      <c r="AY43" s="4">
        <f t="shared" si="13"/>
        <v>0</v>
      </c>
      <c r="AZ43" s="4">
        <f t="shared" si="14"/>
        <v>818</v>
      </c>
      <c r="BA43" s="4">
        <f t="shared" si="15"/>
        <v>0</v>
      </c>
      <c r="BB43" s="4">
        <f t="shared" si="16"/>
        <v>818</v>
      </c>
      <c r="BC43" s="4"/>
      <c r="BD43" s="4"/>
      <c r="BE43" s="4"/>
      <c r="BF43" s="4"/>
      <c r="BG43" s="4"/>
      <c r="BH43" s="4"/>
      <c r="BI43" s="4"/>
      <c r="BJ43" s="4"/>
      <c r="BK43" s="17"/>
      <c r="BL43" s="17"/>
      <c r="BM43" s="17"/>
      <c r="BN43" s="40"/>
    </row>
    <row r="44" spans="1:66" s="14" customFormat="1" ht="16.95" customHeight="1">
      <c r="A44" s="42">
        <v>34</v>
      </c>
      <c r="B44" s="25" t="s">
        <v>44</v>
      </c>
      <c r="C44" s="4">
        <v>14000</v>
      </c>
      <c r="D44" s="4">
        <v>0</v>
      </c>
      <c r="E44" s="4">
        <v>1059</v>
      </c>
      <c r="F44" s="4">
        <v>0</v>
      </c>
      <c r="G44" s="4">
        <v>767</v>
      </c>
      <c r="H44" s="15">
        <f t="shared" si="1"/>
        <v>5.4785714285714286</v>
      </c>
      <c r="I44" s="4">
        <v>0</v>
      </c>
      <c r="J44" s="15"/>
      <c r="K44" s="4">
        <f t="shared" si="2"/>
        <v>767</v>
      </c>
      <c r="L44" s="15">
        <f t="shared" si="3"/>
        <v>5.4785714285714286</v>
      </c>
      <c r="M44" s="4">
        <f t="shared" si="20"/>
        <v>0</v>
      </c>
      <c r="N44" s="15"/>
      <c r="O44" s="4">
        <v>65</v>
      </c>
      <c r="P44" s="4">
        <v>0</v>
      </c>
      <c r="Q44" s="4">
        <f t="shared" si="4"/>
        <v>65</v>
      </c>
      <c r="R44" s="4">
        <f t="shared" si="5"/>
        <v>0</v>
      </c>
      <c r="S44" s="4">
        <v>998</v>
      </c>
      <c r="T44" s="4">
        <v>0</v>
      </c>
      <c r="U44" s="4">
        <v>404</v>
      </c>
      <c r="V44" s="4">
        <v>0</v>
      </c>
      <c r="W44" s="4">
        <v>222</v>
      </c>
      <c r="X44" s="4">
        <v>0</v>
      </c>
      <c r="Y44" s="15">
        <f t="shared" si="6"/>
        <v>54.950495049504951</v>
      </c>
      <c r="Z44" s="15"/>
      <c r="AA44" s="4">
        <v>881</v>
      </c>
      <c r="AB44" s="4">
        <v>0</v>
      </c>
      <c r="AC44" s="4">
        <v>472</v>
      </c>
      <c r="AD44" s="4">
        <v>0</v>
      </c>
      <c r="AE44" s="4">
        <v>394</v>
      </c>
      <c r="AF44" s="4">
        <v>0</v>
      </c>
      <c r="AG44" s="4">
        <v>9</v>
      </c>
      <c r="AH44" s="4">
        <v>0</v>
      </c>
      <c r="AI44" s="4">
        <v>9</v>
      </c>
      <c r="AJ44" s="4">
        <v>0</v>
      </c>
      <c r="AK44" s="4">
        <v>12</v>
      </c>
      <c r="AL44" s="4">
        <v>0</v>
      </c>
      <c r="AM44" s="4">
        <v>104</v>
      </c>
      <c r="AN44" s="4">
        <v>0</v>
      </c>
      <c r="AO44" s="4">
        <v>244</v>
      </c>
      <c r="AP44" s="4">
        <v>0</v>
      </c>
      <c r="AQ44" s="4">
        <v>222</v>
      </c>
      <c r="AR44" s="4">
        <v>0</v>
      </c>
      <c r="AS44" s="4">
        <f t="shared" si="7"/>
        <v>466</v>
      </c>
      <c r="AT44" s="4">
        <f t="shared" si="8"/>
        <v>0</v>
      </c>
      <c r="AU44" s="4">
        <f t="shared" si="9"/>
        <v>466</v>
      </c>
      <c r="AV44" s="4">
        <f t="shared" si="10"/>
        <v>244</v>
      </c>
      <c r="AW44" s="4">
        <f t="shared" si="11"/>
        <v>0</v>
      </c>
      <c r="AX44" s="4">
        <f t="shared" si="12"/>
        <v>222</v>
      </c>
      <c r="AY44" s="4">
        <f t="shared" si="13"/>
        <v>0</v>
      </c>
      <c r="AZ44" s="4">
        <f t="shared" si="14"/>
        <v>466</v>
      </c>
      <c r="BA44" s="4">
        <f t="shared" si="15"/>
        <v>0</v>
      </c>
      <c r="BB44" s="4">
        <f t="shared" si="16"/>
        <v>466</v>
      </c>
      <c r="BC44" s="4"/>
      <c r="BD44" s="4"/>
      <c r="BE44" s="4"/>
      <c r="BF44" s="4"/>
      <c r="BG44" s="4"/>
      <c r="BH44" s="4"/>
      <c r="BI44" s="4"/>
      <c r="BJ44" s="4"/>
      <c r="BK44" s="17"/>
      <c r="BL44" s="17"/>
      <c r="BM44" s="17"/>
      <c r="BN44" s="40"/>
    </row>
    <row r="45" spans="1:66" s="105" customFormat="1" ht="16.95" customHeight="1">
      <c r="A45" s="29"/>
      <c r="B45" s="24" t="s">
        <v>18</v>
      </c>
      <c r="C45" s="24">
        <f>SUM(C41:C44)</f>
        <v>85000</v>
      </c>
      <c r="D45" s="9">
        <f t="shared" ref="D45:BJ45" si="45">SUM(D41:D44)</f>
        <v>0</v>
      </c>
      <c r="E45" s="9">
        <f t="shared" si="45"/>
        <v>6447</v>
      </c>
      <c r="F45" s="9">
        <f t="shared" si="45"/>
        <v>0</v>
      </c>
      <c r="G45" s="9">
        <f t="shared" si="45"/>
        <v>5641</v>
      </c>
      <c r="H45" s="20">
        <f t="shared" si="1"/>
        <v>6.6364705882352943</v>
      </c>
      <c r="I45" s="9">
        <f t="shared" si="45"/>
        <v>0</v>
      </c>
      <c r="J45" s="20"/>
      <c r="K45" s="9">
        <f t="shared" si="2"/>
        <v>5641</v>
      </c>
      <c r="L45" s="20">
        <f t="shared" si="3"/>
        <v>6.6364705882352943</v>
      </c>
      <c r="M45" s="9">
        <f t="shared" si="20"/>
        <v>0</v>
      </c>
      <c r="N45" s="20"/>
      <c r="O45" s="9">
        <f t="shared" si="45"/>
        <v>404</v>
      </c>
      <c r="P45" s="9">
        <f t="shared" si="45"/>
        <v>0</v>
      </c>
      <c r="Q45" s="9">
        <f t="shared" si="4"/>
        <v>404</v>
      </c>
      <c r="R45" s="9">
        <f t="shared" si="5"/>
        <v>0</v>
      </c>
      <c r="S45" s="9">
        <f t="shared" si="45"/>
        <v>8309</v>
      </c>
      <c r="T45" s="9">
        <f t="shared" si="45"/>
        <v>0</v>
      </c>
      <c r="U45" s="9">
        <f t="shared" si="45"/>
        <v>2044</v>
      </c>
      <c r="V45" s="9">
        <f t="shared" si="45"/>
        <v>0</v>
      </c>
      <c r="W45" s="9">
        <f t="shared" si="45"/>
        <v>1166</v>
      </c>
      <c r="X45" s="9">
        <f t="shared" si="45"/>
        <v>0</v>
      </c>
      <c r="Y45" s="20">
        <f t="shared" si="6"/>
        <v>57.045009784735811</v>
      </c>
      <c r="Z45" s="20"/>
      <c r="AA45" s="9">
        <f t="shared" si="45"/>
        <v>5432</v>
      </c>
      <c r="AB45" s="9">
        <f t="shared" si="45"/>
        <v>0</v>
      </c>
      <c r="AC45" s="9">
        <f t="shared" si="45"/>
        <v>3023</v>
      </c>
      <c r="AD45" s="9">
        <f t="shared" si="45"/>
        <v>0</v>
      </c>
      <c r="AE45" s="9">
        <f t="shared" si="45"/>
        <v>2283</v>
      </c>
      <c r="AF45" s="9">
        <f t="shared" si="45"/>
        <v>0</v>
      </c>
      <c r="AG45" s="9">
        <f t="shared" si="45"/>
        <v>52</v>
      </c>
      <c r="AH45" s="9">
        <f t="shared" si="45"/>
        <v>0</v>
      </c>
      <c r="AI45" s="9">
        <f t="shared" si="45"/>
        <v>75</v>
      </c>
      <c r="AJ45" s="9">
        <f t="shared" si="45"/>
        <v>0</v>
      </c>
      <c r="AK45" s="9">
        <f t="shared" si="45"/>
        <v>122</v>
      </c>
      <c r="AL45" s="9">
        <f t="shared" si="45"/>
        <v>0</v>
      </c>
      <c r="AM45" s="9">
        <f t="shared" si="45"/>
        <v>800</v>
      </c>
      <c r="AN45" s="9">
        <f t="shared" si="45"/>
        <v>0</v>
      </c>
      <c r="AO45" s="9">
        <f t="shared" si="45"/>
        <v>1437</v>
      </c>
      <c r="AP45" s="9">
        <f t="shared" si="45"/>
        <v>0</v>
      </c>
      <c r="AQ45" s="9">
        <f t="shared" si="45"/>
        <v>1178</v>
      </c>
      <c r="AR45" s="9">
        <f t="shared" si="45"/>
        <v>0</v>
      </c>
      <c r="AS45" s="9">
        <f t="shared" si="7"/>
        <v>2615</v>
      </c>
      <c r="AT45" s="9">
        <f t="shared" si="8"/>
        <v>0</v>
      </c>
      <c r="AU45" s="9">
        <f t="shared" si="9"/>
        <v>2615</v>
      </c>
      <c r="AV45" s="9">
        <f t="shared" si="10"/>
        <v>1437</v>
      </c>
      <c r="AW45" s="9">
        <f t="shared" si="11"/>
        <v>0</v>
      </c>
      <c r="AX45" s="9">
        <f t="shared" si="12"/>
        <v>1178</v>
      </c>
      <c r="AY45" s="9">
        <f t="shared" si="13"/>
        <v>0</v>
      </c>
      <c r="AZ45" s="9">
        <f t="shared" si="14"/>
        <v>2615</v>
      </c>
      <c r="BA45" s="9">
        <f t="shared" si="15"/>
        <v>0</v>
      </c>
      <c r="BB45" s="9">
        <f t="shared" si="16"/>
        <v>2615</v>
      </c>
      <c r="BC45" s="9">
        <f t="shared" si="45"/>
        <v>45</v>
      </c>
      <c r="BD45" s="9">
        <f t="shared" si="45"/>
        <v>225</v>
      </c>
      <c r="BE45" s="9">
        <f t="shared" ref="BE45" si="46">SUM(BE41:BE44)</f>
        <v>45</v>
      </c>
      <c r="BF45" s="9">
        <f t="shared" ref="BF45" si="47">SUM(BF41:BF44)</f>
        <v>225</v>
      </c>
      <c r="BG45" s="9">
        <f t="shared" si="45"/>
        <v>0</v>
      </c>
      <c r="BH45" s="9">
        <f t="shared" si="45"/>
        <v>0</v>
      </c>
      <c r="BI45" s="9">
        <f t="shared" si="45"/>
        <v>0</v>
      </c>
      <c r="BJ45" s="9">
        <f t="shared" si="45"/>
        <v>0</v>
      </c>
      <c r="BK45" s="9">
        <f t="shared" ref="BK45" si="48">SUM(BK41:BK44)</f>
        <v>0</v>
      </c>
      <c r="BL45" s="9">
        <f t="shared" ref="BL45" si="49">SUM(BL41:BL44)</f>
        <v>0</v>
      </c>
      <c r="BM45" s="9">
        <f t="shared" ref="BM45" si="50">SUM(BM41:BM44)</f>
        <v>0</v>
      </c>
      <c r="BN45" s="41"/>
    </row>
    <row r="46" spans="1:66" s="14" customFormat="1" ht="16.95" customHeight="1">
      <c r="A46" s="43">
        <v>35</v>
      </c>
      <c r="B46" s="26" t="s">
        <v>45</v>
      </c>
      <c r="C46" s="4">
        <v>62000</v>
      </c>
      <c r="D46" s="4">
        <v>18000</v>
      </c>
      <c r="E46" s="4">
        <v>5167</v>
      </c>
      <c r="F46" s="4">
        <v>1500</v>
      </c>
      <c r="G46" s="4">
        <v>5136</v>
      </c>
      <c r="H46" s="15">
        <f t="shared" si="1"/>
        <v>8.2838709677419349</v>
      </c>
      <c r="I46" s="4">
        <v>2092</v>
      </c>
      <c r="J46" s="15">
        <f t="shared" si="19"/>
        <v>11.622222222222222</v>
      </c>
      <c r="K46" s="4">
        <f t="shared" si="2"/>
        <v>5136</v>
      </c>
      <c r="L46" s="15">
        <f t="shared" si="3"/>
        <v>8.2838709677419349</v>
      </c>
      <c r="M46" s="4">
        <f t="shared" si="20"/>
        <v>2092</v>
      </c>
      <c r="N46" s="15">
        <f t="shared" si="21"/>
        <v>11.622222222222222</v>
      </c>
      <c r="O46" s="4">
        <v>170</v>
      </c>
      <c r="P46" s="4">
        <v>79</v>
      </c>
      <c r="Q46" s="4">
        <f t="shared" si="4"/>
        <v>170</v>
      </c>
      <c r="R46" s="4">
        <f t="shared" si="5"/>
        <v>79</v>
      </c>
      <c r="S46" s="4">
        <v>5214</v>
      </c>
      <c r="T46" s="4">
        <v>1967</v>
      </c>
      <c r="U46" s="4">
        <v>1310</v>
      </c>
      <c r="V46" s="4">
        <v>563</v>
      </c>
      <c r="W46" s="4">
        <v>802</v>
      </c>
      <c r="X46" s="4">
        <v>289</v>
      </c>
      <c r="Y46" s="15">
        <f t="shared" si="6"/>
        <v>61.221374045801525</v>
      </c>
      <c r="Z46" s="15">
        <f t="shared" si="18"/>
        <v>51.332149200710482</v>
      </c>
      <c r="AA46" s="4">
        <v>5537</v>
      </c>
      <c r="AB46" s="4">
        <v>1831</v>
      </c>
      <c r="AC46" s="4">
        <v>2670</v>
      </c>
      <c r="AD46" s="4">
        <v>848</v>
      </c>
      <c r="AE46" s="4">
        <v>2522</v>
      </c>
      <c r="AF46" s="4">
        <v>900</v>
      </c>
      <c r="AG46" s="4">
        <v>85</v>
      </c>
      <c r="AH46" s="4">
        <v>35</v>
      </c>
      <c r="AI46" s="4">
        <v>462</v>
      </c>
      <c r="AJ46" s="4">
        <v>66</v>
      </c>
      <c r="AK46" s="4">
        <v>60</v>
      </c>
      <c r="AL46" s="4">
        <v>33</v>
      </c>
      <c r="AM46" s="4">
        <v>155</v>
      </c>
      <c r="AN46" s="4">
        <v>52</v>
      </c>
      <c r="AO46" s="4">
        <v>1177</v>
      </c>
      <c r="AP46" s="4">
        <v>354</v>
      </c>
      <c r="AQ46" s="4">
        <v>1043</v>
      </c>
      <c r="AR46" s="4">
        <v>270</v>
      </c>
      <c r="AS46" s="4">
        <f t="shared" si="7"/>
        <v>2220</v>
      </c>
      <c r="AT46" s="4">
        <f t="shared" si="8"/>
        <v>624</v>
      </c>
      <c r="AU46" s="4">
        <f t="shared" si="9"/>
        <v>2844</v>
      </c>
      <c r="AV46" s="4">
        <f t="shared" si="10"/>
        <v>1177</v>
      </c>
      <c r="AW46" s="4">
        <f t="shared" si="11"/>
        <v>354</v>
      </c>
      <c r="AX46" s="4">
        <f t="shared" si="12"/>
        <v>1043</v>
      </c>
      <c r="AY46" s="4">
        <f t="shared" si="13"/>
        <v>270</v>
      </c>
      <c r="AZ46" s="4">
        <f t="shared" si="14"/>
        <v>2220</v>
      </c>
      <c r="BA46" s="4">
        <f t="shared" si="15"/>
        <v>624</v>
      </c>
      <c r="BB46" s="4">
        <f t="shared" si="16"/>
        <v>2844</v>
      </c>
      <c r="BC46" s="4"/>
      <c r="BD46" s="4"/>
      <c r="BE46" s="4"/>
      <c r="BF46" s="4"/>
      <c r="BG46" s="4">
        <v>4</v>
      </c>
      <c r="BH46" s="4">
        <v>4430</v>
      </c>
      <c r="BI46" s="4"/>
      <c r="BJ46" s="4">
        <f>SUM(BH46:BI46)</f>
        <v>4430</v>
      </c>
      <c r="BK46" s="4">
        <f t="shared" ref="BK46:BK47" si="51">BH46</f>
        <v>4430</v>
      </c>
      <c r="BL46" s="4">
        <f t="shared" ref="BL46:BL47" si="52">BI46</f>
        <v>0</v>
      </c>
      <c r="BM46" s="4">
        <f t="shared" ref="BM46:BM47" si="53">SUM(BK46:BL46)</f>
        <v>4430</v>
      </c>
      <c r="BN46" s="40"/>
    </row>
    <row r="47" spans="1:66" s="14" customFormat="1" ht="16.95" customHeight="1">
      <c r="A47" s="35">
        <v>36</v>
      </c>
      <c r="B47" s="5" t="s">
        <v>82</v>
      </c>
      <c r="C47" s="4"/>
      <c r="D47" s="4"/>
      <c r="E47" s="4"/>
      <c r="F47" s="4"/>
      <c r="G47" s="4"/>
      <c r="H47" s="15"/>
      <c r="I47" s="4"/>
      <c r="J47" s="15"/>
      <c r="K47" s="4"/>
      <c r="L47" s="15"/>
      <c r="M47" s="4">
        <f t="shared" si="20"/>
        <v>0</v>
      </c>
      <c r="N47" s="15"/>
      <c r="O47" s="4"/>
      <c r="P47" s="4"/>
      <c r="Q47" s="4">
        <f t="shared" si="4"/>
        <v>0</v>
      </c>
      <c r="R47" s="4">
        <f t="shared" si="5"/>
        <v>0</v>
      </c>
      <c r="S47" s="4"/>
      <c r="T47" s="4"/>
      <c r="U47" s="4"/>
      <c r="V47" s="4"/>
      <c r="W47" s="4"/>
      <c r="X47" s="4"/>
      <c r="Y47" s="15"/>
      <c r="Z47" s="15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>
        <f t="shared" si="7"/>
        <v>0</v>
      </c>
      <c r="AT47" s="4">
        <f t="shared" si="8"/>
        <v>0</v>
      </c>
      <c r="AU47" s="4">
        <f t="shared" si="9"/>
        <v>0</v>
      </c>
      <c r="AV47" s="4">
        <f t="shared" si="10"/>
        <v>0</v>
      </c>
      <c r="AW47" s="4">
        <f t="shared" si="11"/>
        <v>0</v>
      </c>
      <c r="AX47" s="4">
        <f t="shared" si="12"/>
        <v>0</v>
      </c>
      <c r="AY47" s="4">
        <f t="shared" si="13"/>
        <v>0</v>
      </c>
      <c r="AZ47" s="4">
        <f t="shared" si="14"/>
        <v>0</v>
      </c>
      <c r="BA47" s="4">
        <f t="shared" si="15"/>
        <v>0</v>
      </c>
      <c r="BB47" s="4">
        <f t="shared" si="16"/>
        <v>0</v>
      </c>
      <c r="BC47" s="4"/>
      <c r="BD47" s="4"/>
      <c r="BE47" s="4"/>
      <c r="BF47" s="4"/>
      <c r="BG47" s="4">
        <v>37</v>
      </c>
      <c r="BH47" s="4"/>
      <c r="BI47" s="4">
        <v>83825</v>
      </c>
      <c r="BJ47" s="4">
        <f>SUM(BH47:BI47)</f>
        <v>83825</v>
      </c>
      <c r="BK47" s="4">
        <f t="shared" si="51"/>
        <v>0</v>
      </c>
      <c r="BL47" s="4">
        <f t="shared" si="52"/>
        <v>83825</v>
      </c>
      <c r="BM47" s="4">
        <f t="shared" si="53"/>
        <v>83825</v>
      </c>
      <c r="BN47" s="40"/>
    </row>
    <row r="48" spans="1:66" s="14" customFormat="1" ht="16.95" customHeight="1">
      <c r="A48" s="35">
        <v>37</v>
      </c>
      <c r="B48" s="4" t="s">
        <v>46</v>
      </c>
      <c r="C48" s="4">
        <v>59000</v>
      </c>
      <c r="D48" s="4">
        <v>2000</v>
      </c>
      <c r="E48" s="4">
        <v>4916</v>
      </c>
      <c r="F48" s="4">
        <v>168</v>
      </c>
      <c r="G48" s="4">
        <v>4305</v>
      </c>
      <c r="H48" s="15">
        <f t="shared" si="1"/>
        <v>7.2966101694915251</v>
      </c>
      <c r="I48" s="4">
        <v>1114</v>
      </c>
      <c r="J48" s="15">
        <f t="shared" si="19"/>
        <v>55.7</v>
      </c>
      <c r="K48" s="4">
        <f t="shared" si="2"/>
        <v>4305</v>
      </c>
      <c r="L48" s="15">
        <f t="shared" si="3"/>
        <v>7.2966101694915251</v>
      </c>
      <c r="M48" s="4">
        <f t="shared" si="20"/>
        <v>1114</v>
      </c>
      <c r="N48" s="15">
        <f t="shared" si="21"/>
        <v>55.7</v>
      </c>
      <c r="O48" s="4">
        <v>73</v>
      </c>
      <c r="P48" s="4">
        <v>40</v>
      </c>
      <c r="Q48" s="4">
        <f t="shared" si="4"/>
        <v>73</v>
      </c>
      <c r="R48" s="4">
        <f t="shared" si="5"/>
        <v>40</v>
      </c>
      <c r="S48" s="4">
        <v>4903</v>
      </c>
      <c r="T48" s="4">
        <v>1104</v>
      </c>
      <c r="U48" s="4">
        <v>1298</v>
      </c>
      <c r="V48" s="4">
        <v>514</v>
      </c>
      <c r="W48" s="4">
        <v>660</v>
      </c>
      <c r="X48" s="4">
        <v>257</v>
      </c>
      <c r="Y48" s="15">
        <f t="shared" si="6"/>
        <v>50.847457627118644</v>
      </c>
      <c r="Z48" s="15">
        <f t="shared" si="18"/>
        <v>50</v>
      </c>
      <c r="AA48" s="4">
        <v>5078</v>
      </c>
      <c r="AB48" s="4">
        <v>1122</v>
      </c>
      <c r="AC48" s="4">
        <v>2105</v>
      </c>
      <c r="AD48" s="4">
        <v>494</v>
      </c>
      <c r="AE48" s="4">
        <v>1920</v>
      </c>
      <c r="AF48" s="4">
        <v>259</v>
      </c>
      <c r="AG48" s="4">
        <v>65</v>
      </c>
      <c r="AH48" s="4">
        <v>19</v>
      </c>
      <c r="AI48" s="4">
        <v>511</v>
      </c>
      <c r="AJ48" s="4">
        <v>157</v>
      </c>
      <c r="AK48" s="4">
        <v>61</v>
      </c>
      <c r="AL48" s="4">
        <v>24</v>
      </c>
      <c r="AM48" s="4">
        <v>97</v>
      </c>
      <c r="AN48" s="4">
        <v>105</v>
      </c>
      <c r="AO48" s="4">
        <v>1070</v>
      </c>
      <c r="AP48" s="4">
        <v>235</v>
      </c>
      <c r="AQ48" s="4">
        <v>891</v>
      </c>
      <c r="AR48" s="4">
        <v>173</v>
      </c>
      <c r="AS48" s="4">
        <f t="shared" si="7"/>
        <v>1961</v>
      </c>
      <c r="AT48" s="4">
        <f t="shared" si="8"/>
        <v>408</v>
      </c>
      <c r="AU48" s="4">
        <f t="shared" si="9"/>
        <v>2369</v>
      </c>
      <c r="AV48" s="4">
        <f t="shared" si="10"/>
        <v>1070</v>
      </c>
      <c r="AW48" s="4">
        <f t="shared" si="11"/>
        <v>235</v>
      </c>
      <c r="AX48" s="4">
        <f t="shared" si="12"/>
        <v>891</v>
      </c>
      <c r="AY48" s="4">
        <f t="shared" si="13"/>
        <v>173</v>
      </c>
      <c r="AZ48" s="4">
        <f t="shared" si="14"/>
        <v>1961</v>
      </c>
      <c r="BA48" s="4">
        <f t="shared" si="15"/>
        <v>408</v>
      </c>
      <c r="BB48" s="4">
        <f t="shared" si="16"/>
        <v>2369</v>
      </c>
      <c r="BC48" s="4"/>
      <c r="BD48" s="4"/>
      <c r="BE48" s="4"/>
      <c r="BF48" s="4"/>
      <c r="BG48" s="4"/>
      <c r="BH48" s="4"/>
      <c r="BI48" s="4"/>
      <c r="BJ48" s="4"/>
      <c r="BK48" s="17"/>
      <c r="BL48" s="17"/>
      <c r="BM48" s="17"/>
      <c r="BN48" s="40"/>
    </row>
    <row r="49" spans="1:66" s="14" customFormat="1" ht="16.95" customHeight="1">
      <c r="A49" s="35">
        <v>38</v>
      </c>
      <c r="B49" s="4" t="s">
        <v>47</v>
      </c>
      <c r="C49" s="4">
        <v>42000</v>
      </c>
      <c r="D49" s="4">
        <v>500</v>
      </c>
      <c r="E49" s="4">
        <v>2777</v>
      </c>
      <c r="F49" s="4">
        <v>42</v>
      </c>
      <c r="G49" s="4">
        <v>3588</v>
      </c>
      <c r="H49" s="15">
        <f t="shared" si="1"/>
        <v>8.5428571428571427</v>
      </c>
      <c r="I49" s="4">
        <v>88</v>
      </c>
      <c r="J49" s="15">
        <f t="shared" si="19"/>
        <v>17.600000000000001</v>
      </c>
      <c r="K49" s="4">
        <f t="shared" si="2"/>
        <v>3588</v>
      </c>
      <c r="L49" s="15">
        <f t="shared" si="3"/>
        <v>8.5428571428571427</v>
      </c>
      <c r="M49" s="4">
        <f t="shared" si="20"/>
        <v>88</v>
      </c>
      <c r="N49" s="15">
        <f t="shared" si="21"/>
        <v>17.600000000000001</v>
      </c>
      <c r="O49" s="4">
        <v>152</v>
      </c>
      <c r="P49" s="4">
        <v>16</v>
      </c>
      <c r="Q49" s="4">
        <f t="shared" si="4"/>
        <v>152</v>
      </c>
      <c r="R49" s="4">
        <f t="shared" si="5"/>
        <v>16</v>
      </c>
      <c r="S49" s="4">
        <v>3795</v>
      </c>
      <c r="T49" s="4">
        <v>104</v>
      </c>
      <c r="U49" s="4">
        <v>979</v>
      </c>
      <c r="V49" s="4">
        <v>30</v>
      </c>
      <c r="W49" s="4">
        <v>501</v>
      </c>
      <c r="X49" s="4">
        <v>12</v>
      </c>
      <c r="Y49" s="15">
        <f t="shared" si="6"/>
        <v>51.174668028600614</v>
      </c>
      <c r="Z49" s="15">
        <f t="shared" si="18"/>
        <v>40</v>
      </c>
      <c r="AA49" s="4">
        <v>4383</v>
      </c>
      <c r="AB49" s="4">
        <v>136</v>
      </c>
      <c r="AC49" s="4">
        <v>1945</v>
      </c>
      <c r="AD49" s="4">
        <v>44</v>
      </c>
      <c r="AE49" s="4">
        <v>1533</v>
      </c>
      <c r="AF49" s="4">
        <v>20</v>
      </c>
      <c r="AG49" s="4">
        <v>74</v>
      </c>
      <c r="AH49" s="4">
        <v>20</v>
      </c>
      <c r="AI49" s="4">
        <v>603</v>
      </c>
      <c r="AJ49" s="4">
        <v>6</v>
      </c>
      <c r="AK49" s="4">
        <v>59</v>
      </c>
      <c r="AL49" s="4">
        <v>2</v>
      </c>
      <c r="AM49" s="4">
        <v>185</v>
      </c>
      <c r="AN49" s="4">
        <v>0</v>
      </c>
      <c r="AO49" s="4">
        <v>772</v>
      </c>
      <c r="AP49" s="4">
        <v>22</v>
      </c>
      <c r="AQ49" s="4">
        <v>620</v>
      </c>
      <c r="AR49" s="4">
        <v>20</v>
      </c>
      <c r="AS49" s="4">
        <f t="shared" si="7"/>
        <v>1392</v>
      </c>
      <c r="AT49" s="4">
        <f t="shared" si="8"/>
        <v>42</v>
      </c>
      <c r="AU49" s="4">
        <f t="shared" si="9"/>
        <v>1434</v>
      </c>
      <c r="AV49" s="4">
        <f t="shared" si="10"/>
        <v>772</v>
      </c>
      <c r="AW49" s="4">
        <f t="shared" si="11"/>
        <v>22</v>
      </c>
      <c r="AX49" s="4">
        <f t="shared" si="12"/>
        <v>620</v>
      </c>
      <c r="AY49" s="4">
        <f t="shared" si="13"/>
        <v>20</v>
      </c>
      <c r="AZ49" s="4">
        <f t="shared" si="14"/>
        <v>1392</v>
      </c>
      <c r="BA49" s="4">
        <f t="shared" si="15"/>
        <v>42</v>
      </c>
      <c r="BB49" s="4">
        <f t="shared" si="16"/>
        <v>1434</v>
      </c>
      <c r="BC49" s="4"/>
      <c r="BD49" s="4"/>
      <c r="BE49" s="4"/>
      <c r="BF49" s="4"/>
      <c r="BG49" s="4"/>
      <c r="BH49" s="4"/>
      <c r="BI49" s="4"/>
      <c r="BJ49" s="4"/>
      <c r="BK49" s="17"/>
      <c r="BL49" s="17"/>
      <c r="BM49" s="17"/>
      <c r="BN49" s="40"/>
    </row>
    <row r="50" spans="1:66" s="14" customFormat="1" ht="16.95" customHeight="1">
      <c r="A50" s="42">
        <v>39</v>
      </c>
      <c r="B50" s="25" t="s">
        <v>48</v>
      </c>
      <c r="C50" s="4">
        <v>95000</v>
      </c>
      <c r="D50" s="4">
        <v>8000</v>
      </c>
      <c r="E50" s="4">
        <v>7857</v>
      </c>
      <c r="F50" s="4">
        <v>720</v>
      </c>
      <c r="G50" s="4">
        <v>7537</v>
      </c>
      <c r="H50" s="15">
        <f t="shared" si="1"/>
        <v>7.9336842105263159</v>
      </c>
      <c r="I50" s="4">
        <v>875</v>
      </c>
      <c r="J50" s="15">
        <f t="shared" si="19"/>
        <v>10.9375</v>
      </c>
      <c r="K50" s="4">
        <f t="shared" si="2"/>
        <v>7537</v>
      </c>
      <c r="L50" s="15">
        <f t="shared" si="3"/>
        <v>7.9336842105263159</v>
      </c>
      <c r="M50" s="4">
        <f t="shared" si="20"/>
        <v>875</v>
      </c>
      <c r="N50" s="15">
        <f t="shared" si="21"/>
        <v>10.9375</v>
      </c>
      <c r="O50" s="4">
        <v>240</v>
      </c>
      <c r="P50" s="4">
        <v>41</v>
      </c>
      <c r="Q50" s="4">
        <f t="shared" si="4"/>
        <v>240</v>
      </c>
      <c r="R50" s="4">
        <f t="shared" si="5"/>
        <v>41</v>
      </c>
      <c r="S50" s="4">
        <v>7556</v>
      </c>
      <c r="T50" s="4">
        <v>768</v>
      </c>
      <c r="U50" s="4">
        <v>2269</v>
      </c>
      <c r="V50" s="4">
        <v>285</v>
      </c>
      <c r="W50" s="4">
        <v>1331</v>
      </c>
      <c r="X50" s="4">
        <v>141</v>
      </c>
      <c r="Y50" s="15">
        <f t="shared" si="6"/>
        <v>58.660202732481267</v>
      </c>
      <c r="Z50" s="15">
        <f t="shared" si="18"/>
        <v>49.473684210526315</v>
      </c>
      <c r="AA50" s="4">
        <v>7734</v>
      </c>
      <c r="AB50" s="4">
        <v>780</v>
      </c>
      <c r="AC50" s="4">
        <v>3579</v>
      </c>
      <c r="AD50" s="4">
        <v>402</v>
      </c>
      <c r="AE50" s="4">
        <v>2191</v>
      </c>
      <c r="AF50" s="4">
        <v>264</v>
      </c>
      <c r="AG50" s="4">
        <v>159</v>
      </c>
      <c r="AH50" s="4">
        <v>46</v>
      </c>
      <c r="AI50" s="4">
        <v>818</v>
      </c>
      <c r="AJ50" s="4">
        <v>60</v>
      </c>
      <c r="AK50" s="4">
        <v>122</v>
      </c>
      <c r="AL50" s="4">
        <v>15</v>
      </c>
      <c r="AM50" s="4">
        <v>309</v>
      </c>
      <c r="AN50" s="4">
        <v>170</v>
      </c>
      <c r="AO50" s="4">
        <v>1736</v>
      </c>
      <c r="AP50" s="4">
        <v>781</v>
      </c>
      <c r="AQ50" s="4">
        <v>1487</v>
      </c>
      <c r="AR50" s="4">
        <v>597</v>
      </c>
      <c r="AS50" s="4">
        <f t="shared" si="7"/>
        <v>3223</v>
      </c>
      <c r="AT50" s="4">
        <f t="shared" si="8"/>
        <v>1378</v>
      </c>
      <c r="AU50" s="4">
        <f t="shared" si="9"/>
        <v>4601</v>
      </c>
      <c r="AV50" s="4">
        <f t="shared" si="10"/>
        <v>1736</v>
      </c>
      <c r="AW50" s="4">
        <f t="shared" si="11"/>
        <v>781</v>
      </c>
      <c r="AX50" s="4">
        <f t="shared" si="12"/>
        <v>1487</v>
      </c>
      <c r="AY50" s="4">
        <f t="shared" si="13"/>
        <v>597</v>
      </c>
      <c r="AZ50" s="4">
        <f t="shared" si="14"/>
        <v>3223</v>
      </c>
      <c r="BA50" s="4">
        <f t="shared" si="15"/>
        <v>1378</v>
      </c>
      <c r="BB50" s="4">
        <f t="shared" si="16"/>
        <v>4601</v>
      </c>
      <c r="BC50" s="4"/>
      <c r="BD50" s="4"/>
      <c r="BE50" s="4"/>
      <c r="BF50" s="4"/>
      <c r="BG50" s="4"/>
      <c r="BH50" s="4"/>
      <c r="BI50" s="4"/>
      <c r="BJ50" s="4"/>
      <c r="BK50" s="17"/>
      <c r="BL50" s="17"/>
      <c r="BM50" s="17"/>
      <c r="BN50" s="40"/>
    </row>
    <row r="51" spans="1:66" s="105" customFormat="1" ht="16.95" customHeight="1">
      <c r="A51" s="29"/>
      <c r="B51" s="24" t="s">
        <v>18</v>
      </c>
      <c r="C51" s="24">
        <f>SUM(C46:C50)</f>
        <v>258000</v>
      </c>
      <c r="D51" s="9">
        <f t="shared" ref="D51:BJ51" si="54">SUM(D46:D50)</f>
        <v>28500</v>
      </c>
      <c r="E51" s="9">
        <f t="shared" si="54"/>
        <v>20717</v>
      </c>
      <c r="F51" s="9">
        <f t="shared" si="54"/>
        <v>2430</v>
      </c>
      <c r="G51" s="9">
        <f t="shared" si="54"/>
        <v>20566</v>
      </c>
      <c r="H51" s="20">
        <f t="shared" si="1"/>
        <v>7.9713178294573641</v>
      </c>
      <c r="I51" s="9">
        <f t="shared" si="54"/>
        <v>4169</v>
      </c>
      <c r="J51" s="20">
        <f t="shared" si="19"/>
        <v>14.628070175438596</v>
      </c>
      <c r="K51" s="9">
        <f t="shared" si="2"/>
        <v>20566</v>
      </c>
      <c r="L51" s="20">
        <f t="shared" si="3"/>
        <v>7.9713178294573641</v>
      </c>
      <c r="M51" s="9">
        <f t="shared" si="20"/>
        <v>4169</v>
      </c>
      <c r="N51" s="20">
        <f t="shared" si="21"/>
        <v>14.628070175438596</v>
      </c>
      <c r="O51" s="9">
        <f t="shared" si="54"/>
        <v>635</v>
      </c>
      <c r="P51" s="9">
        <f t="shared" si="54"/>
        <v>176</v>
      </c>
      <c r="Q51" s="9">
        <f t="shared" si="4"/>
        <v>635</v>
      </c>
      <c r="R51" s="9">
        <f t="shared" si="5"/>
        <v>176</v>
      </c>
      <c r="S51" s="9">
        <f t="shared" si="54"/>
        <v>21468</v>
      </c>
      <c r="T51" s="9">
        <f t="shared" si="54"/>
        <v>3943</v>
      </c>
      <c r="U51" s="9">
        <f t="shared" si="54"/>
        <v>5856</v>
      </c>
      <c r="V51" s="9">
        <f t="shared" si="54"/>
        <v>1392</v>
      </c>
      <c r="W51" s="9">
        <f t="shared" si="54"/>
        <v>3294</v>
      </c>
      <c r="X51" s="9">
        <f t="shared" si="54"/>
        <v>699</v>
      </c>
      <c r="Y51" s="20">
        <f t="shared" si="6"/>
        <v>56.25</v>
      </c>
      <c r="Z51" s="20">
        <f t="shared" si="18"/>
        <v>50.21551724137931</v>
      </c>
      <c r="AA51" s="9">
        <f t="shared" si="54"/>
        <v>22732</v>
      </c>
      <c r="AB51" s="9">
        <f t="shared" si="54"/>
        <v>3869</v>
      </c>
      <c r="AC51" s="9">
        <f t="shared" si="54"/>
        <v>10299</v>
      </c>
      <c r="AD51" s="9">
        <f t="shared" si="54"/>
        <v>1788</v>
      </c>
      <c r="AE51" s="9">
        <f t="shared" si="54"/>
        <v>8166</v>
      </c>
      <c r="AF51" s="9">
        <f t="shared" si="54"/>
        <v>1443</v>
      </c>
      <c r="AG51" s="9">
        <f t="shared" si="54"/>
        <v>383</v>
      </c>
      <c r="AH51" s="9">
        <f t="shared" si="54"/>
        <v>120</v>
      </c>
      <c r="AI51" s="9">
        <f t="shared" si="54"/>
        <v>2394</v>
      </c>
      <c r="AJ51" s="9">
        <f t="shared" si="54"/>
        <v>289</v>
      </c>
      <c r="AK51" s="9">
        <f t="shared" si="54"/>
        <v>302</v>
      </c>
      <c r="AL51" s="9">
        <f t="shared" si="54"/>
        <v>74</v>
      </c>
      <c r="AM51" s="9">
        <f t="shared" si="54"/>
        <v>746</v>
      </c>
      <c r="AN51" s="9">
        <f t="shared" si="54"/>
        <v>327</v>
      </c>
      <c r="AO51" s="9">
        <f t="shared" si="54"/>
        <v>4755</v>
      </c>
      <c r="AP51" s="9">
        <f t="shared" si="54"/>
        <v>1392</v>
      </c>
      <c r="AQ51" s="9">
        <f t="shared" si="54"/>
        <v>4041</v>
      </c>
      <c r="AR51" s="9">
        <f t="shared" si="54"/>
        <v>1060</v>
      </c>
      <c r="AS51" s="9">
        <f t="shared" si="7"/>
        <v>8796</v>
      </c>
      <c r="AT51" s="9">
        <f t="shared" si="8"/>
        <v>2452</v>
      </c>
      <c r="AU51" s="9">
        <f t="shared" si="9"/>
        <v>11248</v>
      </c>
      <c r="AV51" s="9">
        <f t="shared" si="10"/>
        <v>4755</v>
      </c>
      <c r="AW51" s="9">
        <f t="shared" si="11"/>
        <v>1392</v>
      </c>
      <c r="AX51" s="9">
        <f t="shared" si="12"/>
        <v>4041</v>
      </c>
      <c r="AY51" s="9">
        <f t="shared" si="13"/>
        <v>1060</v>
      </c>
      <c r="AZ51" s="9">
        <f t="shared" si="14"/>
        <v>8796</v>
      </c>
      <c r="BA51" s="9">
        <f t="shared" si="15"/>
        <v>2452</v>
      </c>
      <c r="BB51" s="9">
        <f t="shared" si="16"/>
        <v>11248</v>
      </c>
      <c r="BC51" s="9">
        <f t="shared" si="54"/>
        <v>0</v>
      </c>
      <c r="BD51" s="9">
        <f t="shared" ref="BD51" si="55">SUM(BD46:BD50)</f>
        <v>0</v>
      </c>
      <c r="BE51" s="9">
        <f t="shared" ref="BE51" si="56">SUM(BE46:BE50)</f>
        <v>0</v>
      </c>
      <c r="BF51" s="9">
        <f t="shared" ref="BF51" si="57">SUM(BF46:BF50)</f>
        <v>0</v>
      </c>
      <c r="BG51" s="9">
        <f t="shared" si="54"/>
        <v>41</v>
      </c>
      <c r="BH51" s="9">
        <f t="shared" si="54"/>
        <v>4430</v>
      </c>
      <c r="BI51" s="9">
        <f t="shared" si="54"/>
        <v>83825</v>
      </c>
      <c r="BJ51" s="9">
        <f t="shared" si="54"/>
        <v>88255</v>
      </c>
      <c r="BK51" s="9">
        <f t="shared" ref="BK51" si="58">SUM(BK46:BK50)</f>
        <v>4430</v>
      </c>
      <c r="BL51" s="9">
        <f t="shared" ref="BL51" si="59">SUM(BL46:BL50)</f>
        <v>83825</v>
      </c>
      <c r="BM51" s="9">
        <f t="shared" ref="BM51" si="60">SUM(BM46:BM50)</f>
        <v>88255</v>
      </c>
      <c r="BN51" s="41"/>
    </row>
    <row r="52" spans="1:66" s="14" customFormat="1" ht="16.95" customHeight="1">
      <c r="A52" s="43">
        <v>40</v>
      </c>
      <c r="B52" s="26" t="s">
        <v>49</v>
      </c>
      <c r="C52" s="4">
        <v>146000</v>
      </c>
      <c r="D52" s="4">
        <v>47000</v>
      </c>
      <c r="E52" s="4">
        <v>12275</v>
      </c>
      <c r="F52" s="4">
        <v>3920</v>
      </c>
      <c r="G52" s="4">
        <v>11787</v>
      </c>
      <c r="H52" s="15">
        <f t="shared" si="1"/>
        <v>8.0732876712328761</v>
      </c>
      <c r="I52" s="4">
        <v>5175</v>
      </c>
      <c r="J52" s="15">
        <f t="shared" si="19"/>
        <v>11.01063829787234</v>
      </c>
      <c r="K52" s="4">
        <f t="shared" si="2"/>
        <v>11787</v>
      </c>
      <c r="L52" s="15">
        <f t="shared" si="3"/>
        <v>8.0732876712328761</v>
      </c>
      <c r="M52" s="4">
        <f t="shared" si="20"/>
        <v>5175</v>
      </c>
      <c r="N52" s="15">
        <f t="shared" si="21"/>
        <v>11.01063829787234</v>
      </c>
      <c r="O52" s="4">
        <v>8</v>
      </c>
      <c r="P52" s="4">
        <v>34</v>
      </c>
      <c r="Q52" s="4">
        <f t="shared" si="4"/>
        <v>8</v>
      </c>
      <c r="R52" s="4">
        <f t="shared" si="5"/>
        <v>34</v>
      </c>
      <c r="S52" s="4">
        <v>10973</v>
      </c>
      <c r="T52" s="4">
        <v>5255</v>
      </c>
      <c r="U52" s="4">
        <v>4509</v>
      </c>
      <c r="V52" s="4">
        <v>2398</v>
      </c>
      <c r="W52" s="4">
        <v>2429</v>
      </c>
      <c r="X52" s="4">
        <v>1279</v>
      </c>
      <c r="Y52" s="15">
        <f t="shared" si="6"/>
        <v>53.870037702373033</v>
      </c>
      <c r="Z52" s="15">
        <f t="shared" si="18"/>
        <v>53.336113427856546</v>
      </c>
      <c r="AA52" s="4">
        <v>11822</v>
      </c>
      <c r="AB52" s="4">
        <v>4104</v>
      </c>
      <c r="AC52" s="4">
        <v>4608</v>
      </c>
      <c r="AD52" s="4">
        <v>1636</v>
      </c>
      <c r="AE52" s="4">
        <v>4575</v>
      </c>
      <c r="AF52" s="4">
        <v>1332</v>
      </c>
      <c r="AG52" s="4">
        <v>142</v>
      </c>
      <c r="AH52" s="4">
        <v>102</v>
      </c>
      <c r="AI52" s="4">
        <v>658</v>
      </c>
      <c r="AJ52" s="4">
        <v>325</v>
      </c>
      <c r="AK52" s="4">
        <v>114</v>
      </c>
      <c r="AL52" s="4">
        <v>36</v>
      </c>
      <c r="AM52" s="4">
        <v>251</v>
      </c>
      <c r="AN52" s="4">
        <v>264</v>
      </c>
      <c r="AO52" s="4">
        <v>2665</v>
      </c>
      <c r="AP52" s="4">
        <v>948</v>
      </c>
      <c r="AQ52" s="4">
        <v>1977</v>
      </c>
      <c r="AR52" s="4">
        <v>943</v>
      </c>
      <c r="AS52" s="4">
        <f t="shared" si="7"/>
        <v>4642</v>
      </c>
      <c r="AT52" s="4">
        <f t="shared" si="8"/>
        <v>1891</v>
      </c>
      <c r="AU52" s="4">
        <f t="shared" si="9"/>
        <v>6533</v>
      </c>
      <c r="AV52" s="4">
        <f t="shared" si="10"/>
        <v>2665</v>
      </c>
      <c r="AW52" s="4">
        <f t="shared" si="11"/>
        <v>948</v>
      </c>
      <c r="AX52" s="4">
        <f t="shared" si="12"/>
        <v>1977</v>
      </c>
      <c r="AY52" s="4">
        <f t="shared" si="13"/>
        <v>943</v>
      </c>
      <c r="AZ52" s="4">
        <f t="shared" si="14"/>
        <v>4642</v>
      </c>
      <c r="BA52" s="4">
        <f t="shared" si="15"/>
        <v>1891</v>
      </c>
      <c r="BB52" s="4">
        <f t="shared" si="16"/>
        <v>6533</v>
      </c>
      <c r="BC52" s="4"/>
      <c r="BD52" s="4"/>
      <c r="BE52" s="4"/>
      <c r="BF52" s="4"/>
      <c r="BG52" s="4">
        <v>3</v>
      </c>
      <c r="BH52" s="4">
        <v>5867</v>
      </c>
      <c r="BI52" s="4"/>
      <c r="BJ52" s="4">
        <f>SUM(BH52:BI52)</f>
        <v>5867</v>
      </c>
      <c r="BK52" s="4">
        <f>BH52</f>
        <v>5867</v>
      </c>
      <c r="BL52" s="4">
        <f>BI52</f>
        <v>0</v>
      </c>
      <c r="BM52" s="4">
        <f>SUM(BK52:BL52)</f>
        <v>5867</v>
      </c>
      <c r="BN52" s="40"/>
    </row>
    <row r="53" spans="1:66" s="14" customFormat="1" ht="16.95" customHeight="1">
      <c r="A53" s="42">
        <v>41</v>
      </c>
      <c r="B53" s="25" t="s">
        <v>50</v>
      </c>
      <c r="C53" s="4">
        <v>45000</v>
      </c>
      <c r="D53" s="4">
        <v>8000</v>
      </c>
      <c r="E53" s="4">
        <v>3750</v>
      </c>
      <c r="F53" s="4">
        <v>665</v>
      </c>
      <c r="G53" s="4">
        <v>3749</v>
      </c>
      <c r="H53" s="15">
        <f t="shared" si="1"/>
        <v>8.3311111111111114</v>
      </c>
      <c r="I53" s="4">
        <v>590</v>
      </c>
      <c r="J53" s="15">
        <f t="shared" si="19"/>
        <v>7.375</v>
      </c>
      <c r="K53" s="4">
        <f t="shared" si="2"/>
        <v>3749</v>
      </c>
      <c r="L53" s="15">
        <f t="shared" si="3"/>
        <v>8.3311111111111114</v>
      </c>
      <c r="M53" s="4">
        <f t="shared" si="20"/>
        <v>590</v>
      </c>
      <c r="N53" s="15">
        <f t="shared" si="21"/>
        <v>7.375</v>
      </c>
      <c r="O53" s="4">
        <v>0</v>
      </c>
      <c r="P53" s="4">
        <v>0</v>
      </c>
      <c r="Q53" s="4">
        <f t="shared" si="4"/>
        <v>0</v>
      </c>
      <c r="R53" s="4">
        <f t="shared" si="5"/>
        <v>0</v>
      </c>
      <c r="S53" s="4">
        <v>5815</v>
      </c>
      <c r="T53" s="4">
        <v>588</v>
      </c>
      <c r="U53" s="4">
        <v>1499</v>
      </c>
      <c r="V53" s="4">
        <v>160</v>
      </c>
      <c r="W53" s="4">
        <v>814</v>
      </c>
      <c r="X53" s="4">
        <v>80</v>
      </c>
      <c r="Y53" s="15">
        <f t="shared" si="6"/>
        <v>54.302868579052699</v>
      </c>
      <c r="Z53" s="15">
        <f t="shared" si="18"/>
        <v>50</v>
      </c>
      <c r="AA53" s="4">
        <v>4580</v>
      </c>
      <c r="AB53" s="4">
        <v>560</v>
      </c>
      <c r="AC53" s="4">
        <v>1093</v>
      </c>
      <c r="AD53" s="4">
        <v>67</v>
      </c>
      <c r="AE53" s="4">
        <v>772</v>
      </c>
      <c r="AF53" s="4">
        <v>29</v>
      </c>
      <c r="AG53" s="4">
        <v>25</v>
      </c>
      <c r="AH53" s="4">
        <v>6</v>
      </c>
      <c r="AI53" s="4">
        <v>38</v>
      </c>
      <c r="AJ53" s="4">
        <v>8</v>
      </c>
      <c r="AK53" s="4">
        <v>24</v>
      </c>
      <c r="AL53" s="4">
        <v>6</v>
      </c>
      <c r="AM53" s="4">
        <v>15</v>
      </c>
      <c r="AN53" s="4">
        <v>1</v>
      </c>
      <c r="AO53" s="4">
        <v>816</v>
      </c>
      <c r="AP53" s="4">
        <v>96</v>
      </c>
      <c r="AQ53" s="4">
        <v>686</v>
      </c>
      <c r="AR53" s="4">
        <v>86</v>
      </c>
      <c r="AS53" s="4">
        <f t="shared" si="7"/>
        <v>1502</v>
      </c>
      <c r="AT53" s="4">
        <f t="shared" si="8"/>
        <v>182</v>
      </c>
      <c r="AU53" s="4">
        <f t="shared" si="9"/>
        <v>1684</v>
      </c>
      <c r="AV53" s="4">
        <f t="shared" si="10"/>
        <v>816</v>
      </c>
      <c r="AW53" s="4">
        <f t="shared" si="11"/>
        <v>96</v>
      </c>
      <c r="AX53" s="4">
        <f t="shared" si="12"/>
        <v>686</v>
      </c>
      <c r="AY53" s="4">
        <f t="shared" si="13"/>
        <v>86</v>
      </c>
      <c r="AZ53" s="4">
        <f t="shared" si="14"/>
        <v>1502</v>
      </c>
      <c r="BA53" s="4">
        <f t="shared" si="15"/>
        <v>182</v>
      </c>
      <c r="BB53" s="4">
        <f t="shared" si="16"/>
        <v>1684</v>
      </c>
      <c r="BC53" s="4"/>
      <c r="BD53" s="4"/>
      <c r="BE53" s="4"/>
      <c r="BF53" s="4"/>
      <c r="BG53" s="4"/>
      <c r="BH53" s="4"/>
      <c r="BI53" s="4"/>
      <c r="BJ53" s="4"/>
      <c r="BK53" s="17"/>
      <c r="BL53" s="17"/>
      <c r="BM53" s="17"/>
      <c r="BN53" s="40"/>
    </row>
    <row r="54" spans="1:66" s="105" customFormat="1" ht="16.95" customHeight="1">
      <c r="A54" s="29"/>
      <c r="B54" s="24" t="s">
        <v>18</v>
      </c>
      <c r="C54" s="24">
        <f>SUM(C52:C53)</f>
        <v>191000</v>
      </c>
      <c r="D54" s="9">
        <f t="shared" ref="D54:BJ54" si="61">SUM(D52:D53)</f>
        <v>55000</v>
      </c>
      <c r="E54" s="9">
        <f t="shared" si="61"/>
        <v>16025</v>
      </c>
      <c r="F54" s="9">
        <f t="shared" si="61"/>
        <v>4585</v>
      </c>
      <c r="G54" s="9">
        <f t="shared" si="61"/>
        <v>15536</v>
      </c>
      <c r="H54" s="20">
        <f t="shared" si="1"/>
        <v>8.1340314136125649</v>
      </c>
      <c r="I54" s="9">
        <f t="shared" si="61"/>
        <v>5765</v>
      </c>
      <c r="J54" s="20">
        <f t="shared" si="19"/>
        <v>10.481818181818182</v>
      </c>
      <c r="K54" s="9">
        <f t="shared" si="2"/>
        <v>15536</v>
      </c>
      <c r="L54" s="20">
        <f t="shared" si="3"/>
        <v>8.1340314136125649</v>
      </c>
      <c r="M54" s="9">
        <f t="shared" si="20"/>
        <v>5765</v>
      </c>
      <c r="N54" s="20">
        <f t="shared" si="21"/>
        <v>10.481818181818182</v>
      </c>
      <c r="O54" s="9">
        <f t="shared" si="61"/>
        <v>8</v>
      </c>
      <c r="P54" s="9">
        <f t="shared" si="61"/>
        <v>34</v>
      </c>
      <c r="Q54" s="9">
        <f t="shared" si="4"/>
        <v>8</v>
      </c>
      <c r="R54" s="9">
        <f t="shared" si="5"/>
        <v>34</v>
      </c>
      <c r="S54" s="9">
        <f t="shared" si="61"/>
        <v>16788</v>
      </c>
      <c r="T54" s="9">
        <f t="shared" si="61"/>
        <v>5843</v>
      </c>
      <c r="U54" s="9">
        <f t="shared" si="61"/>
        <v>6008</v>
      </c>
      <c r="V54" s="9">
        <f t="shared" si="61"/>
        <v>2558</v>
      </c>
      <c r="W54" s="9">
        <f t="shared" si="61"/>
        <v>3243</v>
      </c>
      <c r="X54" s="9">
        <f t="shared" si="61"/>
        <v>1359</v>
      </c>
      <c r="Y54" s="20">
        <f t="shared" si="6"/>
        <v>53.9780292942743</v>
      </c>
      <c r="Z54" s="20">
        <f t="shared" si="18"/>
        <v>53.127443315089913</v>
      </c>
      <c r="AA54" s="9">
        <f t="shared" si="61"/>
        <v>16402</v>
      </c>
      <c r="AB54" s="9">
        <f t="shared" si="61"/>
        <v>4664</v>
      </c>
      <c r="AC54" s="9">
        <f t="shared" si="61"/>
        <v>5701</v>
      </c>
      <c r="AD54" s="9">
        <f t="shared" si="61"/>
        <v>1703</v>
      </c>
      <c r="AE54" s="9">
        <f t="shared" si="61"/>
        <v>5347</v>
      </c>
      <c r="AF54" s="9">
        <f t="shared" si="61"/>
        <v>1361</v>
      </c>
      <c r="AG54" s="9">
        <f t="shared" si="61"/>
        <v>167</v>
      </c>
      <c r="AH54" s="9">
        <f t="shared" si="61"/>
        <v>108</v>
      </c>
      <c r="AI54" s="9">
        <f t="shared" si="61"/>
        <v>696</v>
      </c>
      <c r="AJ54" s="9">
        <f t="shared" si="61"/>
        <v>333</v>
      </c>
      <c r="AK54" s="9">
        <f t="shared" si="61"/>
        <v>138</v>
      </c>
      <c r="AL54" s="9">
        <f t="shared" si="61"/>
        <v>42</v>
      </c>
      <c r="AM54" s="9">
        <f t="shared" si="61"/>
        <v>266</v>
      </c>
      <c r="AN54" s="9">
        <f t="shared" si="61"/>
        <v>265</v>
      </c>
      <c r="AO54" s="9">
        <f t="shared" si="61"/>
        <v>3481</v>
      </c>
      <c r="AP54" s="9">
        <f t="shared" si="61"/>
        <v>1044</v>
      </c>
      <c r="AQ54" s="9">
        <f t="shared" si="61"/>
        <v>2663</v>
      </c>
      <c r="AR54" s="9">
        <f t="shared" si="61"/>
        <v>1029</v>
      </c>
      <c r="AS54" s="9">
        <f t="shared" si="7"/>
        <v>6144</v>
      </c>
      <c r="AT54" s="9">
        <f t="shared" si="8"/>
        <v>2073</v>
      </c>
      <c r="AU54" s="9">
        <f t="shared" si="9"/>
        <v>8217</v>
      </c>
      <c r="AV54" s="9">
        <f t="shared" si="10"/>
        <v>3481</v>
      </c>
      <c r="AW54" s="9">
        <f t="shared" si="11"/>
        <v>1044</v>
      </c>
      <c r="AX54" s="9">
        <f t="shared" si="12"/>
        <v>2663</v>
      </c>
      <c r="AY54" s="9">
        <f t="shared" si="13"/>
        <v>1029</v>
      </c>
      <c r="AZ54" s="9">
        <f t="shared" si="14"/>
        <v>6144</v>
      </c>
      <c r="BA54" s="9">
        <f t="shared" si="15"/>
        <v>2073</v>
      </c>
      <c r="BB54" s="9">
        <f t="shared" si="16"/>
        <v>8217</v>
      </c>
      <c r="BC54" s="9">
        <f t="shared" si="61"/>
        <v>0</v>
      </c>
      <c r="BD54" s="9">
        <f t="shared" si="61"/>
        <v>0</v>
      </c>
      <c r="BE54" s="9">
        <f t="shared" ref="BE54" si="62">SUM(BE52:BE53)</f>
        <v>0</v>
      </c>
      <c r="BF54" s="9">
        <f t="shared" ref="BF54" si="63">SUM(BF52:BF53)</f>
        <v>0</v>
      </c>
      <c r="BG54" s="9">
        <f t="shared" si="61"/>
        <v>3</v>
      </c>
      <c r="BH54" s="9">
        <f t="shared" si="61"/>
        <v>5867</v>
      </c>
      <c r="BI54" s="9">
        <f t="shared" si="61"/>
        <v>0</v>
      </c>
      <c r="BJ54" s="9">
        <f t="shared" si="61"/>
        <v>5867</v>
      </c>
      <c r="BK54" s="9">
        <f t="shared" ref="BK54" si="64">SUM(BK52:BK53)</f>
        <v>5867</v>
      </c>
      <c r="BL54" s="9">
        <f t="shared" ref="BL54" si="65">SUM(BL52:BL53)</f>
        <v>0</v>
      </c>
      <c r="BM54" s="9">
        <f t="shared" ref="BM54" si="66">SUM(BM52:BM53)</f>
        <v>5867</v>
      </c>
      <c r="BN54" s="41"/>
    </row>
    <row r="55" spans="1:66" s="14" customFormat="1" ht="16.95" customHeight="1">
      <c r="A55" s="43">
        <v>42</v>
      </c>
      <c r="B55" s="26" t="s">
        <v>51</v>
      </c>
      <c r="C55" s="4">
        <v>115000</v>
      </c>
      <c r="D55" s="4">
        <v>0</v>
      </c>
      <c r="E55" s="4">
        <v>9585</v>
      </c>
      <c r="F55" s="4">
        <v>0</v>
      </c>
      <c r="G55" s="4">
        <v>7850</v>
      </c>
      <c r="H55" s="15">
        <f t="shared" si="1"/>
        <v>6.8260869565217392</v>
      </c>
      <c r="I55" s="4">
        <v>0</v>
      </c>
      <c r="J55" s="15"/>
      <c r="K55" s="4">
        <f t="shared" si="2"/>
        <v>7850</v>
      </c>
      <c r="L55" s="15">
        <f t="shared" si="3"/>
        <v>6.8260869565217392</v>
      </c>
      <c r="M55" s="4">
        <f t="shared" si="20"/>
        <v>0</v>
      </c>
      <c r="N55" s="15"/>
      <c r="O55" s="4">
        <v>0</v>
      </c>
      <c r="P55" s="4">
        <v>0</v>
      </c>
      <c r="Q55" s="4">
        <f t="shared" si="4"/>
        <v>0</v>
      </c>
      <c r="R55" s="4">
        <f t="shared" si="5"/>
        <v>0</v>
      </c>
      <c r="S55" s="4">
        <v>8063</v>
      </c>
      <c r="T55" s="4">
        <v>0</v>
      </c>
      <c r="U55" s="4">
        <v>2444</v>
      </c>
      <c r="V55" s="4">
        <v>0</v>
      </c>
      <c r="W55" s="4">
        <v>1270</v>
      </c>
      <c r="X55" s="4">
        <v>0</v>
      </c>
      <c r="Y55" s="15">
        <f t="shared" si="6"/>
        <v>51.963993453355158</v>
      </c>
      <c r="Z55" s="15"/>
      <c r="AA55" s="4">
        <v>8536</v>
      </c>
      <c r="AB55" s="4">
        <v>0</v>
      </c>
      <c r="AC55" s="4">
        <v>4197</v>
      </c>
      <c r="AD55" s="4">
        <v>0</v>
      </c>
      <c r="AE55" s="4">
        <v>3806</v>
      </c>
      <c r="AF55" s="4">
        <v>0</v>
      </c>
      <c r="AG55" s="4">
        <v>58</v>
      </c>
      <c r="AH55" s="4">
        <v>0</v>
      </c>
      <c r="AI55" s="4">
        <v>298</v>
      </c>
      <c r="AJ55" s="4">
        <v>0</v>
      </c>
      <c r="AK55" s="4">
        <v>32</v>
      </c>
      <c r="AL55" s="4">
        <v>0</v>
      </c>
      <c r="AM55" s="4">
        <v>41</v>
      </c>
      <c r="AN55" s="4">
        <v>0</v>
      </c>
      <c r="AO55" s="4">
        <v>1945</v>
      </c>
      <c r="AP55" s="4">
        <v>0</v>
      </c>
      <c r="AQ55" s="4">
        <v>1674</v>
      </c>
      <c r="AR55" s="4">
        <v>0</v>
      </c>
      <c r="AS55" s="4">
        <f t="shared" si="7"/>
        <v>3619</v>
      </c>
      <c r="AT55" s="4">
        <f t="shared" si="8"/>
        <v>0</v>
      </c>
      <c r="AU55" s="4">
        <f t="shared" si="9"/>
        <v>3619</v>
      </c>
      <c r="AV55" s="4">
        <f t="shared" si="10"/>
        <v>1945</v>
      </c>
      <c r="AW55" s="4">
        <f t="shared" si="11"/>
        <v>0</v>
      </c>
      <c r="AX55" s="4">
        <f t="shared" si="12"/>
        <v>1674</v>
      </c>
      <c r="AY55" s="4">
        <f t="shared" si="13"/>
        <v>0</v>
      </c>
      <c r="AZ55" s="4">
        <f t="shared" si="14"/>
        <v>3619</v>
      </c>
      <c r="BA55" s="4">
        <f t="shared" si="15"/>
        <v>0</v>
      </c>
      <c r="BB55" s="4">
        <f t="shared" si="16"/>
        <v>3619</v>
      </c>
      <c r="BC55" s="4"/>
      <c r="BD55" s="4"/>
      <c r="BE55" s="4"/>
      <c r="BF55" s="4"/>
      <c r="BG55" s="4"/>
      <c r="BH55" s="4"/>
      <c r="BI55" s="4"/>
      <c r="BJ55" s="4"/>
      <c r="BK55" s="17"/>
      <c r="BL55" s="17"/>
      <c r="BM55" s="17"/>
      <c r="BN55" s="40"/>
    </row>
    <row r="56" spans="1:66" s="14" customFormat="1" ht="16.95" customHeight="1">
      <c r="A56" s="42">
        <v>43</v>
      </c>
      <c r="B56" s="25" t="s">
        <v>52</v>
      </c>
      <c r="C56" s="4">
        <v>120000</v>
      </c>
      <c r="D56" s="4">
        <v>0</v>
      </c>
      <c r="E56" s="4">
        <v>10000</v>
      </c>
      <c r="F56" s="4">
        <v>0</v>
      </c>
      <c r="G56" s="4">
        <v>8065</v>
      </c>
      <c r="H56" s="15">
        <f t="shared" si="1"/>
        <v>6.7208333333333332</v>
      </c>
      <c r="I56" s="4">
        <v>0</v>
      </c>
      <c r="J56" s="15"/>
      <c r="K56" s="4">
        <f t="shared" si="2"/>
        <v>8065</v>
      </c>
      <c r="L56" s="15">
        <f t="shared" si="3"/>
        <v>6.7208333333333332</v>
      </c>
      <c r="M56" s="4">
        <f t="shared" si="20"/>
        <v>0</v>
      </c>
      <c r="N56" s="15"/>
      <c r="O56" s="4">
        <v>4</v>
      </c>
      <c r="P56" s="4">
        <v>0</v>
      </c>
      <c r="Q56" s="4">
        <f t="shared" si="4"/>
        <v>4</v>
      </c>
      <c r="R56" s="4">
        <f t="shared" si="5"/>
        <v>0</v>
      </c>
      <c r="S56" s="4">
        <v>9533</v>
      </c>
      <c r="T56" s="4">
        <v>0</v>
      </c>
      <c r="U56" s="4">
        <v>3057</v>
      </c>
      <c r="V56" s="4">
        <v>0</v>
      </c>
      <c r="W56" s="4">
        <v>1581</v>
      </c>
      <c r="X56" s="4">
        <v>0</v>
      </c>
      <c r="Y56" s="15">
        <f t="shared" si="6"/>
        <v>51.717369970559375</v>
      </c>
      <c r="Z56" s="15"/>
      <c r="AA56" s="4">
        <v>9490</v>
      </c>
      <c r="AB56" s="4">
        <v>0</v>
      </c>
      <c r="AC56" s="4">
        <v>4690</v>
      </c>
      <c r="AD56" s="4">
        <v>0</v>
      </c>
      <c r="AE56" s="4">
        <v>4792</v>
      </c>
      <c r="AF56" s="4">
        <v>0</v>
      </c>
      <c r="AG56" s="4">
        <v>112</v>
      </c>
      <c r="AH56" s="4">
        <v>0</v>
      </c>
      <c r="AI56" s="4">
        <v>370</v>
      </c>
      <c r="AJ56" s="4">
        <v>0</v>
      </c>
      <c r="AK56" s="4">
        <v>113</v>
      </c>
      <c r="AL56" s="4">
        <v>0</v>
      </c>
      <c r="AM56" s="4">
        <v>86</v>
      </c>
      <c r="AN56" s="4">
        <v>0</v>
      </c>
      <c r="AO56" s="4">
        <v>2144</v>
      </c>
      <c r="AP56" s="4">
        <v>0</v>
      </c>
      <c r="AQ56" s="4">
        <v>1734</v>
      </c>
      <c r="AR56" s="4">
        <v>0</v>
      </c>
      <c r="AS56" s="4">
        <f t="shared" si="7"/>
        <v>3878</v>
      </c>
      <c r="AT56" s="4">
        <f t="shared" si="8"/>
        <v>0</v>
      </c>
      <c r="AU56" s="4">
        <f t="shared" si="9"/>
        <v>3878</v>
      </c>
      <c r="AV56" s="4">
        <f t="shared" si="10"/>
        <v>2144</v>
      </c>
      <c r="AW56" s="4">
        <f t="shared" si="11"/>
        <v>0</v>
      </c>
      <c r="AX56" s="4">
        <f t="shared" si="12"/>
        <v>1734</v>
      </c>
      <c r="AY56" s="4">
        <f t="shared" si="13"/>
        <v>0</v>
      </c>
      <c r="AZ56" s="4">
        <f t="shared" si="14"/>
        <v>3878</v>
      </c>
      <c r="BA56" s="4">
        <f t="shared" si="15"/>
        <v>0</v>
      </c>
      <c r="BB56" s="4">
        <f t="shared" si="16"/>
        <v>3878</v>
      </c>
      <c r="BC56" s="4"/>
      <c r="BD56" s="4"/>
      <c r="BE56" s="4"/>
      <c r="BF56" s="4"/>
      <c r="BG56" s="4"/>
      <c r="BH56" s="4"/>
      <c r="BI56" s="4"/>
      <c r="BJ56" s="4"/>
      <c r="BK56" s="17"/>
      <c r="BL56" s="17"/>
      <c r="BM56" s="17"/>
      <c r="BN56" s="40"/>
    </row>
    <row r="57" spans="1:66" s="105" customFormat="1" ht="16.95" customHeight="1">
      <c r="A57" s="28"/>
      <c r="B57" s="28" t="s">
        <v>18</v>
      </c>
      <c r="C57" s="24">
        <f>SUM(C55:C56)</f>
        <v>235000</v>
      </c>
      <c r="D57" s="9">
        <f t="shared" ref="D57:BJ57" si="67">SUM(D55:D56)</f>
        <v>0</v>
      </c>
      <c r="E57" s="9">
        <f t="shared" si="67"/>
        <v>19585</v>
      </c>
      <c r="F57" s="9">
        <f t="shared" si="67"/>
        <v>0</v>
      </c>
      <c r="G57" s="9">
        <f t="shared" si="67"/>
        <v>15915</v>
      </c>
      <c r="H57" s="20">
        <f t="shared" si="1"/>
        <v>6.7723404255319153</v>
      </c>
      <c r="I57" s="9">
        <f t="shared" si="67"/>
        <v>0</v>
      </c>
      <c r="J57" s="20"/>
      <c r="K57" s="9">
        <f t="shared" si="2"/>
        <v>15915</v>
      </c>
      <c r="L57" s="20">
        <f t="shared" si="3"/>
        <v>6.7723404255319153</v>
      </c>
      <c r="M57" s="9">
        <f t="shared" si="20"/>
        <v>0</v>
      </c>
      <c r="N57" s="20"/>
      <c r="O57" s="9">
        <f t="shared" si="67"/>
        <v>4</v>
      </c>
      <c r="P57" s="9">
        <f t="shared" si="67"/>
        <v>0</v>
      </c>
      <c r="Q57" s="9">
        <f t="shared" si="4"/>
        <v>4</v>
      </c>
      <c r="R57" s="9">
        <f t="shared" si="5"/>
        <v>0</v>
      </c>
      <c r="S57" s="9">
        <f t="shared" si="67"/>
        <v>17596</v>
      </c>
      <c r="T57" s="9">
        <f t="shared" si="67"/>
        <v>0</v>
      </c>
      <c r="U57" s="9">
        <f t="shared" si="67"/>
        <v>5501</v>
      </c>
      <c r="V57" s="9">
        <f t="shared" si="67"/>
        <v>0</v>
      </c>
      <c r="W57" s="9">
        <f t="shared" si="67"/>
        <v>2851</v>
      </c>
      <c r="X57" s="9">
        <f t="shared" si="67"/>
        <v>0</v>
      </c>
      <c r="Y57" s="20">
        <f t="shared" si="6"/>
        <v>51.8269405562625</v>
      </c>
      <c r="Z57" s="20"/>
      <c r="AA57" s="9">
        <f t="shared" si="67"/>
        <v>18026</v>
      </c>
      <c r="AB57" s="9">
        <f t="shared" si="67"/>
        <v>0</v>
      </c>
      <c r="AC57" s="9">
        <f t="shared" si="67"/>
        <v>8887</v>
      </c>
      <c r="AD57" s="9">
        <f t="shared" si="67"/>
        <v>0</v>
      </c>
      <c r="AE57" s="9">
        <f t="shared" si="67"/>
        <v>8598</v>
      </c>
      <c r="AF57" s="9">
        <f t="shared" si="67"/>
        <v>0</v>
      </c>
      <c r="AG57" s="9">
        <f t="shared" si="67"/>
        <v>170</v>
      </c>
      <c r="AH57" s="9">
        <f t="shared" si="67"/>
        <v>0</v>
      </c>
      <c r="AI57" s="9">
        <f t="shared" si="67"/>
        <v>668</v>
      </c>
      <c r="AJ57" s="9">
        <f t="shared" si="67"/>
        <v>0</v>
      </c>
      <c r="AK57" s="9">
        <f t="shared" si="67"/>
        <v>145</v>
      </c>
      <c r="AL57" s="9">
        <f t="shared" si="67"/>
        <v>0</v>
      </c>
      <c r="AM57" s="9">
        <f t="shared" si="67"/>
        <v>127</v>
      </c>
      <c r="AN57" s="9">
        <f t="shared" si="67"/>
        <v>0</v>
      </c>
      <c r="AO57" s="9">
        <f t="shared" si="67"/>
        <v>4089</v>
      </c>
      <c r="AP57" s="9">
        <f t="shared" si="67"/>
        <v>0</v>
      </c>
      <c r="AQ57" s="9">
        <f t="shared" si="67"/>
        <v>3408</v>
      </c>
      <c r="AR57" s="9">
        <f t="shared" si="67"/>
        <v>0</v>
      </c>
      <c r="AS57" s="9">
        <f t="shared" si="7"/>
        <v>7497</v>
      </c>
      <c r="AT57" s="9">
        <f t="shared" si="8"/>
        <v>0</v>
      </c>
      <c r="AU57" s="9">
        <f t="shared" si="9"/>
        <v>7497</v>
      </c>
      <c r="AV57" s="9">
        <f t="shared" si="10"/>
        <v>4089</v>
      </c>
      <c r="AW57" s="9">
        <f t="shared" si="11"/>
        <v>0</v>
      </c>
      <c r="AX57" s="9">
        <f t="shared" si="12"/>
        <v>3408</v>
      </c>
      <c r="AY57" s="9">
        <f t="shared" si="13"/>
        <v>0</v>
      </c>
      <c r="AZ57" s="9">
        <f t="shared" si="14"/>
        <v>7497</v>
      </c>
      <c r="BA57" s="9">
        <f t="shared" si="15"/>
        <v>0</v>
      </c>
      <c r="BB57" s="9">
        <f t="shared" si="16"/>
        <v>7497</v>
      </c>
      <c r="BC57" s="9">
        <f t="shared" si="67"/>
        <v>0</v>
      </c>
      <c r="BD57" s="9">
        <f t="shared" si="67"/>
        <v>0</v>
      </c>
      <c r="BE57" s="9">
        <f t="shared" ref="BE57" si="68">SUM(BE55:BE56)</f>
        <v>0</v>
      </c>
      <c r="BF57" s="9">
        <f t="shared" ref="BF57" si="69">SUM(BF55:BF56)</f>
        <v>0</v>
      </c>
      <c r="BG57" s="9">
        <f t="shared" si="67"/>
        <v>0</v>
      </c>
      <c r="BH57" s="9">
        <f t="shared" si="67"/>
        <v>0</v>
      </c>
      <c r="BI57" s="9">
        <f t="shared" si="67"/>
        <v>0</v>
      </c>
      <c r="BJ57" s="9">
        <f t="shared" si="67"/>
        <v>0</v>
      </c>
      <c r="BK57" s="9">
        <f t="shared" ref="BK57" si="70">SUM(BK55:BK56)</f>
        <v>0</v>
      </c>
      <c r="BL57" s="9">
        <f t="shared" ref="BL57" si="71">SUM(BL55:BL56)</f>
        <v>0</v>
      </c>
      <c r="BM57" s="9">
        <f t="shared" ref="BM57" si="72">SUM(BM55:BM56)</f>
        <v>0</v>
      </c>
      <c r="BN57" s="41"/>
    </row>
    <row r="58" spans="1:66" s="14" customFormat="1" ht="16.95" customHeight="1">
      <c r="A58" s="43">
        <v>44</v>
      </c>
      <c r="B58" s="26" t="s">
        <v>53</v>
      </c>
      <c r="C58" s="4">
        <v>88000</v>
      </c>
      <c r="D58" s="4">
        <v>40000</v>
      </c>
      <c r="E58" s="4">
        <v>7800</v>
      </c>
      <c r="F58" s="4">
        <v>3340</v>
      </c>
      <c r="G58" s="4">
        <v>5997</v>
      </c>
      <c r="H58" s="15">
        <f t="shared" si="1"/>
        <v>6.814772727272727</v>
      </c>
      <c r="I58" s="4">
        <v>3280</v>
      </c>
      <c r="J58" s="15">
        <f t="shared" si="19"/>
        <v>8.1999999999999993</v>
      </c>
      <c r="K58" s="4">
        <f t="shared" si="2"/>
        <v>5997</v>
      </c>
      <c r="L58" s="15">
        <f t="shared" si="3"/>
        <v>6.814772727272727</v>
      </c>
      <c r="M58" s="4">
        <f t="shared" si="20"/>
        <v>3280</v>
      </c>
      <c r="N58" s="15">
        <f t="shared" si="21"/>
        <v>8.1999999999999993</v>
      </c>
      <c r="O58" s="4">
        <v>175</v>
      </c>
      <c r="P58" s="4">
        <v>80</v>
      </c>
      <c r="Q58" s="4">
        <f t="shared" si="4"/>
        <v>175</v>
      </c>
      <c r="R58" s="4">
        <f t="shared" si="5"/>
        <v>80</v>
      </c>
      <c r="S58" s="4">
        <v>7357</v>
      </c>
      <c r="T58" s="4">
        <v>3425</v>
      </c>
      <c r="U58" s="4">
        <v>2209</v>
      </c>
      <c r="V58" s="4">
        <v>1148</v>
      </c>
      <c r="W58" s="4">
        <v>1182</v>
      </c>
      <c r="X58" s="4">
        <v>599</v>
      </c>
      <c r="Y58" s="15">
        <f t="shared" si="6"/>
        <v>53.50837483023993</v>
      </c>
      <c r="Z58" s="15">
        <f t="shared" si="18"/>
        <v>52.177700348432055</v>
      </c>
      <c r="AA58" s="4">
        <v>6838</v>
      </c>
      <c r="AB58" s="4">
        <v>4160</v>
      </c>
      <c r="AC58" s="4">
        <v>3525</v>
      </c>
      <c r="AD58" s="4">
        <v>2024</v>
      </c>
      <c r="AE58" s="4">
        <v>3313</v>
      </c>
      <c r="AF58" s="4">
        <v>2136</v>
      </c>
      <c r="AG58" s="4">
        <v>71</v>
      </c>
      <c r="AH58" s="4">
        <v>49</v>
      </c>
      <c r="AI58" s="4">
        <v>324</v>
      </c>
      <c r="AJ58" s="4">
        <v>206</v>
      </c>
      <c r="AK58" s="4">
        <v>48</v>
      </c>
      <c r="AL58" s="4">
        <v>89</v>
      </c>
      <c r="AM58" s="4">
        <v>370</v>
      </c>
      <c r="AN58" s="4">
        <v>267</v>
      </c>
      <c r="AO58" s="4">
        <v>1481</v>
      </c>
      <c r="AP58" s="4">
        <v>859</v>
      </c>
      <c r="AQ58" s="4">
        <v>1187</v>
      </c>
      <c r="AR58" s="4">
        <v>676</v>
      </c>
      <c r="AS58" s="4">
        <f t="shared" si="7"/>
        <v>2668</v>
      </c>
      <c r="AT58" s="4">
        <f t="shared" si="8"/>
        <v>1535</v>
      </c>
      <c r="AU58" s="4">
        <f t="shared" si="9"/>
        <v>4203</v>
      </c>
      <c r="AV58" s="4">
        <f t="shared" si="10"/>
        <v>1481</v>
      </c>
      <c r="AW58" s="4">
        <f t="shared" si="11"/>
        <v>859</v>
      </c>
      <c r="AX58" s="4">
        <f t="shared" si="12"/>
        <v>1187</v>
      </c>
      <c r="AY58" s="4">
        <f t="shared" si="13"/>
        <v>676</v>
      </c>
      <c r="AZ58" s="4">
        <f t="shared" si="14"/>
        <v>2668</v>
      </c>
      <c r="BA58" s="4">
        <f t="shared" si="15"/>
        <v>1535</v>
      </c>
      <c r="BB58" s="4">
        <f t="shared" si="16"/>
        <v>4203</v>
      </c>
      <c r="BC58" s="4">
        <v>15</v>
      </c>
      <c r="BD58" s="4">
        <v>75</v>
      </c>
      <c r="BE58" s="4">
        <f>BC58</f>
        <v>15</v>
      </c>
      <c r="BF58" s="4">
        <f>BD58</f>
        <v>75</v>
      </c>
      <c r="BG58" s="4">
        <v>4</v>
      </c>
      <c r="BH58" s="4">
        <v>8250</v>
      </c>
      <c r="BI58" s="4"/>
      <c r="BJ58" s="4">
        <f>SUM(BH58:BI58)</f>
        <v>8250</v>
      </c>
      <c r="BK58" s="4">
        <f>BH58</f>
        <v>8250</v>
      </c>
      <c r="BL58" s="4">
        <f>BI58</f>
        <v>0</v>
      </c>
      <c r="BM58" s="4">
        <f>SUM(BK58:BL58)</f>
        <v>8250</v>
      </c>
      <c r="BN58" s="40"/>
    </row>
    <row r="59" spans="1:66" s="14" customFormat="1" ht="16.95" customHeight="1">
      <c r="A59" s="35">
        <v>45</v>
      </c>
      <c r="B59" s="4" t="s">
        <v>54</v>
      </c>
      <c r="C59" s="4">
        <v>44000</v>
      </c>
      <c r="D59" s="4">
        <v>4000</v>
      </c>
      <c r="E59" s="4">
        <v>3700</v>
      </c>
      <c r="F59" s="4">
        <v>340</v>
      </c>
      <c r="G59" s="4">
        <v>3111</v>
      </c>
      <c r="H59" s="15">
        <f t="shared" si="1"/>
        <v>7.0704545454545453</v>
      </c>
      <c r="I59" s="4">
        <v>536</v>
      </c>
      <c r="J59" s="15">
        <f t="shared" si="19"/>
        <v>13.4</v>
      </c>
      <c r="K59" s="4">
        <f t="shared" si="2"/>
        <v>3111</v>
      </c>
      <c r="L59" s="15">
        <f t="shared" si="3"/>
        <v>7.0704545454545453</v>
      </c>
      <c r="M59" s="4">
        <f t="shared" si="20"/>
        <v>536</v>
      </c>
      <c r="N59" s="15">
        <f t="shared" si="21"/>
        <v>13.4</v>
      </c>
      <c r="O59" s="4">
        <v>129</v>
      </c>
      <c r="P59" s="4">
        <v>36</v>
      </c>
      <c r="Q59" s="4">
        <f t="shared" si="4"/>
        <v>129</v>
      </c>
      <c r="R59" s="4">
        <f t="shared" si="5"/>
        <v>36</v>
      </c>
      <c r="S59" s="4">
        <v>3978</v>
      </c>
      <c r="T59" s="4">
        <v>698</v>
      </c>
      <c r="U59" s="4">
        <v>1790</v>
      </c>
      <c r="V59" s="4">
        <v>207</v>
      </c>
      <c r="W59" s="4">
        <v>905</v>
      </c>
      <c r="X59" s="4">
        <v>117</v>
      </c>
      <c r="Y59" s="15">
        <f t="shared" si="6"/>
        <v>50.558659217877093</v>
      </c>
      <c r="Z59" s="15">
        <f t="shared" si="18"/>
        <v>56.521739130434781</v>
      </c>
      <c r="AA59" s="4">
        <v>4924</v>
      </c>
      <c r="AB59" s="4">
        <v>812</v>
      </c>
      <c r="AC59" s="4">
        <v>1539</v>
      </c>
      <c r="AD59" s="4">
        <v>179</v>
      </c>
      <c r="AE59" s="4">
        <v>3385</v>
      </c>
      <c r="AF59" s="4">
        <v>633</v>
      </c>
      <c r="AG59" s="4">
        <v>198</v>
      </c>
      <c r="AH59" s="4">
        <v>106</v>
      </c>
      <c r="AI59" s="4">
        <v>617</v>
      </c>
      <c r="AJ59" s="4">
        <v>256</v>
      </c>
      <c r="AK59" s="4">
        <v>93</v>
      </c>
      <c r="AL59" s="4">
        <v>77</v>
      </c>
      <c r="AM59" s="4">
        <v>507</v>
      </c>
      <c r="AN59" s="4">
        <v>39</v>
      </c>
      <c r="AO59" s="4">
        <v>893</v>
      </c>
      <c r="AP59" s="4">
        <v>139</v>
      </c>
      <c r="AQ59" s="4">
        <v>686</v>
      </c>
      <c r="AR59" s="4">
        <v>84</v>
      </c>
      <c r="AS59" s="4">
        <f t="shared" si="7"/>
        <v>1579</v>
      </c>
      <c r="AT59" s="4">
        <f t="shared" si="8"/>
        <v>223</v>
      </c>
      <c r="AU59" s="4">
        <f t="shared" si="9"/>
        <v>1802</v>
      </c>
      <c r="AV59" s="4">
        <f t="shared" si="10"/>
        <v>893</v>
      </c>
      <c r="AW59" s="4">
        <f t="shared" si="11"/>
        <v>139</v>
      </c>
      <c r="AX59" s="4">
        <f t="shared" si="12"/>
        <v>686</v>
      </c>
      <c r="AY59" s="4">
        <f t="shared" si="13"/>
        <v>84</v>
      </c>
      <c r="AZ59" s="4">
        <f t="shared" si="14"/>
        <v>1579</v>
      </c>
      <c r="BA59" s="4">
        <f t="shared" si="15"/>
        <v>223</v>
      </c>
      <c r="BB59" s="4">
        <f t="shared" si="16"/>
        <v>1802</v>
      </c>
      <c r="BC59" s="4"/>
      <c r="BD59" s="4"/>
      <c r="BE59" s="4"/>
      <c r="BF59" s="4"/>
      <c r="BG59" s="4"/>
      <c r="BH59" s="4"/>
      <c r="BI59" s="4"/>
      <c r="BJ59" s="4"/>
      <c r="BK59" s="17"/>
      <c r="BL59" s="17"/>
      <c r="BM59" s="17"/>
      <c r="BN59" s="40"/>
    </row>
    <row r="60" spans="1:66" s="14" customFormat="1" ht="16.95" customHeight="1">
      <c r="A60" s="35">
        <v>46</v>
      </c>
      <c r="B60" s="4" t="s">
        <v>55</v>
      </c>
      <c r="C60" s="4">
        <v>22000</v>
      </c>
      <c r="D60" s="4">
        <v>20000</v>
      </c>
      <c r="E60" s="4">
        <v>1910</v>
      </c>
      <c r="F60" s="4">
        <v>1670</v>
      </c>
      <c r="G60" s="4">
        <v>1350</v>
      </c>
      <c r="H60" s="15">
        <f t="shared" si="1"/>
        <v>6.1363636363636367</v>
      </c>
      <c r="I60" s="4">
        <v>2055</v>
      </c>
      <c r="J60" s="15">
        <f t="shared" si="19"/>
        <v>10.275</v>
      </c>
      <c r="K60" s="4">
        <f t="shared" si="2"/>
        <v>1350</v>
      </c>
      <c r="L60" s="15">
        <f t="shared" si="3"/>
        <v>6.1363636363636367</v>
      </c>
      <c r="M60" s="4">
        <f t="shared" si="20"/>
        <v>2055</v>
      </c>
      <c r="N60" s="15">
        <f t="shared" si="21"/>
        <v>10.275</v>
      </c>
      <c r="O60" s="4">
        <v>58</v>
      </c>
      <c r="P60" s="4">
        <v>57</v>
      </c>
      <c r="Q60" s="4">
        <f t="shared" si="4"/>
        <v>58</v>
      </c>
      <c r="R60" s="4">
        <f t="shared" si="5"/>
        <v>57</v>
      </c>
      <c r="S60" s="4">
        <v>1681</v>
      </c>
      <c r="T60" s="4">
        <v>1724</v>
      </c>
      <c r="U60" s="4">
        <v>584</v>
      </c>
      <c r="V60" s="4">
        <v>708</v>
      </c>
      <c r="W60" s="4">
        <v>296</v>
      </c>
      <c r="X60" s="4">
        <v>342</v>
      </c>
      <c r="Y60" s="15">
        <f t="shared" si="6"/>
        <v>50.684931506849317</v>
      </c>
      <c r="Z60" s="15">
        <f t="shared" si="18"/>
        <v>48.305084745762713</v>
      </c>
      <c r="AA60" s="4">
        <v>1737</v>
      </c>
      <c r="AB60" s="4">
        <v>2389</v>
      </c>
      <c r="AC60" s="4">
        <v>863</v>
      </c>
      <c r="AD60" s="4">
        <v>1154</v>
      </c>
      <c r="AE60" s="4">
        <v>874</v>
      </c>
      <c r="AF60" s="4">
        <v>1235</v>
      </c>
      <c r="AG60" s="4">
        <v>18</v>
      </c>
      <c r="AH60" s="4">
        <v>22</v>
      </c>
      <c r="AI60" s="4">
        <v>98</v>
      </c>
      <c r="AJ60" s="4">
        <v>110</v>
      </c>
      <c r="AK60" s="4">
        <v>19</v>
      </c>
      <c r="AL60" s="4">
        <v>21</v>
      </c>
      <c r="AM60" s="4">
        <v>31</v>
      </c>
      <c r="AN60" s="4">
        <v>9</v>
      </c>
      <c r="AO60" s="4">
        <v>411</v>
      </c>
      <c r="AP60" s="4">
        <v>515</v>
      </c>
      <c r="AQ60" s="4">
        <v>334</v>
      </c>
      <c r="AR60" s="4">
        <v>436</v>
      </c>
      <c r="AS60" s="4">
        <f t="shared" si="7"/>
        <v>745</v>
      </c>
      <c r="AT60" s="4">
        <f t="shared" si="8"/>
        <v>951</v>
      </c>
      <c r="AU60" s="4">
        <f t="shared" si="9"/>
        <v>1696</v>
      </c>
      <c r="AV60" s="4">
        <f t="shared" si="10"/>
        <v>411</v>
      </c>
      <c r="AW60" s="4">
        <f t="shared" si="11"/>
        <v>515</v>
      </c>
      <c r="AX60" s="4">
        <f t="shared" si="12"/>
        <v>334</v>
      </c>
      <c r="AY60" s="4">
        <f t="shared" si="13"/>
        <v>436</v>
      </c>
      <c r="AZ60" s="4">
        <f t="shared" si="14"/>
        <v>745</v>
      </c>
      <c r="BA60" s="4">
        <f t="shared" si="15"/>
        <v>951</v>
      </c>
      <c r="BB60" s="4">
        <f t="shared" si="16"/>
        <v>1696</v>
      </c>
      <c r="BC60" s="4"/>
      <c r="BD60" s="4"/>
      <c r="BE60" s="4"/>
      <c r="BF60" s="4"/>
      <c r="BG60" s="4"/>
      <c r="BH60" s="4"/>
      <c r="BI60" s="4"/>
      <c r="BJ60" s="4"/>
      <c r="BK60" s="17"/>
      <c r="BL60" s="17"/>
      <c r="BM60" s="17"/>
      <c r="BN60" s="40"/>
    </row>
    <row r="61" spans="1:66" s="14" customFormat="1" ht="16.95" customHeight="1">
      <c r="A61" s="35">
        <v>47</v>
      </c>
      <c r="B61" s="4" t="s">
        <v>56</v>
      </c>
      <c r="C61" s="4">
        <v>36000</v>
      </c>
      <c r="D61" s="4">
        <v>0</v>
      </c>
      <c r="E61" s="4">
        <v>3070</v>
      </c>
      <c r="F61" s="4">
        <v>0</v>
      </c>
      <c r="G61" s="4">
        <v>3565</v>
      </c>
      <c r="H61" s="15">
        <f t="shared" si="1"/>
        <v>9.9027777777777786</v>
      </c>
      <c r="I61" s="4">
        <v>0</v>
      </c>
      <c r="J61" s="15"/>
      <c r="K61" s="4">
        <f t="shared" si="2"/>
        <v>3565</v>
      </c>
      <c r="L61" s="15">
        <f t="shared" si="3"/>
        <v>9.9027777777777786</v>
      </c>
      <c r="M61" s="4">
        <f t="shared" si="20"/>
        <v>0</v>
      </c>
      <c r="N61" s="15"/>
      <c r="O61" s="4">
        <v>20</v>
      </c>
      <c r="P61" s="4">
        <v>0</v>
      </c>
      <c r="Q61" s="4">
        <f t="shared" si="4"/>
        <v>20</v>
      </c>
      <c r="R61" s="4">
        <f t="shared" si="5"/>
        <v>0</v>
      </c>
      <c r="S61" s="4">
        <v>2600</v>
      </c>
      <c r="T61" s="4">
        <v>0</v>
      </c>
      <c r="U61" s="4">
        <v>1252</v>
      </c>
      <c r="V61" s="4">
        <v>0</v>
      </c>
      <c r="W61" s="4">
        <v>809</v>
      </c>
      <c r="X61" s="4">
        <v>0</v>
      </c>
      <c r="Y61" s="15">
        <f t="shared" si="6"/>
        <v>64.616613418530349</v>
      </c>
      <c r="Z61" s="15"/>
      <c r="AA61" s="4">
        <v>2808</v>
      </c>
      <c r="AB61" s="4">
        <v>0</v>
      </c>
      <c r="AC61" s="4">
        <v>1450</v>
      </c>
      <c r="AD61" s="4">
        <v>0</v>
      </c>
      <c r="AE61" s="4">
        <v>1358</v>
      </c>
      <c r="AF61" s="4">
        <v>0</v>
      </c>
      <c r="AG61" s="4">
        <v>96</v>
      </c>
      <c r="AH61" s="4">
        <v>0</v>
      </c>
      <c r="AI61" s="4">
        <v>245</v>
      </c>
      <c r="AJ61" s="4">
        <v>0</v>
      </c>
      <c r="AK61" s="4">
        <v>61</v>
      </c>
      <c r="AL61" s="4">
        <v>0</v>
      </c>
      <c r="AM61" s="4">
        <v>593</v>
      </c>
      <c r="AN61" s="4">
        <v>0</v>
      </c>
      <c r="AO61" s="4">
        <v>637</v>
      </c>
      <c r="AP61" s="4">
        <v>0</v>
      </c>
      <c r="AQ61" s="4">
        <v>528</v>
      </c>
      <c r="AR61" s="4">
        <v>0</v>
      </c>
      <c r="AS61" s="4">
        <f t="shared" si="7"/>
        <v>1165</v>
      </c>
      <c r="AT61" s="4">
        <f t="shared" si="8"/>
        <v>0</v>
      </c>
      <c r="AU61" s="4">
        <f t="shared" si="9"/>
        <v>1165</v>
      </c>
      <c r="AV61" s="4">
        <f t="shared" si="10"/>
        <v>637</v>
      </c>
      <c r="AW61" s="4">
        <f t="shared" si="11"/>
        <v>0</v>
      </c>
      <c r="AX61" s="4">
        <f t="shared" si="12"/>
        <v>528</v>
      </c>
      <c r="AY61" s="4">
        <f t="shared" si="13"/>
        <v>0</v>
      </c>
      <c r="AZ61" s="4">
        <f t="shared" si="14"/>
        <v>1165</v>
      </c>
      <c r="BA61" s="4">
        <f t="shared" si="15"/>
        <v>0</v>
      </c>
      <c r="BB61" s="4">
        <f t="shared" si="16"/>
        <v>1165</v>
      </c>
      <c r="BC61" s="4"/>
      <c r="BD61" s="4"/>
      <c r="BE61" s="4"/>
      <c r="BF61" s="4"/>
      <c r="BG61" s="4"/>
      <c r="BH61" s="4"/>
      <c r="BI61" s="4"/>
      <c r="BJ61" s="4"/>
      <c r="BK61" s="17"/>
      <c r="BL61" s="17"/>
      <c r="BM61" s="17"/>
      <c r="BN61" s="40"/>
    </row>
    <row r="62" spans="1:66" s="14" customFormat="1" ht="16.95" customHeight="1">
      <c r="A62" s="42">
        <v>48</v>
      </c>
      <c r="B62" s="25" t="s">
        <v>57</v>
      </c>
      <c r="C62" s="4">
        <v>65000</v>
      </c>
      <c r="D62" s="4">
        <v>12000</v>
      </c>
      <c r="E62" s="4">
        <v>5760</v>
      </c>
      <c r="F62" s="4">
        <v>1010</v>
      </c>
      <c r="G62" s="4">
        <v>5071</v>
      </c>
      <c r="H62" s="15">
        <f t="shared" si="1"/>
        <v>7.8015384615384615</v>
      </c>
      <c r="I62" s="4">
        <v>825</v>
      </c>
      <c r="J62" s="15">
        <f t="shared" si="19"/>
        <v>6.875</v>
      </c>
      <c r="K62" s="4">
        <f t="shared" si="2"/>
        <v>5071</v>
      </c>
      <c r="L62" s="15">
        <f t="shared" si="3"/>
        <v>7.8015384615384615</v>
      </c>
      <c r="M62" s="4">
        <f t="shared" si="20"/>
        <v>825</v>
      </c>
      <c r="N62" s="15">
        <f t="shared" si="21"/>
        <v>6.875</v>
      </c>
      <c r="O62" s="4">
        <v>64</v>
      </c>
      <c r="P62" s="4">
        <v>19</v>
      </c>
      <c r="Q62" s="4">
        <f t="shared" si="4"/>
        <v>64</v>
      </c>
      <c r="R62" s="4">
        <f t="shared" si="5"/>
        <v>19</v>
      </c>
      <c r="S62" s="4">
        <v>5442</v>
      </c>
      <c r="T62" s="4">
        <v>1065</v>
      </c>
      <c r="U62" s="4">
        <v>1519</v>
      </c>
      <c r="V62" s="4">
        <v>340</v>
      </c>
      <c r="W62" s="4">
        <v>779</v>
      </c>
      <c r="X62" s="4">
        <v>186</v>
      </c>
      <c r="Y62" s="15">
        <f t="shared" si="6"/>
        <v>51.283739302172485</v>
      </c>
      <c r="Z62" s="15">
        <f t="shared" si="18"/>
        <v>54.705882352941174</v>
      </c>
      <c r="AA62" s="4">
        <v>4766</v>
      </c>
      <c r="AB62" s="4">
        <v>1045</v>
      </c>
      <c r="AC62" s="4">
        <v>2370</v>
      </c>
      <c r="AD62" s="4">
        <v>478</v>
      </c>
      <c r="AE62" s="4">
        <v>2396</v>
      </c>
      <c r="AF62" s="4">
        <v>567</v>
      </c>
      <c r="AG62" s="4">
        <v>89</v>
      </c>
      <c r="AH62" s="4">
        <v>28</v>
      </c>
      <c r="AI62" s="4">
        <v>259</v>
      </c>
      <c r="AJ62" s="4">
        <v>87</v>
      </c>
      <c r="AK62" s="4">
        <v>71</v>
      </c>
      <c r="AL62" s="4">
        <v>15</v>
      </c>
      <c r="AM62" s="4">
        <v>176</v>
      </c>
      <c r="AN62" s="4">
        <v>30</v>
      </c>
      <c r="AO62" s="4">
        <v>1170</v>
      </c>
      <c r="AP62" s="4">
        <v>218</v>
      </c>
      <c r="AQ62" s="4">
        <v>912</v>
      </c>
      <c r="AR62" s="4">
        <v>165</v>
      </c>
      <c r="AS62" s="4">
        <f t="shared" si="7"/>
        <v>2082</v>
      </c>
      <c r="AT62" s="4">
        <f t="shared" si="8"/>
        <v>383</v>
      </c>
      <c r="AU62" s="4">
        <f t="shared" si="9"/>
        <v>2465</v>
      </c>
      <c r="AV62" s="4">
        <f t="shared" si="10"/>
        <v>1170</v>
      </c>
      <c r="AW62" s="4">
        <f t="shared" si="11"/>
        <v>218</v>
      </c>
      <c r="AX62" s="4">
        <f t="shared" si="12"/>
        <v>912</v>
      </c>
      <c r="AY62" s="4">
        <f t="shared" si="13"/>
        <v>165</v>
      </c>
      <c r="AZ62" s="4">
        <f t="shared" si="14"/>
        <v>2082</v>
      </c>
      <c r="BA62" s="4">
        <f t="shared" si="15"/>
        <v>383</v>
      </c>
      <c r="BB62" s="4">
        <f t="shared" si="16"/>
        <v>2465</v>
      </c>
      <c r="BC62" s="4" t="s">
        <v>80</v>
      </c>
      <c r="BD62" s="4"/>
      <c r="BE62" s="4"/>
      <c r="BF62" s="4"/>
      <c r="BG62" s="4"/>
      <c r="BH62" s="4"/>
      <c r="BI62" s="4"/>
      <c r="BJ62" s="4"/>
      <c r="BK62" s="17"/>
      <c r="BL62" s="17"/>
      <c r="BM62" s="17"/>
      <c r="BN62" s="40"/>
    </row>
    <row r="63" spans="1:66" s="13" customFormat="1" ht="16.95" customHeight="1">
      <c r="A63" s="29"/>
      <c r="B63" s="24" t="s">
        <v>18</v>
      </c>
      <c r="C63" s="24">
        <f>SUM(C58:C62)</f>
        <v>255000</v>
      </c>
      <c r="D63" s="9">
        <f t="shared" ref="D63:BJ63" si="73">SUM(D58:D62)</f>
        <v>76000</v>
      </c>
      <c r="E63" s="9">
        <f t="shared" si="73"/>
        <v>22240</v>
      </c>
      <c r="F63" s="9">
        <f t="shared" si="73"/>
        <v>6360</v>
      </c>
      <c r="G63" s="9">
        <f t="shared" si="73"/>
        <v>19094</v>
      </c>
      <c r="H63" s="20">
        <f t="shared" si="1"/>
        <v>7.4878431372549024</v>
      </c>
      <c r="I63" s="9">
        <f t="shared" si="73"/>
        <v>6696</v>
      </c>
      <c r="J63" s="20">
        <f t="shared" si="19"/>
        <v>8.810526315789474</v>
      </c>
      <c r="K63" s="9">
        <f t="shared" si="2"/>
        <v>19094</v>
      </c>
      <c r="L63" s="20">
        <f t="shared" si="3"/>
        <v>7.4878431372549024</v>
      </c>
      <c r="M63" s="9">
        <f t="shared" si="20"/>
        <v>6696</v>
      </c>
      <c r="N63" s="20">
        <f t="shared" si="21"/>
        <v>8.810526315789474</v>
      </c>
      <c r="O63" s="9">
        <f t="shared" si="73"/>
        <v>446</v>
      </c>
      <c r="P63" s="9">
        <f t="shared" si="73"/>
        <v>192</v>
      </c>
      <c r="Q63" s="9">
        <f t="shared" si="4"/>
        <v>446</v>
      </c>
      <c r="R63" s="9">
        <f t="shared" si="5"/>
        <v>192</v>
      </c>
      <c r="S63" s="9">
        <f t="shared" si="73"/>
        <v>21058</v>
      </c>
      <c r="T63" s="9">
        <f t="shared" si="73"/>
        <v>6912</v>
      </c>
      <c r="U63" s="9">
        <f t="shared" si="73"/>
        <v>7354</v>
      </c>
      <c r="V63" s="9">
        <f t="shared" si="73"/>
        <v>2403</v>
      </c>
      <c r="W63" s="9">
        <f t="shared" si="73"/>
        <v>3971</v>
      </c>
      <c r="X63" s="9">
        <f t="shared" si="73"/>
        <v>1244</v>
      </c>
      <c r="Y63" s="20">
        <f t="shared" si="6"/>
        <v>53.997824313298885</v>
      </c>
      <c r="Z63" s="20">
        <f t="shared" si="18"/>
        <v>51.768622555139409</v>
      </c>
      <c r="AA63" s="9">
        <f t="shared" si="73"/>
        <v>21073</v>
      </c>
      <c r="AB63" s="9">
        <f t="shared" si="73"/>
        <v>8406</v>
      </c>
      <c r="AC63" s="9">
        <f t="shared" si="73"/>
        <v>9747</v>
      </c>
      <c r="AD63" s="9">
        <f t="shared" si="73"/>
        <v>3835</v>
      </c>
      <c r="AE63" s="9">
        <f t="shared" si="73"/>
        <v>11326</v>
      </c>
      <c r="AF63" s="9">
        <f t="shared" si="73"/>
        <v>4571</v>
      </c>
      <c r="AG63" s="9">
        <f t="shared" si="73"/>
        <v>472</v>
      </c>
      <c r="AH63" s="9">
        <f t="shared" si="73"/>
        <v>205</v>
      </c>
      <c r="AI63" s="9">
        <f t="shared" si="73"/>
        <v>1543</v>
      </c>
      <c r="AJ63" s="9">
        <f t="shared" si="73"/>
        <v>659</v>
      </c>
      <c r="AK63" s="9">
        <f t="shared" si="73"/>
        <v>292</v>
      </c>
      <c r="AL63" s="9">
        <f t="shared" si="73"/>
        <v>202</v>
      </c>
      <c r="AM63" s="9">
        <f t="shared" si="73"/>
        <v>1677</v>
      </c>
      <c r="AN63" s="9">
        <f t="shared" si="73"/>
        <v>345</v>
      </c>
      <c r="AO63" s="9">
        <f t="shared" si="73"/>
        <v>4592</v>
      </c>
      <c r="AP63" s="9">
        <f t="shared" si="73"/>
        <v>1731</v>
      </c>
      <c r="AQ63" s="9">
        <f t="shared" si="73"/>
        <v>3647</v>
      </c>
      <c r="AR63" s="9">
        <f t="shared" si="73"/>
        <v>1361</v>
      </c>
      <c r="AS63" s="9">
        <f t="shared" si="7"/>
        <v>8239</v>
      </c>
      <c r="AT63" s="9">
        <f t="shared" si="8"/>
        <v>3092</v>
      </c>
      <c r="AU63" s="9">
        <f t="shared" si="9"/>
        <v>11331</v>
      </c>
      <c r="AV63" s="9">
        <f t="shared" si="10"/>
        <v>4592</v>
      </c>
      <c r="AW63" s="9">
        <f t="shared" si="11"/>
        <v>1731</v>
      </c>
      <c r="AX63" s="9">
        <f t="shared" si="12"/>
        <v>3647</v>
      </c>
      <c r="AY63" s="9">
        <f t="shared" si="13"/>
        <v>1361</v>
      </c>
      <c r="AZ63" s="9">
        <f t="shared" si="14"/>
        <v>8239</v>
      </c>
      <c r="BA63" s="9">
        <f t="shared" si="15"/>
        <v>3092</v>
      </c>
      <c r="BB63" s="9">
        <f t="shared" si="16"/>
        <v>11331</v>
      </c>
      <c r="BC63" s="9">
        <f t="shared" si="73"/>
        <v>15</v>
      </c>
      <c r="BD63" s="9">
        <f t="shared" si="73"/>
        <v>75</v>
      </c>
      <c r="BE63" s="9">
        <f t="shared" ref="BE63" si="74">SUM(BE58:BE62)</f>
        <v>15</v>
      </c>
      <c r="BF63" s="9">
        <f t="shared" ref="BF63" si="75">SUM(BF58:BF62)</f>
        <v>75</v>
      </c>
      <c r="BG63" s="9">
        <f t="shared" si="73"/>
        <v>4</v>
      </c>
      <c r="BH63" s="9">
        <f t="shared" si="73"/>
        <v>8250</v>
      </c>
      <c r="BI63" s="9">
        <f t="shared" si="73"/>
        <v>0</v>
      </c>
      <c r="BJ63" s="9">
        <f t="shared" si="73"/>
        <v>8250</v>
      </c>
      <c r="BK63" s="9">
        <f t="shared" ref="BK63" si="76">SUM(BK58:BK62)</f>
        <v>8250</v>
      </c>
      <c r="BL63" s="9">
        <f t="shared" ref="BL63" si="77">SUM(BL58:BL62)</f>
        <v>0</v>
      </c>
      <c r="BM63" s="9">
        <f t="shared" ref="BM63" si="78">SUM(BM58:BM62)</f>
        <v>8250</v>
      </c>
      <c r="BN63" s="39"/>
    </row>
    <row r="64" spans="1:66" s="12" customFormat="1" ht="16.95" customHeight="1">
      <c r="A64" s="43">
        <v>49</v>
      </c>
      <c r="B64" s="26" t="s">
        <v>58</v>
      </c>
      <c r="C64" s="4">
        <v>50000</v>
      </c>
      <c r="D64" s="4">
        <v>25000</v>
      </c>
      <c r="E64" s="4">
        <v>4000</v>
      </c>
      <c r="F64" s="4">
        <v>2080</v>
      </c>
      <c r="G64" s="4">
        <v>3947</v>
      </c>
      <c r="H64" s="15">
        <f t="shared" si="1"/>
        <v>7.8940000000000001</v>
      </c>
      <c r="I64" s="4">
        <v>1998</v>
      </c>
      <c r="J64" s="15">
        <f t="shared" si="19"/>
        <v>7.992</v>
      </c>
      <c r="K64" s="4">
        <f t="shared" si="2"/>
        <v>3947</v>
      </c>
      <c r="L64" s="15">
        <f t="shared" si="3"/>
        <v>7.8940000000000001</v>
      </c>
      <c r="M64" s="4">
        <f t="shared" si="20"/>
        <v>1998</v>
      </c>
      <c r="N64" s="15">
        <f t="shared" si="21"/>
        <v>7.992</v>
      </c>
      <c r="O64" s="4">
        <v>75</v>
      </c>
      <c r="P64" s="4">
        <v>21</v>
      </c>
      <c r="Q64" s="4">
        <f t="shared" si="4"/>
        <v>75</v>
      </c>
      <c r="R64" s="4">
        <f t="shared" si="5"/>
        <v>21</v>
      </c>
      <c r="S64" s="4">
        <v>3825</v>
      </c>
      <c r="T64" s="4">
        <v>2040</v>
      </c>
      <c r="U64" s="4">
        <v>1251</v>
      </c>
      <c r="V64" s="4">
        <v>625</v>
      </c>
      <c r="W64" s="4">
        <v>750</v>
      </c>
      <c r="X64" s="4">
        <v>325</v>
      </c>
      <c r="Y64" s="15">
        <f t="shared" si="6"/>
        <v>59.952038369304553</v>
      </c>
      <c r="Z64" s="15">
        <f t="shared" si="18"/>
        <v>52</v>
      </c>
      <c r="AA64" s="4">
        <v>4247</v>
      </c>
      <c r="AB64" s="4">
        <v>1976</v>
      </c>
      <c r="AC64" s="4">
        <v>2117</v>
      </c>
      <c r="AD64" s="4">
        <v>889</v>
      </c>
      <c r="AE64" s="4">
        <v>2336</v>
      </c>
      <c r="AF64" s="4">
        <v>1087</v>
      </c>
      <c r="AG64" s="4">
        <v>115</v>
      </c>
      <c r="AH64" s="4">
        <v>54</v>
      </c>
      <c r="AI64" s="4">
        <v>228</v>
      </c>
      <c r="AJ64" s="4">
        <v>947</v>
      </c>
      <c r="AK64" s="4">
        <v>71</v>
      </c>
      <c r="AL64" s="4">
        <v>50</v>
      </c>
      <c r="AM64" s="4">
        <v>74</v>
      </c>
      <c r="AN64" s="4">
        <v>49</v>
      </c>
      <c r="AO64" s="4">
        <v>973</v>
      </c>
      <c r="AP64" s="4">
        <v>461</v>
      </c>
      <c r="AQ64" s="4">
        <v>808</v>
      </c>
      <c r="AR64" s="4">
        <v>405</v>
      </c>
      <c r="AS64" s="4">
        <f t="shared" si="7"/>
        <v>1781</v>
      </c>
      <c r="AT64" s="4">
        <f t="shared" si="8"/>
        <v>866</v>
      </c>
      <c r="AU64" s="4">
        <f t="shared" si="9"/>
        <v>2647</v>
      </c>
      <c r="AV64" s="4">
        <f t="shared" si="10"/>
        <v>973</v>
      </c>
      <c r="AW64" s="4">
        <f t="shared" si="11"/>
        <v>461</v>
      </c>
      <c r="AX64" s="4">
        <f t="shared" si="12"/>
        <v>808</v>
      </c>
      <c r="AY64" s="4">
        <f t="shared" si="13"/>
        <v>405</v>
      </c>
      <c r="AZ64" s="4">
        <f t="shared" si="14"/>
        <v>1781</v>
      </c>
      <c r="BA64" s="4">
        <f t="shared" si="15"/>
        <v>866</v>
      </c>
      <c r="BB64" s="4">
        <f t="shared" si="16"/>
        <v>2647</v>
      </c>
      <c r="BC64" s="4"/>
      <c r="BD64" s="4"/>
      <c r="BE64" s="4"/>
      <c r="BF64" s="4"/>
      <c r="BG64" s="4">
        <v>4</v>
      </c>
      <c r="BH64" s="4">
        <v>5160</v>
      </c>
      <c r="BI64" s="4"/>
      <c r="BJ64" s="4">
        <f>SUM(BH64:BI64)</f>
        <v>5160</v>
      </c>
      <c r="BK64" s="4">
        <f>BH64</f>
        <v>5160</v>
      </c>
      <c r="BL64" s="4">
        <f>BI64</f>
        <v>0</v>
      </c>
      <c r="BM64" s="4">
        <f>SUM(BK64:BL64)</f>
        <v>5160</v>
      </c>
      <c r="BN64" s="38"/>
    </row>
    <row r="65" spans="1:66" s="12" customFormat="1" ht="16.95" customHeight="1">
      <c r="A65" s="35">
        <v>50</v>
      </c>
      <c r="B65" s="4" t="s">
        <v>59</v>
      </c>
      <c r="C65" s="4">
        <v>28000</v>
      </c>
      <c r="D65" s="4">
        <v>10000</v>
      </c>
      <c r="E65" s="4">
        <v>1835</v>
      </c>
      <c r="F65" s="4">
        <v>830</v>
      </c>
      <c r="G65" s="4">
        <v>1831</v>
      </c>
      <c r="H65" s="15">
        <f t="shared" si="1"/>
        <v>6.5392857142857146</v>
      </c>
      <c r="I65" s="4">
        <v>941</v>
      </c>
      <c r="J65" s="15">
        <f t="shared" si="19"/>
        <v>9.41</v>
      </c>
      <c r="K65" s="4">
        <f t="shared" si="2"/>
        <v>1831</v>
      </c>
      <c r="L65" s="15">
        <f t="shared" si="3"/>
        <v>6.5392857142857146</v>
      </c>
      <c r="M65" s="4">
        <f t="shared" si="20"/>
        <v>941</v>
      </c>
      <c r="N65" s="15">
        <f t="shared" si="21"/>
        <v>9.41</v>
      </c>
      <c r="O65" s="4">
        <v>104</v>
      </c>
      <c r="P65" s="4">
        <v>61</v>
      </c>
      <c r="Q65" s="4">
        <f t="shared" si="4"/>
        <v>104</v>
      </c>
      <c r="R65" s="4">
        <f t="shared" si="5"/>
        <v>61</v>
      </c>
      <c r="S65" s="4">
        <v>2422</v>
      </c>
      <c r="T65" s="4">
        <v>1161</v>
      </c>
      <c r="U65" s="4">
        <v>577</v>
      </c>
      <c r="V65" s="4">
        <v>215</v>
      </c>
      <c r="W65" s="4">
        <v>332</v>
      </c>
      <c r="X65" s="4">
        <v>101</v>
      </c>
      <c r="Y65" s="15">
        <f t="shared" si="6"/>
        <v>57.538994800693239</v>
      </c>
      <c r="Z65" s="15">
        <f t="shared" si="18"/>
        <v>46.97674418604651</v>
      </c>
      <c r="AA65" s="4">
        <v>2400</v>
      </c>
      <c r="AB65" s="4">
        <v>1087</v>
      </c>
      <c r="AC65" s="4">
        <v>1031</v>
      </c>
      <c r="AD65" s="4">
        <v>527</v>
      </c>
      <c r="AE65" s="4">
        <v>1186</v>
      </c>
      <c r="AF65" s="4">
        <v>539</v>
      </c>
      <c r="AG65" s="4">
        <v>35</v>
      </c>
      <c r="AH65" s="4">
        <v>23</v>
      </c>
      <c r="AI65" s="4">
        <v>211</v>
      </c>
      <c r="AJ65" s="4">
        <v>96</v>
      </c>
      <c r="AK65" s="4">
        <v>5</v>
      </c>
      <c r="AL65" s="4">
        <v>5</v>
      </c>
      <c r="AM65" s="4">
        <v>47</v>
      </c>
      <c r="AN65" s="4">
        <v>0</v>
      </c>
      <c r="AO65" s="4">
        <v>466</v>
      </c>
      <c r="AP65" s="4">
        <v>201</v>
      </c>
      <c r="AQ65" s="4">
        <v>384</v>
      </c>
      <c r="AR65" s="4">
        <v>197</v>
      </c>
      <c r="AS65" s="4">
        <f t="shared" si="7"/>
        <v>850</v>
      </c>
      <c r="AT65" s="4">
        <f t="shared" si="8"/>
        <v>398</v>
      </c>
      <c r="AU65" s="4">
        <f t="shared" si="9"/>
        <v>1248</v>
      </c>
      <c r="AV65" s="4">
        <f t="shared" si="10"/>
        <v>466</v>
      </c>
      <c r="AW65" s="4">
        <f t="shared" si="11"/>
        <v>201</v>
      </c>
      <c r="AX65" s="4">
        <f t="shared" si="12"/>
        <v>384</v>
      </c>
      <c r="AY65" s="4">
        <f t="shared" si="13"/>
        <v>197</v>
      </c>
      <c r="AZ65" s="4">
        <f t="shared" si="14"/>
        <v>850</v>
      </c>
      <c r="BA65" s="4">
        <f t="shared" si="15"/>
        <v>398</v>
      </c>
      <c r="BB65" s="4">
        <f t="shared" si="16"/>
        <v>1248</v>
      </c>
      <c r="BC65" s="4"/>
      <c r="BD65" s="4"/>
      <c r="BE65" s="4"/>
      <c r="BF65" s="4"/>
      <c r="BG65" s="4"/>
      <c r="BH65" s="4"/>
      <c r="BI65" s="4"/>
      <c r="BJ65" s="4"/>
      <c r="BK65" s="16"/>
      <c r="BL65" s="16"/>
      <c r="BM65" s="16"/>
      <c r="BN65" s="38"/>
    </row>
    <row r="66" spans="1:66" s="12" customFormat="1" ht="16.95" customHeight="1">
      <c r="A66" s="42">
        <v>51</v>
      </c>
      <c r="B66" s="25" t="s">
        <v>60</v>
      </c>
      <c r="C66" s="4">
        <v>70000</v>
      </c>
      <c r="D66" s="4">
        <v>22000</v>
      </c>
      <c r="E66" s="4">
        <v>5610</v>
      </c>
      <c r="F66" s="4">
        <v>1830</v>
      </c>
      <c r="G66" s="4">
        <v>5415</v>
      </c>
      <c r="H66" s="15">
        <f t="shared" si="1"/>
        <v>7.7357142857142858</v>
      </c>
      <c r="I66" s="4">
        <v>1628</v>
      </c>
      <c r="J66" s="15">
        <f t="shared" si="19"/>
        <v>7.4</v>
      </c>
      <c r="K66" s="4">
        <f t="shared" si="2"/>
        <v>5415</v>
      </c>
      <c r="L66" s="15">
        <f t="shared" si="3"/>
        <v>7.7357142857142858</v>
      </c>
      <c r="M66" s="4">
        <f t="shared" si="20"/>
        <v>1628</v>
      </c>
      <c r="N66" s="15">
        <f t="shared" si="21"/>
        <v>7.4</v>
      </c>
      <c r="O66" s="4">
        <v>279</v>
      </c>
      <c r="P66" s="4">
        <v>90</v>
      </c>
      <c r="Q66" s="4">
        <f t="shared" si="4"/>
        <v>279</v>
      </c>
      <c r="R66" s="4">
        <f t="shared" si="5"/>
        <v>90</v>
      </c>
      <c r="S66" s="4">
        <v>5551</v>
      </c>
      <c r="T66" s="4">
        <v>1701</v>
      </c>
      <c r="U66" s="4">
        <v>1171</v>
      </c>
      <c r="V66" s="4">
        <v>395</v>
      </c>
      <c r="W66" s="4">
        <v>594</v>
      </c>
      <c r="X66" s="4">
        <v>206</v>
      </c>
      <c r="Y66" s="15">
        <f t="shared" si="6"/>
        <v>50.725875320239112</v>
      </c>
      <c r="Z66" s="15">
        <f t="shared" si="18"/>
        <v>52.151898734177216</v>
      </c>
      <c r="AA66" s="4">
        <v>5676</v>
      </c>
      <c r="AB66" s="4">
        <v>2073</v>
      </c>
      <c r="AC66" s="4">
        <v>2826</v>
      </c>
      <c r="AD66" s="4">
        <v>870</v>
      </c>
      <c r="AE66" s="4">
        <v>3232</v>
      </c>
      <c r="AF66" s="4">
        <v>1053</v>
      </c>
      <c r="AG66" s="4">
        <v>72</v>
      </c>
      <c r="AH66" s="4">
        <v>20</v>
      </c>
      <c r="AI66" s="4">
        <v>397</v>
      </c>
      <c r="AJ66" s="4">
        <v>154</v>
      </c>
      <c r="AK66" s="4">
        <v>49</v>
      </c>
      <c r="AL66" s="4">
        <v>37</v>
      </c>
      <c r="AM66" s="4">
        <v>165</v>
      </c>
      <c r="AN66" s="4">
        <v>45</v>
      </c>
      <c r="AO66" s="4">
        <v>1329</v>
      </c>
      <c r="AP66" s="4">
        <v>436</v>
      </c>
      <c r="AQ66" s="4">
        <v>1046</v>
      </c>
      <c r="AR66" s="4">
        <v>344</v>
      </c>
      <c r="AS66" s="4">
        <f t="shared" si="7"/>
        <v>2375</v>
      </c>
      <c r="AT66" s="4">
        <f t="shared" si="8"/>
        <v>780</v>
      </c>
      <c r="AU66" s="4">
        <f t="shared" si="9"/>
        <v>3155</v>
      </c>
      <c r="AV66" s="4">
        <f t="shared" si="10"/>
        <v>1329</v>
      </c>
      <c r="AW66" s="4">
        <f t="shared" si="11"/>
        <v>436</v>
      </c>
      <c r="AX66" s="4">
        <f t="shared" si="12"/>
        <v>1046</v>
      </c>
      <c r="AY66" s="4">
        <f t="shared" si="13"/>
        <v>344</v>
      </c>
      <c r="AZ66" s="4">
        <f t="shared" si="14"/>
        <v>2375</v>
      </c>
      <c r="BA66" s="4">
        <f t="shared" si="15"/>
        <v>780</v>
      </c>
      <c r="BB66" s="4">
        <f t="shared" si="16"/>
        <v>3155</v>
      </c>
      <c r="BC66" s="4"/>
      <c r="BD66" s="4"/>
      <c r="BE66" s="4"/>
      <c r="BF66" s="4"/>
      <c r="BG66" s="4"/>
      <c r="BH66" s="4"/>
      <c r="BI66" s="4"/>
      <c r="BJ66" s="4"/>
      <c r="BK66" s="16"/>
      <c r="BL66" s="16"/>
      <c r="BM66" s="16"/>
      <c r="BN66" s="38"/>
    </row>
    <row r="67" spans="1:66" s="13" customFormat="1" ht="16.95" customHeight="1">
      <c r="A67" s="29"/>
      <c r="B67" s="24" t="s">
        <v>18</v>
      </c>
      <c r="C67" s="24">
        <f>SUM(C64:C66)</f>
        <v>148000</v>
      </c>
      <c r="D67" s="9">
        <f t="shared" ref="D67:BJ67" si="79">SUM(D64:D66)</f>
        <v>57000</v>
      </c>
      <c r="E67" s="9">
        <f t="shared" si="79"/>
        <v>11445</v>
      </c>
      <c r="F67" s="9">
        <f t="shared" si="79"/>
        <v>4740</v>
      </c>
      <c r="G67" s="9">
        <f t="shared" si="79"/>
        <v>11193</v>
      </c>
      <c r="H67" s="20">
        <f t="shared" si="1"/>
        <v>7.5628378378378383</v>
      </c>
      <c r="I67" s="9">
        <f t="shared" si="79"/>
        <v>4567</v>
      </c>
      <c r="J67" s="20">
        <f t="shared" si="19"/>
        <v>8.0122807017543867</v>
      </c>
      <c r="K67" s="9">
        <f t="shared" si="2"/>
        <v>11193</v>
      </c>
      <c r="L67" s="20">
        <f t="shared" si="3"/>
        <v>7.5628378378378383</v>
      </c>
      <c r="M67" s="9">
        <f t="shared" si="20"/>
        <v>4567</v>
      </c>
      <c r="N67" s="20">
        <f t="shared" si="21"/>
        <v>8.0122807017543867</v>
      </c>
      <c r="O67" s="9">
        <f t="shared" si="79"/>
        <v>458</v>
      </c>
      <c r="P67" s="9">
        <f t="shared" si="79"/>
        <v>172</v>
      </c>
      <c r="Q67" s="9">
        <f t="shared" si="4"/>
        <v>458</v>
      </c>
      <c r="R67" s="9">
        <f t="shared" si="5"/>
        <v>172</v>
      </c>
      <c r="S67" s="9">
        <f t="shared" si="79"/>
        <v>11798</v>
      </c>
      <c r="T67" s="9">
        <f t="shared" si="79"/>
        <v>4902</v>
      </c>
      <c r="U67" s="9">
        <f t="shared" si="79"/>
        <v>2999</v>
      </c>
      <c r="V67" s="9">
        <f t="shared" si="79"/>
        <v>1235</v>
      </c>
      <c r="W67" s="9">
        <f t="shared" si="79"/>
        <v>1676</v>
      </c>
      <c r="X67" s="9">
        <f t="shared" si="79"/>
        <v>632</v>
      </c>
      <c r="Y67" s="20">
        <f t="shared" si="6"/>
        <v>55.885295098366122</v>
      </c>
      <c r="Z67" s="20">
        <f t="shared" si="18"/>
        <v>51.174089068825914</v>
      </c>
      <c r="AA67" s="9">
        <f t="shared" si="79"/>
        <v>12323</v>
      </c>
      <c r="AB67" s="9">
        <f t="shared" si="79"/>
        <v>5136</v>
      </c>
      <c r="AC67" s="9">
        <f t="shared" si="79"/>
        <v>5974</v>
      </c>
      <c r="AD67" s="9">
        <f t="shared" si="79"/>
        <v>2286</v>
      </c>
      <c r="AE67" s="9">
        <f t="shared" si="79"/>
        <v>6754</v>
      </c>
      <c r="AF67" s="9">
        <f t="shared" si="79"/>
        <v>2679</v>
      </c>
      <c r="AG67" s="9">
        <f t="shared" si="79"/>
        <v>222</v>
      </c>
      <c r="AH67" s="9">
        <f t="shared" si="79"/>
        <v>97</v>
      </c>
      <c r="AI67" s="9">
        <f t="shared" si="79"/>
        <v>836</v>
      </c>
      <c r="AJ67" s="9">
        <f t="shared" si="79"/>
        <v>1197</v>
      </c>
      <c r="AK67" s="9">
        <f t="shared" si="79"/>
        <v>125</v>
      </c>
      <c r="AL67" s="9">
        <f t="shared" si="79"/>
        <v>92</v>
      </c>
      <c r="AM67" s="9">
        <f t="shared" si="79"/>
        <v>286</v>
      </c>
      <c r="AN67" s="9">
        <f t="shared" si="79"/>
        <v>94</v>
      </c>
      <c r="AO67" s="9">
        <f t="shared" si="79"/>
        <v>2768</v>
      </c>
      <c r="AP67" s="9">
        <f t="shared" si="79"/>
        <v>1098</v>
      </c>
      <c r="AQ67" s="9">
        <f t="shared" si="79"/>
        <v>2238</v>
      </c>
      <c r="AR67" s="9">
        <f t="shared" si="79"/>
        <v>946</v>
      </c>
      <c r="AS67" s="9">
        <f t="shared" si="7"/>
        <v>5006</v>
      </c>
      <c r="AT67" s="9">
        <f t="shared" si="8"/>
        <v>2044</v>
      </c>
      <c r="AU67" s="9">
        <f t="shared" si="9"/>
        <v>7050</v>
      </c>
      <c r="AV67" s="9">
        <f t="shared" si="10"/>
        <v>2768</v>
      </c>
      <c r="AW67" s="9">
        <f t="shared" si="11"/>
        <v>1098</v>
      </c>
      <c r="AX67" s="9">
        <f t="shared" si="12"/>
        <v>2238</v>
      </c>
      <c r="AY67" s="9">
        <f t="shared" si="13"/>
        <v>946</v>
      </c>
      <c r="AZ67" s="9">
        <f t="shared" si="14"/>
        <v>5006</v>
      </c>
      <c r="BA67" s="9">
        <f t="shared" si="15"/>
        <v>2044</v>
      </c>
      <c r="BB67" s="9">
        <f t="shared" si="16"/>
        <v>7050</v>
      </c>
      <c r="BC67" s="9">
        <f t="shared" si="79"/>
        <v>0</v>
      </c>
      <c r="BD67" s="9">
        <f t="shared" si="79"/>
        <v>0</v>
      </c>
      <c r="BE67" s="9"/>
      <c r="BF67" s="9"/>
      <c r="BG67" s="9">
        <f t="shared" si="79"/>
        <v>4</v>
      </c>
      <c r="BH67" s="9">
        <f t="shared" si="79"/>
        <v>5160</v>
      </c>
      <c r="BI67" s="9">
        <f t="shared" si="79"/>
        <v>0</v>
      </c>
      <c r="BJ67" s="9">
        <f t="shared" si="79"/>
        <v>5160</v>
      </c>
      <c r="BK67" s="9">
        <f t="shared" ref="BK67" si="80">SUM(BK64:BK66)</f>
        <v>5160</v>
      </c>
      <c r="BL67" s="9">
        <f t="shared" ref="BL67" si="81">SUM(BL64:BL66)</f>
        <v>0</v>
      </c>
      <c r="BM67" s="9">
        <f t="shared" ref="BM67" si="82">SUM(BM64:BM66)</f>
        <v>5160</v>
      </c>
      <c r="BN67" s="39"/>
    </row>
    <row r="68" spans="1:66" s="12" customFormat="1" ht="16.95" customHeight="1">
      <c r="A68" s="43">
        <v>52</v>
      </c>
      <c r="B68" s="26" t="s">
        <v>61</v>
      </c>
      <c r="C68" s="4">
        <v>55000</v>
      </c>
      <c r="D68" s="4">
        <v>0</v>
      </c>
      <c r="E68" s="4">
        <v>3865</v>
      </c>
      <c r="F68" s="4">
        <v>0</v>
      </c>
      <c r="G68" s="4">
        <v>4313</v>
      </c>
      <c r="H68" s="15">
        <f t="shared" si="1"/>
        <v>7.8418181818181818</v>
      </c>
      <c r="I68" s="4">
        <v>0</v>
      </c>
      <c r="J68" s="15"/>
      <c r="K68" s="4">
        <f t="shared" si="2"/>
        <v>4313</v>
      </c>
      <c r="L68" s="15">
        <f t="shared" si="3"/>
        <v>7.8418181818181818</v>
      </c>
      <c r="M68" s="4">
        <f t="shared" si="20"/>
        <v>0</v>
      </c>
      <c r="N68" s="15"/>
      <c r="O68" s="4">
        <v>52</v>
      </c>
      <c r="P68" s="4">
        <v>0</v>
      </c>
      <c r="Q68" s="4">
        <f t="shared" si="4"/>
        <v>52</v>
      </c>
      <c r="R68" s="4">
        <f t="shared" si="5"/>
        <v>0</v>
      </c>
      <c r="S68" s="4">
        <v>4361</v>
      </c>
      <c r="T68" s="4">
        <v>0</v>
      </c>
      <c r="U68" s="4">
        <v>1284</v>
      </c>
      <c r="V68" s="4">
        <v>0</v>
      </c>
      <c r="W68" s="4">
        <v>718</v>
      </c>
      <c r="X68" s="4">
        <v>0</v>
      </c>
      <c r="Y68" s="15">
        <f t="shared" si="6"/>
        <v>55.9190031152648</v>
      </c>
      <c r="Z68" s="15"/>
      <c r="AA68" s="4">
        <v>4417</v>
      </c>
      <c r="AB68" s="4">
        <v>0</v>
      </c>
      <c r="AC68" s="4">
        <v>1588</v>
      </c>
      <c r="AD68" s="4">
        <v>0</v>
      </c>
      <c r="AE68" s="4">
        <v>1305</v>
      </c>
      <c r="AF68" s="4">
        <v>0</v>
      </c>
      <c r="AG68" s="4">
        <v>123</v>
      </c>
      <c r="AH68" s="4">
        <v>0</v>
      </c>
      <c r="AI68" s="4">
        <v>227</v>
      </c>
      <c r="AJ68" s="4">
        <v>0</v>
      </c>
      <c r="AK68" s="4">
        <v>109</v>
      </c>
      <c r="AL68" s="4">
        <v>0</v>
      </c>
      <c r="AM68" s="4">
        <v>180</v>
      </c>
      <c r="AN68" s="4">
        <v>0</v>
      </c>
      <c r="AO68" s="4">
        <v>1033</v>
      </c>
      <c r="AP68" s="4">
        <v>0</v>
      </c>
      <c r="AQ68" s="4">
        <v>812</v>
      </c>
      <c r="AR68" s="4">
        <v>0</v>
      </c>
      <c r="AS68" s="4">
        <f t="shared" si="7"/>
        <v>1845</v>
      </c>
      <c r="AT68" s="4">
        <f t="shared" si="8"/>
        <v>0</v>
      </c>
      <c r="AU68" s="4">
        <f t="shared" si="9"/>
        <v>1845</v>
      </c>
      <c r="AV68" s="4">
        <f t="shared" si="10"/>
        <v>1033</v>
      </c>
      <c r="AW68" s="4">
        <f t="shared" si="11"/>
        <v>0</v>
      </c>
      <c r="AX68" s="4">
        <f t="shared" si="12"/>
        <v>812</v>
      </c>
      <c r="AY68" s="4">
        <f t="shared" si="13"/>
        <v>0</v>
      </c>
      <c r="AZ68" s="4">
        <f t="shared" si="14"/>
        <v>1845</v>
      </c>
      <c r="BA68" s="4">
        <f t="shared" si="15"/>
        <v>0</v>
      </c>
      <c r="BB68" s="4">
        <f t="shared" si="16"/>
        <v>1845</v>
      </c>
      <c r="BC68" s="4">
        <v>40</v>
      </c>
      <c r="BD68" s="4">
        <v>200</v>
      </c>
      <c r="BE68" s="4">
        <f>BC68</f>
        <v>40</v>
      </c>
      <c r="BF68" s="4">
        <f>BD68</f>
        <v>200</v>
      </c>
      <c r="BG68" s="4"/>
      <c r="BH68" s="4"/>
      <c r="BI68" s="4"/>
      <c r="BJ68" s="4"/>
      <c r="BK68" s="16"/>
      <c r="BL68" s="16"/>
      <c r="BM68" s="16"/>
      <c r="BN68" s="38"/>
    </row>
    <row r="69" spans="1:66" s="12" customFormat="1" ht="16.95" customHeight="1">
      <c r="A69" s="35">
        <v>53</v>
      </c>
      <c r="B69" s="4" t="s">
        <v>62</v>
      </c>
      <c r="C69" s="4">
        <v>77000</v>
      </c>
      <c r="D69" s="4">
        <v>0</v>
      </c>
      <c r="E69" s="4">
        <v>5450</v>
      </c>
      <c r="F69" s="4">
        <v>0</v>
      </c>
      <c r="G69" s="4">
        <v>5804</v>
      </c>
      <c r="H69" s="15">
        <f t="shared" ref="H69:H88" si="83">G69*100/C69</f>
        <v>7.5376623376623373</v>
      </c>
      <c r="I69" s="4">
        <v>0</v>
      </c>
      <c r="J69" s="15"/>
      <c r="K69" s="4">
        <f t="shared" ref="K69:M89" si="84">G69</f>
        <v>5804</v>
      </c>
      <c r="L69" s="15">
        <f t="shared" ref="L69:L89" si="85">K69*100/C69</f>
        <v>7.5376623376623373</v>
      </c>
      <c r="M69" s="4">
        <f t="shared" si="20"/>
        <v>0</v>
      </c>
      <c r="N69" s="15"/>
      <c r="O69" s="4">
        <v>281</v>
      </c>
      <c r="P69" s="4">
        <v>0</v>
      </c>
      <c r="Q69" s="4">
        <f t="shared" ref="Q69:Q88" si="86">O69</f>
        <v>281</v>
      </c>
      <c r="R69" s="4">
        <f t="shared" ref="R69:R88" si="87">P69</f>
        <v>0</v>
      </c>
      <c r="S69" s="4">
        <v>6348</v>
      </c>
      <c r="T69" s="4">
        <v>0</v>
      </c>
      <c r="U69" s="4">
        <v>1642</v>
      </c>
      <c r="V69" s="4">
        <v>0</v>
      </c>
      <c r="W69" s="4">
        <v>941</v>
      </c>
      <c r="X69" s="4">
        <v>0</v>
      </c>
      <c r="Y69" s="15">
        <f t="shared" ref="Y69:Y89" si="88">W69*100/U69</f>
        <v>57.308160779537147</v>
      </c>
      <c r="Z69" s="15"/>
      <c r="AA69" s="4">
        <v>5799</v>
      </c>
      <c r="AB69" s="4">
        <v>0</v>
      </c>
      <c r="AC69" s="4">
        <v>2333</v>
      </c>
      <c r="AD69" s="4">
        <v>0</v>
      </c>
      <c r="AE69" s="4">
        <v>1575</v>
      </c>
      <c r="AF69" s="4">
        <v>0</v>
      </c>
      <c r="AG69" s="4">
        <v>51</v>
      </c>
      <c r="AH69" s="4">
        <v>0</v>
      </c>
      <c r="AI69" s="4">
        <v>242</v>
      </c>
      <c r="AJ69" s="4">
        <v>0</v>
      </c>
      <c r="AK69" s="4">
        <v>64</v>
      </c>
      <c r="AL69" s="4">
        <v>0</v>
      </c>
      <c r="AM69" s="4">
        <v>153</v>
      </c>
      <c r="AN69" s="4">
        <v>0</v>
      </c>
      <c r="AO69" s="4">
        <v>1431</v>
      </c>
      <c r="AP69" s="4">
        <v>0</v>
      </c>
      <c r="AQ69" s="4">
        <v>1120</v>
      </c>
      <c r="AR69" s="4">
        <v>0</v>
      </c>
      <c r="AS69" s="4">
        <f t="shared" ref="AS69:AS88" si="89">AO69+AQ69</f>
        <v>2551</v>
      </c>
      <c r="AT69" s="4">
        <f t="shared" ref="AT69:AT88" si="90">AP69+AR69</f>
        <v>0</v>
      </c>
      <c r="AU69" s="4">
        <f t="shared" ref="AU69:AU88" si="91">SUM(AS69:AT69)</f>
        <v>2551</v>
      </c>
      <c r="AV69" s="4">
        <f t="shared" ref="AV69:AV88" si="92">AO69</f>
        <v>1431</v>
      </c>
      <c r="AW69" s="4">
        <f t="shared" ref="AW69:AW88" si="93">AP69</f>
        <v>0</v>
      </c>
      <c r="AX69" s="4">
        <f t="shared" ref="AX69:AX88" si="94">AQ69</f>
        <v>1120</v>
      </c>
      <c r="AY69" s="4">
        <f t="shared" ref="AY69:AY88" si="95">AR69</f>
        <v>0</v>
      </c>
      <c r="AZ69" s="4">
        <f t="shared" ref="AZ69:AZ88" si="96">AV69+AX69</f>
        <v>2551</v>
      </c>
      <c r="BA69" s="4">
        <f t="shared" ref="BA69:BA88" si="97">AW69+AY69</f>
        <v>0</v>
      </c>
      <c r="BB69" s="4">
        <f t="shared" ref="BB69:BB88" si="98">SUM(AZ69:BA69)</f>
        <v>2551</v>
      </c>
      <c r="BC69" s="4"/>
      <c r="BD69" s="4"/>
      <c r="BE69" s="4"/>
      <c r="BF69" s="4"/>
      <c r="BG69" s="4"/>
      <c r="BH69" s="4"/>
      <c r="BI69" s="4"/>
      <c r="BJ69" s="4"/>
      <c r="BK69" s="16"/>
      <c r="BL69" s="16"/>
      <c r="BM69" s="16"/>
      <c r="BN69" s="38"/>
    </row>
    <row r="70" spans="1:66" s="12" customFormat="1" ht="16.95" customHeight="1">
      <c r="A70" s="42">
        <v>54</v>
      </c>
      <c r="B70" s="25" t="s">
        <v>63</v>
      </c>
      <c r="C70" s="4">
        <v>38000</v>
      </c>
      <c r="D70" s="4">
        <v>0</v>
      </c>
      <c r="E70" s="4">
        <v>3145</v>
      </c>
      <c r="F70" s="4">
        <v>0</v>
      </c>
      <c r="G70" s="4">
        <v>2974</v>
      </c>
      <c r="H70" s="15">
        <f t="shared" si="83"/>
        <v>7.8263157894736839</v>
      </c>
      <c r="I70" s="4">
        <v>0</v>
      </c>
      <c r="J70" s="15"/>
      <c r="K70" s="4">
        <f t="shared" si="84"/>
        <v>2974</v>
      </c>
      <c r="L70" s="15">
        <f t="shared" si="85"/>
        <v>7.8263157894736839</v>
      </c>
      <c r="M70" s="4">
        <f t="shared" si="20"/>
        <v>0</v>
      </c>
      <c r="N70" s="15"/>
      <c r="O70" s="4">
        <v>169</v>
      </c>
      <c r="P70" s="4">
        <v>0</v>
      </c>
      <c r="Q70" s="4">
        <f t="shared" si="86"/>
        <v>169</v>
      </c>
      <c r="R70" s="4">
        <f t="shared" si="87"/>
        <v>0</v>
      </c>
      <c r="S70" s="4">
        <v>4232</v>
      </c>
      <c r="T70" s="4">
        <v>0</v>
      </c>
      <c r="U70" s="4">
        <v>1126</v>
      </c>
      <c r="V70" s="4">
        <v>0</v>
      </c>
      <c r="W70" s="4">
        <v>648</v>
      </c>
      <c r="X70" s="4">
        <v>0</v>
      </c>
      <c r="Y70" s="15">
        <f t="shared" si="88"/>
        <v>57.548845470692719</v>
      </c>
      <c r="Z70" s="15"/>
      <c r="AA70" s="4">
        <v>2913</v>
      </c>
      <c r="AB70" s="4">
        <v>0</v>
      </c>
      <c r="AC70" s="4">
        <v>1578</v>
      </c>
      <c r="AD70" s="4">
        <v>0</v>
      </c>
      <c r="AE70" s="4">
        <v>1046</v>
      </c>
      <c r="AF70" s="4">
        <v>0</v>
      </c>
      <c r="AG70" s="4">
        <v>150</v>
      </c>
      <c r="AH70" s="4">
        <v>0</v>
      </c>
      <c r="AI70" s="4">
        <v>196</v>
      </c>
      <c r="AJ70" s="4">
        <v>0</v>
      </c>
      <c r="AK70" s="4">
        <v>88</v>
      </c>
      <c r="AL70" s="4">
        <v>0</v>
      </c>
      <c r="AM70" s="4">
        <v>106</v>
      </c>
      <c r="AN70" s="4">
        <v>0</v>
      </c>
      <c r="AO70" s="4">
        <v>658</v>
      </c>
      <c r="AP70" s="4">
        <v>0</v>
      </c>
      <c r="AQ70" s="4">
        <v>550</v>
      </c>
      <c r="AR70" s="4">
        <v>0</v>
      </c>
      <c r="AS70" s="4">
        <f t="shared" si="89"/>
        <v>1208</v>
      </c>
      <c r="AT70" s="4">
        <f t="shared" si="90"/>
        <v>0</v>
      </c>
      <c r="AU70" s="4">
        <f t="shared" si="91"/>
        <v>1208</v>
      </c>
      <c r="AV70" s="4">
        <f t="shared" si="92"/>
        <v>658</v>
      </c>
      <c r="AW70" s="4">
        <f t="shared" si="93"/>
        <v>0</v>
      </c>
      <c r="AX70" s="4">
        <f t="shared" si="94"/>
        <v>550</v>
      </c>
      <c r="AY70" s="4">
        <f t="shared" si="95"/>
        <v>0</v>
      </c>
      <c r="AZ70" s="4">
        <f t="shared" si="96"/>
        <v>1208</v>
      </c>
      <c r="BA70" s="4">
        <f t="shared" si="97"/>
        <v>0</v>
      </c>
      <c r="BB70" s="4">
        <f t="shared" si="98"/>
        <v>1208</v>
      </c>
      <c r="BC70" s="4"/>
      <c r="BD70" s="4"/>
      <c r="BE70" s="4"/>
      <c r="BF70" s="4"/>
      <c r="BG70" s="4"/>
      <c r="BH70" s="4"/>
      <c r="BI70" s="4"/>
      <c r="BJ70" s="4"/>
      <c r="BK70" s="16"/>
      <c r="BL70" s="16"/>
      <c r="BM70" s="16"/>
      <c r="BN70" s="38"/>
    </row>
    <row r="71" spans="1:66" s="13" customFormat="1" ht="16.95" customHeight="1">
      <c r="A71" s="29"/>
      <c r="B71" s="24" t="s">
        <v>18</v>
      </c>
      <c r="C71" s="24">
        <f>SUM(C68:C70)</f>
        <v>170000</v>
      </c>
      <c r="D71" s="9">
        <f t="shared" ref="D71:BJ71" si="99">SUM(D68:D70)</f>
        <v>0</v>
      </c>
      <c r="E71" s="9">
        <f t="shared" si="99"/>
        <v>12460</v>
      </c>
      <c r="F71" s="9">
        <f t="shared" si="99"/>
        <v>0</v>
      </c>
      <c r="G71" s="9">
        <f t="shared" si="99"/>
        <v>13091</v>
      </c>
      <c r="H71" s="20">
        <f t="shared" si="83"/>
        <v>7.7005882352941173</v>
      </c>
      <c r="I71" s="9">
        <f t="shared" si="99"/>
        <v>0</v>
      </c>
      <c r="J71" s="20"/>
      <c r="K71" s="9">
        <f t="shared" si="84"/>
        <v>13091</v>
      </c>
      <c r="L71" s="20">
        <f t="shared" si="85"/>
        <v>7.7005882352941173</v>
      </c>
      <c r="M71" s="9">
        <f t="shared" si="20"/>
        <v>0</v>
      </c>
      <c r="N71" s="20"/>
      <c r="O71" s="9">
        <f t="shared" si="99"/>
        <v>502</v>
      </c>
      <c r="P71" s="9">
        <f t="shared" si="99"/>
        <v>0</v>
      </c>
      <c r="Q71" s="9">
        <f t="shared" si="86"/>
        <v>502</v>
      </c>
      <c r="R71" s="9">
        <f t="shared" si="87"/>
        <v>0</v>
      </c>
      <c r="S71" s="9">
        <f t="shared" si="99"/>
        <v>14941</v>
      </c>
      <c r="T71" s="9">
        <f t="shared" si="99"/>
        <v>0</v>
      </c>
      <c r="U71" s="9">
        <f t="shared" si="99"/>
        <v>4052</v>
      </c>
      <c r="V71" s="9">
        <f t="shared" si="99"/>
        <v>0</v>
      </c>
      <c r="W71" s="9">
        <f t="shared" si="99"/>
        <v>2307</v>
      </c>
      <c r="X71" s="9">
        <f t="shared" si="99"/>
        <v>0</v>
      </c>
      <c r="Y71" s="20">
        <f t="shared" si="88"/>
        <v>56.934846989141164</v>
      </c>
      <c r="Z71" s="20"/>
      <c r="AA71" s="9">
        <f t="shared" si="99"/>
        <v>13129</v>
      </c>
      <c r="AB71" s="9">
        <f t="shared" si="99"/>
        <v>0</v>
      </c>
      <c r="AC71" s="9">
        <f t="shared" si="99"/>
        <v>5499</v>
      </c>
      <c r="AD71" s="9">
        <f t="shared" si="99"/>
        <v>0</v>
      </c>
      <c r="AE71" s="9">
        <f t="shared" si="99"/>
        <v>3926</v>
      </c>
      <c r="AF71" s="9">
        <f t="shared" si="99"/>
        <v>0</v>
      </c>
      <c r="AG71" s="9">
        <f t="shared" si="99"/>
        <v>324</v>
      </c>
      <c r="AH71" s="9">
        <f t="shared" si="99"/>
        <v>0</v>
      </c>
      <c r="AI71" s="9">
        <f t="shared" si="99"/>
        <v>665</v>
      </c>
      <c r="AJ71" s="9">
        <f t="shared" si="99"/>
        <v>0</v>
      </c>
      <c r="AK71" s="9">
        <f t="shared" si="99"/>
        <v>261</v>
      </c>
      <c r="AL71" s="9">
        <f t="shared" si="99"/>
        <v>0</v>
      </c>
      <c r="AM71" s="9">
        <f t="shared" si="99"/>
        <v>439</v>
      </c>
      <c r="AN71" s="9">
        <f t="shared" si="99"/>
        <v>0</v>
      </c>
      <c r="AO71" s="9">
        <f t="shared" si="99"/>
        <v>3122</v>
      </c>
      <c r="AP71" s="9">
        <f t="shared" si="99"/>
        <v>0</v>
      </c>
      <c r="AQ71" s="9">
        <f t="shared" si="99"/>
        <v>2482</v>
      </c>
      <c r="AR71" s="9">
        <f t="shared" si="99"/>
        <v>0</v>
      </c>
      <c r="AS71" s="9">
        <f t="shared" si="89"/>
        <v>5604</v>
      </c>
      <c r="AT71" s="9">
        <f t="shared" si="90"/>
        <v>0</v>
      </c>
      <c r="AU71" s="9">
        <f t="shared" si="91"/>
        <v>5604</v>
      </c>
      <c r="AV71" s="9">
        <f t="shared" si="92"/>
        <v>3122</v>
      </c>
      <c r="AW71" s="9">
        <f t="shared" si="93"/>
        <v>0</v>
      </c>
      <c r="AX71" s="9">
        <f t="shared" si="94"/>
        <v>2482</v>
      </c>
      <c r="AY71" s="9">
        <f t="shared" si="95"/>
        <v>0</v>
      </c>
      <c r="AZ71" s="9">
        <f t="shared" si="96"/>
        <v>5604</v>
      </c>
      <c r="BA71" s="9">
        <f t="shared" si="97"/>
        <v>0</v>
      </c>
      <c r="BB71" s="9">
        <f t="shared" si="98"/>
        <v>5604</v>
      </c>
      <c r="BC71" s="9">
        <f t="shared" si="99"/>
        <v>40</v>
      </c>
      <c r="BD71" s="9">
        <f t="shared" si="99"/>
        <v>200</v>
      </c>
      <c r="BE71" s="9">
        <f t="shared" ref="BE71" si="100">SUM(BE68:BE70)</f>
        <v>40</v>
      </c>
      <c r="BF71" s="9">
        <f t="shared" ref="BF71" si="101">SUM(BF68:BF70)</f>
        <v>200</v>
      </c>
      <c r="BG71" s="9">
        <f t="shared" si="99"/>
        <v>0</v>
      </c>
      <c r="BH71" s="9">
        <f t="shared" si="99"/>
        <v>0</v>
      </c>
      <c r="BI71" s="9">
        <f t="shared" si="99"/>
        <v>0</v>
      </c>
      <c r="BJ71" s="9">
        <f t="shared" si="99"/>
        <v>0</v>
      </c>
      <c r="BK71" s="9">
        <f t="shared" ref="BK71" si="102">SUM(BK68:BK70)</f>
        <v>0</v>
      </c>
      <c r="BL71" s="9">
        <f t="shared" ref="BL71" si="103">SUM(BL68:BL70)</f>
        <v>0</v>
      </c>
      <c r="BM71" s="9">
        <f t="shared" ref="BM71" si="104">SUM(BM68:BM70)</f>
        <v>0</v>
      </c>
      <c r="BN71" s="39"/>
    </row>
    <row r="72" spans="1:66" s="12" customFormat="1" ht="16.95" customHeight="1">
      <c r="A72" s="43">
        <v>55</v>
      </c>
      <c r="B72" s="26" t="s">
        <v>64</v>
      </c>
      <c r="C72" s="4">
        <v>110000</v>
      </c>
      <c r="D72" s="4">
        <v>30000</v>
      </c>
      <c r="E72" s="4">
        <v>9330</v>
      </c>
      <c r="F72" s="4">
        <v>3230</v>
      </c>
      <c r="G72" s="4">
        <v>9609</v>
      </c>
      <c r="H72" s="15">
        <f t="shared" si="83"/>
        <v>8.7354545454545462</v>
      </c>
      <c r="I72" s="4">
        <v>3348</v>
      </c>
      <c r="J72" s="15">
        <f t="shared" si="19"/>
        <v>11.16</v>
      </c>
      <c r="K72" s="4">
        <f t="shared" si="84"/>
        <v>9609</v>
      </c>
      <c r="L72" s="15">
        <f t="shared" si="85"/>
        <v>8.7354545454545462</v>
      </c>
      <c r="M72" s="4">
        <f t="shared" si="20"/>
        <v>3348</v>
      </c>
      <c r="N72" s="15">
        <f t="shared" si="21"/>
        <v>11.16</v>
      </c>
      <c r="O72" s="4">
        <v>551</v>
      </c>
      <c r="P72" s="4">
        <v>229</v>
      </c>
      <c r="Q72" s="4">
        <f t="shared" si="86"/>
        <v>551</v>
      </c>
      <c r="R72" s="4">
        <f t="shared" si="87"/>
        <v>229</v>
      </c>
      <c r="S72" s="4">
        <v>9525</v>
      </c>
      <c r="T72" s="4">
        <v>3192</v>
      </c>
      <c r="U72" s="4">
        <v>2243</v>
      </c>
      <c r="V72" s="4">
        <v>746</v>
      </c>
      <c r="W72" s="4">
        <v>1156</v>
      </c>
      <c r="X72" s="4">
        <v>395</v>
      </c>
      <c r="Y72" s="15">
        <f t="shared" si="88"/>
        <v>51.538118591172534</v>
      </c>
      <c r="Z72" s="15">
        <f t="shared" ref="Z72:Z89" si="105">X72*100/V72</f>
        <v>52.949061662198389</v>
      </c>
      <c r="AA72" s="4">
        <v>7324</v>
      </c>
      <c r="AB72" s="4">
        <v>3055</v>
      </c>
      <c r="AC72" s="4">
        <v>942</v>
      </c>
      <c r="AD72" s="4">
        <v>378</v>
      </c>
      <c r="AE72" s="4">
        <v>887</v>
      </c>
      <c r="AF72" s="4">
        <v>348</v>
      </c>
      <c r="AG72" s="4">
        <v>79</v>
      </c>
      <c r="AH72" s="4">
        <v>26</v>
      </c>
      <c r="AI72" s="4">
        <v>383</v>
      </c>
      <c r="AJ72" s="4">
        <v>231</v>
      </c>
      <c r="AK72" s="4">
        <v>73</v>
      </c>
      <c r="AL72" s="4">
        <v>40</v>
      </c>
      <c r="AM72" s="4">
        <v>131</v>
      </c>
      <c r="AN72" s="4">
        <v>47</v>
      </c>
      <c r="AO72" s="4">
        <v>1705</v>
      </c>
      <c r="AP72" s="4">
        <v>770</v>
      </c>
      <c r="AQ72" s="4">
        <v>1418</v>
      </c>
      <c r="AR72" s="4">
        <v>596</v>
      </c>
      <c r="AS72" s="4">
        <f t="shared" si="89"/>
        <v>3123</v>
      </c>
      <c r="AT72" s="4">
        <f t="shared" si="90"/>
        <v>1366</v>
      </c>
      <c r="AU72" s="4">
        <f t="shared" si="91"/>
        <v>4489</v>
      </c>
      <c r="AV72" s="4">
        <f t="shared" si="92"/>
        <v>1705</v>
      </c>
      <c r="AW72" s="4">
        <f t="shared" si="93"/>
        <v>770</v>
      </c>
      <c r="AX72" s="4">
        <f t="shared" si="94"/>
        <v>1418</v>
      </c>
      <c r="AY72" s="4">
        <f t="shared" si="95"/>
        <v>596</v>
      </c>
      <c r="AZ72" s="4">
        <f t="shared" si="96"/>
        <v>3123</v>
      </c>
      <c r="BA72" s="4">
        <f t="shared" si="97"/>
        <v>1366</v>
      </c>
      <c r="BB72" s="4">
        <f t="shared" si="98"/>
        <v>4489</v>
      </c>
      <c r="BC72" s="4"/>
      <c r="BD72" s="4"/>
      <c r="BE72" s="4"/>
      <c r="BF72" s="4"/>
      <c r="BG72" s="4">
        <v>5</v>
      </c>
      <c r="BH72" s="4">
        <v>5401</v>
      </c>
      <c r="BI72" s="4"/>
      <c r="BJ72" s="4">
        <f>SUM(BH72:BI72)</f>
        <v>5401</v>
      </c>
      <c r="BK72" s="4">
        <f>BH72</f>
        <v>5401</v>
      </c>
      <c r="BL72" s="4">
        <f>BI72</f>
        <v>0</v>
      </c>
      <c r="BM72" s="4">
        <f>SUM(BK72:BL72)</f>
        <v>5401</v>
      </c>
      <c r="BN72" s="38"/>
    </row>
    <row r="73" spans="1:66" s="12" customFormat="1" ht="16.95" customHeight="1">
      <c r="A73" s="35">
        <v>56</v>
      </c>
      <c r="B73" s="4" t="s">
        <v>65</v>
      </c>
      <c r="C73" s="4">
        <v>66000</v>
      </c>
      <c r="D73" s="4">
        <v>15000</v>
      </c>
      <c r="E73" s="4">
        <v>4680</v>
      </c>
      <c r="F73" s="4">
        <v>1075</v>
      </c>
      <c r="G73" s="4">
        <v>4140</v>
      </c>
      <c r="H73" s="15">
        <f t="shared" si="83"/>
        <v>6.2727272727272725</v>
      </c>
      <c r="I73" s="4">
        <v>1165</v>
      </c>
      <c r="J73" s="15">
        <f t="shared" si="19"/>
        <v>7.7666666666666666</v>
      </c>
      <c r="K73" s="4">
        <f t="shared" si="84"/>
        <v>4140</v>
      </c>
      <c r="L73" s="15">
        <f t="shared" si="85"/>
        <v>6.2727272727272725</v>
      </c>
      <c r="M73" s="4">
        <f t="shared" si="20"/>
        <v>1165</v>
      </c>
      <c r="N73" s="15">
        <f t="shared" si="21"/>
        <v>7.7666666666666666</v>
      </c>
      <c r="O73" s="4">
        <v>105</v>
      </c>
      <c r="P73" s="4">
        <v>80</v>
      </c>
      <c r="Q73" s="4">
        <f t="shared" si="86"/>
        <v>105</v>
      </c>
      <c r="R73" s="4">
        <f t="shared" si="87"/>
        <v>80</v>
      </c>
      <c r="S73" s="4">
        <v>5860</v>
      </c>
      <c r="T73" s="4">
        <v>1092</v>
      </c>
      <c r="U73" s="4">
        <v>1388</v>
      </c>
      <c r="V73" s="4">
        <v>285</v>
      </c>
      <c r="W73" s="4">
        <v>694</v>
      </c>
      <c r="X73" s="4">
        <v>141</v>
      </c>
      <c r="Y73" s="15">
        <f t="shared" si="88"/>
        <v>50</v>
      </c>
      <c r="Z73" s="15">
        <f t="shared" si="105"/>
        <v>49.473684210526315</v>
      </c>
      <c r="AA73" s="4">
        <v>4716</v>
      </c>
      <c r="AB73" s="4">
        <v>1106</v>
      </c>
      <c r="AC73" s="4">
        <v>587</v>
      </c>
      <c r="AD73" s="4">
        <v>139</v>
      </c>
      <c r="AE73" s="4">
        <v>586</v>
      </c>
      <c r="AF73" s="4">
        <v>138</v>
      </c>
      <c r="AG73" s="4">
        <v>52</v>
      </c>
      <c r="AH73" s="4">
        <v>18</v>
      </c>
      <c r="AI73" s="4">
        <v>229</v>
      </c>
      <c r="AJ73" s="4">
        <v>44</v>
      </c>
      <c r="AK73" s="4">
        <v>48</v>
      </c>
      <c r="AL73" s="4">
        <v>12</v>
      </c>
      <c r="AM73" s="4">
        <v>89</v>
      </c>
      <c r="AN73" s="4">
        <v>10</v>
      </c>
      <c r="AO73" s="4">
        <v>1085</v>
      </c>
      <c r="AP73" s="4">
        <v>277</v>
      </c>
      <c r="AQ73" s="4">
        <v>855</v>
      </c>
      <c r="AR73" s="4">
        <v>192</v>
      </c>
      <c r="AS73" s="4">
        <f t="shared" si="89"/>
        <v>1940</v>
      </c>
      <c r="AT73" s="4">
        <f t="shared" si="90"/>
        <v>469</v>
      </c>
      <c r="AU73" s="4">
        <f t="shared" si="91"/>
        <v>2409</v>
      </c>
      <c r="AV73" s="4">
        <f t="shared" si="92"/>
        <v>1085</v>
      </c>
      <c r="AW73" s="4">
        <f t="shared" si="93"/>
        <v>277</v>
      </c>
      <c r="AX73" s="4">
        <f t="shared" si="94"/>
        <v>855</v>
      </c>
      <c r="AY73" s="4">
        <f t="shared" si="95"/>
        <v>192</v>
      </c>
      <c r="AZ73" s="4">
        <f t="shared" si="96"/>
        <v>1940</v>
      </c>
      <c r="BA73" s="4">
        <f t="shared" si="97"/>
        <v>469</v>
      </c>
      <c r="BB73" s="4">
        <f t="shared" si="98"/>
        <v>2409</v>
      </c>
      <c r="BC73" s="4"/>
      <c r="BD73" s="4"/>
      <c r="BE73" s="4"/>
      <c r="BF73" s="4"/>
      <c r="BG73" s="4"/>
      <c r="BH73" s="4"/>
      <c r="BI73" s="4"/>
      <c r="BJ73" s="4"/>
      <c r="BK73" s="16"/>
      <c r="BL73" s="16"/>
      <c r="BM73" s="16"/>
      <c r="BN73" s="38"/>
    </row>
    <row r="74" spans="1:66" s="12" customFormat="1" ht="16.95" customHeight="1">
      <c r="A74" s="35">
        <v>57</v>
      </c>
      <c r="B74" s="4" t="s">
        <v>66</v>
      </c>
      <c r="C74" s="4">
        <v>27000</v>
      </c>
      <c r="D74" s="4">
        <v>7000</v>
      </c>
      <c r="E74" s="4">
        <v>1990</v>
      </c>
      <c r="F74" s="4">
        <v>520</v>
      </c>
      <c r="G74" s="4">
        <v>1545</v>
      </c>
      <c r="H74" s="15">
        <f t="shared" si="83"/>
        <v>5.7222222222222223</v>
      </c>
      <c r="I74" s="4">
        <v>570</v>
      </c>
      <c r="J74" s="15">
        <f t="shared" si="19"/>
        <v>8.1428571428571423</v>
      </c>
      <c r="K74" s="4">
        <f t="shared" si="84"/>
        <v>1545</v>
      </c>
      <c r="L74" s="15">
        <f t="shared" si="85"/>
        <v>5.7222222222222223</v>
      </c>
      <c r="M74" s="4">
        <f t="shared" si="20"/>
        <v>570</v>
      </c>
      <c r="N74" s="15">
        <f t="shared" si="21"/>
        <v>8.1428571428571423</v>
      </c>
      <c r="O74" s="4">
        <v>5</v>
      </c>
      <c r="P74" s="4">
        <v>9</v>
      </c>
      <c r="Q74" s="4">
        <f t="shared" si="86"/>
        <v>5</v>
      </c>
      <c r="R74" s="4">
        <f t="shared" si="87"/>
        <v>9</v>
      </c>
      <c r="S74" s="4">
        <v>2478</v>
      </c>
      <c r="T74" s="4">
        <v>240</v>
      </c>
      <c r="U74" s="4">
        <v>598</v>
      </c>
      <c r="V74" s="4">
        <v>64</v>
      </c>
      <c r="W74" s="4">
        <v>342</v>
      </c>
      <c r="X74" s="4">
        <v>38</v>
      </c>
      <c r="Y74" s="15">
        <f t="shared" si="88"/>
        <v>57.190635451505017</v>
      </c>
      <c r="Z74" s="15">
        <f t="shared" si="105"/>
        <v>59.375</v>
      </c>
      <c r="AA74" s="4">
        <v>1850</v>
      </c>
      <c r="AB74" s="4">
        <v>504</v>
      </c>
      <c r="AC74" s="4">
        <v>282</v>
      </c>
      <c r="AD74" s="4">
        <v>42</v>
      </c>
      <c r="AE74" s="4">
        <v>224</v>
      </c>
      <c r="AF74" s="4">
        <v>34</v>
      </c>
      <c r="AG74" s="4">
        <v>59</v>
      </c>
      <c r="AH74" s="4">
        <v>7</v>
      </c>
      <c r="AI74" s="4">
        <v>92</v>
      </c>
      <c r="AJ74" s="4">
        <v>89</v>
      </c>
      <c r="AK74" s="4">
        <v>54</v>
      </c>
      <c r="AL74" s="4">
        <v>7</v>
      </c>
      <c r="AM74" s="4">
        <v>31</v>
      </c>
      <c r="AN74" s="4">
        <v>10</v>
      </c>
      <c r="AO74" s="4">
        <v>459</v>
      </c>
      <c r="AP74" s="4">
        <v>86</v>
      </c>
      <c r="AQ74" s="4">
        <v>355</v>
      </c>
      <c r="AR74" s="4">
        <v>69</v>
      </c>
      <c r="AS74" s="4">
        <f t="shared" si="89"/>
        <v>814</v>
      </c>
      <c r="AT74" s="4">
        <f t="shared" si="90"/>
        <v>155</v>
      </c>
      <c r="AU74" s="4">
        <f t="shared" si="91"/>
        <v>969</v>
      </c>
      <c r="AV74" s="4">
        <f t="shared" si="92"/>
        <v>459</v>
      </c>
      <c r="AW74" s="4">
        <f t="shared" si="93"/>
        <v>86</v>
      </c>
      <c r="AX74" s="4">
        <f t="shared" si="94"/>
        <v>355</v>
      </c>
      <c r="AY74" s="4">
        <f t="shared" si="95"/>
        <v>69</v>
      </c>
      <c r="AZ74" s="4">
        <f t="shared" si="96"/>
        <v>814</v>
      </c>
      <c r="BA74" s="4">
        <f t="shared" si="97"/>
        <v>155</v>
      </c>
      <c r="BB74" s="4">
        <f t="shared" si="98"/>
        <v>969</v>
      </c>
      <c r="BC74" s="4"/>
      <c r="BD74" s="4"/>
      <c r="BE74" s="4"/>
      <c r="BF74" s="4"/>
      <c r="BG74" s="4"/>
      <c r="BH74" s="4"/>
      <c r="BI74" s="4"/>
      <c r="BJ74" s="4"/>
      <c r="BK74" s="16"/>
      <c r="BL74" s="16"/>
      <c r="BM74" s="16"/>
      <c r="BN74" s="38"/>
    </row>
    <row r="75" spans="1:66" s="12" customFormat="1" ht="16.95" customHeight="1">
      <c r="A75" s="42">
        <v>58</v>
      </c>
      <c r="B75" s="25" t="s">
        <v>67</v>
      </c>
      <c r="C75" s="4">
        <v>37000</v>
      </c>
      <c r="D75" s="4">
        <v>0</v>
      </c>
      <c r="E75" s="4">
        <v>2870</v>
      </c>
      <c r="F75" s="4">
        <v>0</v>
      </c>
      <c r="G75" s="4">
        <v>2185</v>
      </c>
      <c r="H75" s="15">
        <f t="shared" si="83"/>
        <v>5.9054054054054053</v>
      </c>
      <c r="I75" s="4">
        <v>0</v>
      </c>
      <c r="J75" s="15"/>
      <c r="K75" s="4">
        <f t="shared" si="84"/>
        <v>2185</v>
      </c>
      <c r="L75" s="15">
        <f t="shared" si="85"/>
        <v>5.9054054054054053</v>
      </c>
      <c r="M75" s="4">
        <f t="shared" ref="M75:M88" si="106">I75</f>
        <v>0</v>
      </c>
      <c r="N75" s="15"/>
      <c r="O75" s="4">
        <v>85</v>
      </c>
      <c r="P75" s="4">
        <v>0</v>
      </c>
      <c r="Q75" s="4">
        <f t="shared" si="86"/>
        <v>85</v>
      </c>
      <c r="R75" s="4">
        <f t="shared" si="87"/>
        <v>0</v>
      </c>
      <c r="S75" s="4">
        <v>3174</v>
      </c>
      <c r="T75" s="4">
        <v>0</v>
      </c>
      <c r="U75" s="4">
        <v>771</v>
      </c>
      <c r="V75" s="4">
        <v>0</v>
      </c>
      <c r="W75" s="4">
        <v>410</v>
      </c>
      <c r="X75" s="4">
        <v>0</v>
      </c>
      <c r="Y75" s="15">
        <f t="shared" si="88"/>
        <v>53.177691309987033</v>
      </c>
      <c r="Z75" s="15"/>
      <c r="AA75" s="4">
        <v>2465</v>
      </c>
      <c r="AB75" s="4">
        <v>0</v>
      </c>
      <c r="AC75" s="4">
        <v>339</v>
      </c>
      <c r="AD75" s="4">
        <v>0</v>
      </c>
      <c r="AE75" s="4">
        <v>318</v>
      </c>
      <c r="AF75" s="4">
        <v>0</v>
      </c>
      <c r="AG75" s="4">
        <v>41</v>
      </c>
      <c r="AH75" s="4">
        <v>0</v>
      </c>
      <c r="AI75" s="4">
        <v>214</v>
      </c>
      <c r="AJ75" s="4">
        <v>0</v>
      </c>
      <c r="AK75" s="4">
        <v>29</v>
      </c>
      <c r="AL75" s="4">
        <v>0</v>
      </c>
      <c r="AM75" s="4">
        <v>43</v>
      </c>
      <c r="AN75" s="4">
        <v>0</v>
      </c>
      <c r="AO75" s="4">
        <v>510</v>
      </c>
      <c r="AP75" s="4">
        <v>0</v>
      </c>
      <c r="AQ75" s="4">
        <v>432</v>
      </c>
      <c r="AR75" s="4">
        <v>0</v>
      </c>
      <c r="AS75" s="4">
        <f t="shared" si="89"/>
        <v>942</v>
      </c>
      <c r="AT75" s="4">
        <f t="shared" si="90"/>
        <v>0</v>
      </c>
      <c r="AU75" s="4">
        <f t="shared" si="91"/>
        <v>942</v>
      </c>
      <c r="AV75" s="4">
        <f t="shared" si="92"/>
        <v>510</v>
      </c>
      <c r="AW75" s="4">
        <f t="shared" si="93"/>
        <v>0</v>
      </c>
      <c r="AX75" s="4">
        <f t="shared" si="94"/>
        <v>432</v>
      </c>
      <c r="AY75" s="4">
        <f t="shared" si="95"/>
        <v>0</v>
      </c>
      <c r="AZ75" s="4">
        <f t="shared" si="96"/>
        <v>942</v>
      </c>
      <c r="BA75" s="4">
        <f t="shared" si="97"/>
        <v>0</v>
      </c>
      <c r="BB75" s="4">
        <f t="shared" si="98"/>
        <v>942</v>
      </c>
      <c r="BC75" s="4"/>
      <c r="BD75" s="4"/>
      <c r="BE75" s="4"/>
      <c r="BF75" s="4"/>
      <c r="BG75" s="4"/>
      <c r="BH75" s="4"/>
      <c r="BI75" s="4"/>
      <c r="BJ75" s="4"/>
      <c r="BK75" s="16"/>
      <c r="BL75" s="16"/>
      <c r="BM75" s="16"/>
      <c r="BN75" s="38"/>
    </row>
    <row r="76" spans="1:66" s="13" customFormat="1" ht="16.95" customHeight="1">
      <c r="A76" s="29"/>
      <c r="B76" s="24" t="s">
        <v>18</v>
      </c>
      <c r="C76" s="24">
        <f>SUM(C72:C75)</f>
        <v>240000</v>
      </c>
      <c r="D76" s="9">
        <f t="shared" ref="D76:BJ76" si="107">SUM(D72:D75)</f>
        <v>52000</v>
      </c>
      <c r="E76" s="9">
        <f t="shared" si="107"/>
        <v>18870</v>
      </c>
      <c r="F76" s="9">
        <f t="shared" si="107"/>
        <v>4825</v>
      </c>
      <c r="G76" s="9">
        <f t="shared" si="107"/>
        <v>17479</v>
      </c>
      <c r="H76" s="20">
        <f t="shared" si="83"/>
        <v>7.2829166666666669</v>
      </c>
      <c r="I76" s="9">
        <f t="shared" si="107"/>
        <v>5083</v>
      </c>
      <c r="J76" s="20">
        <f t="shared" ref="J76:J89" si="108">I76*100/D76</f>
        <v>9.7750000000000004</v>
      </c>
      <c r="K76" s="9">
        <f t="shared" si="84"/>
        <v>17479</v>
      </c>
      <c r="L76" s="20">
        <f t="shared" si="85"/>
        <v>7.2829166666666669</v>
      </c>
      <c r="M76" s="9">
        <f t="shared" si="106"/>
        <v>5083</v>
      </c>
      <c r="N76" s="20">
        <f t="shared" ref="N76:N89" si="109">M76*100/D76</f>
        <v>9.7750000000000004</v>
      </c>
      <c r="O76" s="9">
        <f t="shared" si="107"/>
        <v>746</v>
      </c>
      <c r="P76" s="9">
        <f t="shared" si="107"/>
        <v>318</v>
      </c>
      <c r="Q76" s="9">
        <f t="shared" si="86"/>
        <v>746</v>
      </c>
      <c r="R76" s="9">
        <f t="shared" si="87"/>
        <v>318</v>
      </c>
      <c r="S76" s="9">
        <f t="shared" si="107"/>
        <v>21037</v>
      </c>
      <c r="T76" s="9">
        <f t="shared" si="107"/>
        <v>4524</v>
      </c>
      <c r="U76" s="9">
        <f t="shared" si="107"/>
        <v>5000</v>
      </c>
      <c r="V76" s="9">
        <f t="shared" si="107"/>
        <v>1095</v>
      </c>
      <c r="W76" s="9">
        <f t="shared" si="107"/>
        <v>2602</v>
      </c>
      <c r="X76" s="9">
        <f t="shared" si="107"/>
        <v>574</v>
      </c>
      <c r="Y76" s="20">
        <f t="shared" si="88"/>
        <v>52.04</v>
      </c>
      <c r="Z76" s="20">
        <f t="shared" si="105"/>
        <v>52.420091324200911</v>
      </c>
      <c r="AA76" s="9">
        <f t="shared" si="107"/>
        <v>16355</v>
      </c>
      <c r="AB76" s="9">
        <f t="shared" si="107"/>
        <v>4665</v>
      </c>
      <c r="AC76" s="9">
        <f t="shared" si="107"/>
        <v>2150</v>
      </c>
      <c r="AD76" s="9">
        <f t="shared" si="107"/>
        <v>559</v>
      </c>
      <c r="AE76" s="9">
        <f t="shared" si="107"/>
        <v>2015</v>
      </c>
      <c r="AF76" s="9">
        <f t="shared" si="107"/>
        <v>520</v>
      </c>
      <c r="AG76" s="9">
        <f t="shared" si="107"/>
        <v>231</v>
      </c>
      <c r="AH76" s="9">
        <f t="shared" si="107"/>
        <v>51</v>
      </c>
      <c r="AI76" s="9">
        <f t="shared" si="107"/>
        <v>918</v>
      </c>
      <c r="AJ76" s="9">
        <f t="shared" si="107"/>
        <v>364</v>
      </c>
      <c r="AK76" s="9">
        <f t="shared" si="107"/>
        <v>204</v>
      </c>
      <c r="AL76" s="9">
        <f t="shared" si="107"/>
        <v>59</v>
      </c>
      <c r="AM76" s="9">
        <f t="shared" si="107"/>
        <v>294</v>
      </c>
      <c r="AN76" s="9">
        <f t="shared" si="107"/>
        <v>67</v>
      </c>
      <c r="AO76" s="9">
        <f t="shared" si="107"/>
        <v>3759</v>
      </c>
      <c r="AP76" s="9">
        <f t="shared" si="107"/>
        <v>1133</v>
      </c>
      <c r="AQ76" s="9">
        <f t="shared" si="107"/>
        <v>3060</v>
      </c>
      <c r="AR76" s="9">
        <f t="shared" si="107"/>
        <v>857</v>
      </c>
      <c r="AS76" s="9">
        <f t="shared" si="89"/>
        <v>6819</v>
      </c>
      <c r="AT76" s="9">
        <f t="shared" si="90"/>
        <v>1990</v>
      </c>
      <c r="AU76" s="9">
        <f t="shared" si="91"/>
        <v>8809</v>
      </c>
      <c r="AV76" s="9">
        <f t="shared" si="92"/>
        <v>3759</v>
      </c>
      <c r="AW76" s="9">
        <f t="shared" si="93"/>
        <v>1133</v>
      </c>
      <c r="AX76" s="9">
        <f t="shared" si="94"/>
        <v>3060</v>
      </c>
      <c r="AY76" s="9">
        <f t="shared" si="95"/>
        <v>857</v>
      </c>
      <c r="AZ76" s="9">
        <f t="shared" si="96"/>
        <v>6819</v>
      </c>
      <c r="BA76" s="9">
        <f t="shared" si="97"/>
        <v>1990</v>
      </c>
      <c r="BB76" s="9">
        <f t="shared" si="98"/>
        <v>8809</v>
      </c>
      <c r="BC76" s="9">
        <f t="shared" si="107"/>
        <v>0</v>
      </c>
      <c r="BD76" s="9">
        <f t="shared" si="107"/>
        <v>0</v>
      </c>
      <c r="BE76" s="9">
        <f t="shared" ref="BE76" si="110">SUM(BE72:BE75)</f>
        <v>0</v>
      </c>
      <c r="BF76" s="9">
        <f t="shared" ref="BF76" si="111">SUM(BF72:BF75)</f>
        <v>0</v>
      </c>
      <c r="BG76" s="9">
        <f t="shared" si="107"/>
        <v>5</v>
      </c>
      <c r="BH76" s="9">
        <f t="shared" si="107"/>
        <v>5401</v>
      </c>
      <c r="BI76" s="9">
        <f t="shared" si="107"/>
        <v>0</v>
      </c>
      <c r="BJ76" s="9">
        <f t="shared" si="107"/>
        <v>5401</v>
      </c>
      <c r="BK76" s="9">
        <f t="shared" ref="BK76" si="112">SUM(BK72:BK75)</f>
        <v>5401</v>
      </c>
      <c r="BL76" s="9">
        <f t="shared" ref="BL76" si="113">SUM(BL72:BL75)</f>
        <v>0</v>
      </c>
      <c r="BM76" s="9">
        <f t="shared" ref="BM76" si="114">SUM(BM72:BM75)</f>
        <v>5401</v>
      </c>
      <c r="BN76" s="39"/>
    </row>
    <row r="77" spans="1:66" s="12" customFormat="1" ht="16.95" customHeight="1">
      <c r="A77" s="43">
        <v>59</v>
      </c>
      <c r="B77" s="26" t="s">
        <v>68</v>
      </c>
      <c r="C77" s="4">
        <v>90000</v>
      </c>
      <c r="D77" s="4">
        <v>0</v>
      </c>
      <c r="E77" s="4">
        <v>7635</v>
      </c>
      <c r="F77" s="4">
        <v>0</v>
      </c>
      <c r="G77" s="4">
        <v>6208</v>
      </c>
      <c r="H77" s="15">
        <f t="shared" si="83"/>
        <v>6.8977777777777778</v>
      </c>
      <c r="I77" s="4">
        <v>0</v>
      </c>
      <c r="J77" s="15"/>
      <c r="K77" s="4">
        <f t="shared" si="84"/>
        <v>6208</v>
      </c>
      <c r="L77" s="15">
        <f t="shared" si="85"/>
        <v>6.8977777777777778</v>
      </c>
      <c r="M77" s="4">
        <f t="shared" si="106"/>
        <v>0</v>
      </c>
      <c r="N77" s="15"/>
      <c r="O77" s="4">
        <v>0</v>
      </c>
      <c r="P77" s="4">
        <v>0</v>
      </c>
      <c r="Q77" s="4">
        <f t="shared" si="86"/>
        <v>0</v>
      </c>
      <c r="R77" s="4">
        <f t="shared" si="87"/>
        <v>0</v>
      </c>
      <c r="S77" s="4">
        <v>6815</v>
      </c>
      <c r="T77" s="4">
        <v>0</v>
      </c>
      <c r="U77" s="4">
        <v>1681</v>
      </c>
      <c r="V77" s="4">
        <v>0</v>
      </c>
      <c r="W77" s="4">
        <v>885</v>
      </c>
      <c r="X77" s="4">
        <v>0</v>
      </c>
      <c r="Y77" s="15">
        <f t="shared" si="88"/>
        <v>52.647233789411068</v>
      </c>
      <c r="Z77" s="15"/>
      <c r="AA77" s="4">
        <v>6823</v>
      </c>
      <c r="AB77" s="4">
        <v>0</v>
      </c>
      <c r="AC77" s="4">
        <v>3550</v>
      </c>
      <c r="AD77" s="4">
        <v>0</v>
      </c>
      <c r="AE77" s="4">
        <v>3274</v>
      </c>
      <c r="AF77" s="4">
        <v>0</v>
      </c>
      <c r="AG77" s="4">
        <v>40</v>
      </c>
      <c r="AH77" s="4">
        <v>0</v>
      </c>
      <c r="AI77" s="4">
        <v>469</v>
      </c>
      <c r="AJ77" s="4">
        <v>0</v>
      </c>
      <c r="AK77" s="4">
        <v>52</v>
      </c>
      <c r="AL77" s="4">
        <v>0</v>
      </c>
      <c r="AM77" s="4">
        <v>205</v>
      </c>
      <c r="AN77" s="4">
        <v>0</v>
      </c>
      <c r="AO77" s="4">
        <v>1416</v>
      </c>
      <c r="AP77" s="4">
        <v>0</v>
      </c>
      <c r="AQ77" s="4">
        <v>1186</v>
      </c>
      <c r="AR77" s="4">
        <v>0</v>
      </c>
      <c r="AS77" s="4">
        <f t="shared" si="89"/>
        <v>2602</v>
      </c>
      <c r="AT77" s="4">
        <f t="shared" si="90"/>
        <v>0</v>
      </c>
      <c r="AU77" s="4">
        <f t="shared" si="91"/>
        <v>2602</v>
      </c>
      <c r="AV77" s="4">
        <f t="shared" si="92"/>
        <v>1416</v>
      </c>
      <c r="AW77" s="4">
        <f t="shared" si="93"/>
        <v>0</v>
      </c>
      <c r="AX77" s="4">
        <f t="shared" si="94"/>
        <v>1186</v>
      </c>
      <c r="AY77" s="4">
        <f t="shared" si="95"/>
        <v>0</v>
      </c>
      <c r="AZ77" s="4">
        <f t="shared" si="96"/>
        <v>2602</v>
      </c>
      <c r="BA77" s="4">
        <f t="shared" si="97"/>
        <v>0</v>
      </c>
      <c r="BB77" s="4">
        <f t="shared" si="98"/>
        <v>2602</v>
      </c>
      <c r="BC77" s="4"/>
      <c r="BD77" s="4"/>
      <c r="BE77" s="4"/>
      <c r="BF77" s="4"/>
      <c r="BG77" s="4"/>
      <c r="BH77" s="4"/>
      <c r="BI77" s="4"/>
      <c r="BJ77" s="4"/>
      <c r="BK77" s="16"/>
      <c r="BL77" s="16"/>
      <c r="BM77" s="16"/>
      <c r="BN77" s="38"/>
    </row>
    <row r="78" spans="1:66" s="12" customFormat="1" ht="16.95" customHeight="1">
      <c r="A78" s="35">
        <v>60</v>
      </c>
      <c r="B78" s="4" t="s">
        <v>69</v>
      </c>
      <c r="C78" s="4">
        <v>20000</v>
      </c>
      <c r="D78" s="4">
        <v>0</v>
      </c>
      <c r="E78" s="4">
        <v>1900</v>
      </c>
      <c r="F78" s="4">
        <v>0</v>
      </c>
      <c r="G78" s="4">
        <v>1214</v>
      </c>
      <c r="H78" s="15">
        <f t="shared" si="83"/>
        <v>6.07</v>
      </c>
      <c r="I78" s="4">
        <v>0</v>
      </c>
      <c r="J78" s="15"/>
      <c r="K78" s="4">
        <f t="shared" si="84"/>
        <v>1214</v>
      </c>
      <c r="L78" s="15">
        <f t="shared" si="85"/>
        <v>6.07</v>
      </c>
      <c r="M78" s="4">
        <f t="shared" si="106"/>
        <v>0</v>
      </c>
      <c r="N78" s="15"/>
      <c r="O78" s="4">
        <v>0</v>
      </c>
      <c r="P78" s="4">
        <v>0</v>
      </c>
      <c r="Q78" s="4">
        <f t="shared" si="86"/>
        <v>0</v>
      </c>
      <c r="R78" s="4">
        <f t="shared" si="87"/>
        <v>0</v>
      </c>
      <c r="S78" s="4">
        <v>1500</v>
      </c>
      <c r="T78" s="4">
        <v>0</v>
      </c>
      <c r="U78" s="4">
        <v>429</v>
      </c>
      <c r="V78" s="4">
        <v>0</v>
      </c>
      <c r="W78" s="4">
        <v>248</v>
      </c>
      <c r="X78" s="4">
        <v>0</v>
      </c>
      <c r="Y78" s="15">
        <f t="shared" si="88"/>
        <v>57.808857808857809</v>
      </c>
      <c r="Z78" s="15"/>
      <c r="AA78" s="4">
        <v>1300</v>
      </c>
      <c r="AB78" s="4">
        <v>0</v>
      </c>
      <c r="AC78" s="4">
        <v>757</v>
      </c>
      <c r="AD78" s="4">
        <v>0</v>
      </c>
      <c r="AE78" s="4">
        <v>543</v>
      </c>
      <c r="AF78" s="4">
        <v>0</v>
      </c>
      <c r="AG78" s="4">
        <v>10</v>
      </c>
      <c r="AH78" s="4">
        <v>0</v>
      </c>
      <c r="AI78" s="4">
        <v>65</v>
      </c>
      <c r="AJ78" s="4">
        <v>0</v>
      </c>
      <c r="AK78" s="4">
        <v>17</v>
      </c>
      <c r="AL78" s="4">
        <v>0</v>
      </c>
      <c r="AM78" s="4">
        <v>7</v>
      </c>
      <c r="AN78" s="4">
        <v>0</v>
      </c>
      <c r="AO78" s="4">
        <v>388</v>
      </c>
      <c r="AP78" s="4">
        <v>0</v>
      </c>
      <c r="AQ78" s="4">
        <v>270</v>
      </c>
      <c r="AR78" s="4">
        <v>0</v>
      </c>
      <c r="AS78" s="4">
        <f t="shared" si="89"/>
        <v>658</v>
      </c>
      <c r="AT78" s="4">
        <f t="shared" si="90"/>
        <v>0</v>
      </c>
      <c r="AU78" s="4">
        <f t="shared" si="91"/>
        <v>658</v>
      </c>
      <c r="AV78" s="4">
        <f t="shared" si="92"/>
        <v>388</v>
      </c>
      <c r="AW78" s="4">
        <f t="shared" si="93"/>
        <v>0</v>
      </c>
      <c r="AX78" s="4">
        <f t="shared" si="94"/>
        <v>270</v>
      </c>
      <c r="AY78" s="4">
        <f t="shared" si="95"/>
        <v>0</v>
      </c>
      <c r="AZ78" s="4">
        <f t="shared" si="96"/>
        <v>658</v>
      </c>
      <c r="BA78" s="4">
        <f t="shared" si="97"/>
        <v>0</v>
      </c>
      <c r="BB78" s="4">
        <f t="shared" si="98"/>
        <v>658</v>
      </c>
      <c r="BC78" s="4"/>
      <c r="BD78" s="4"/>
      <c r="BE78" s="4"/>
      <c r="BF78" s="4"/>
      <c r="BG78" s="4"/>
      <c r="BH78" s="4"/>
      <c r="BI78" s="4"/>
      <c r="BJ78" s="4"/>
      <c r="BK78" s="16"/>
      <c r="BL78" s="16"/>
      <c r="BM78" s="16"/>
      <c r="BN78" s="38"/>
    </row>
    <row r="79" spans="1:66" s="12" customFormat="1" ht="16.95" customHeight="1">
      <c r="A79" s="42">
        <v>61</v>
      </c>
      <c r="B79" s="25" t="s">
        <v>70</v>
      </c>
      <c r="C79" s="4">
        <v>30000</v>
      </c>
      <c r="D79" s="4">
        <v>0</v>
      </c>
      <c r="E79" s="4">
        <v>2540</v>
      </c>
      <c r="F79" s="4">
        <v>0</v>
      </c>
      <c r="G79" s="4">
        <v>1925</v>
      </c>
      <c r="H79" s="15">
        <f t="shared" si="83"/>
        <v>6.416666666666667</v>
      </c>
      <c r="I79" s="4">
        <v>0</v>
      </c>
      <c r="J79" s="15"/>
      <c r="K79" s="4">
        <f t="shared" si="84"/>
        <v>1925</v>
      </c>
      <c r="L79" s="15">
        <f t="shared" si="85"/>
        <v>6.416666666666667</v>
      </c>
      <c r="M79" s="4">
        <f t="shared" si="106"/>
        <v>0</v>
      </c>
      <c r="N79" s="15"/>
      <c r="O79" s="4">
        <v>0</v>
      </c>
      <c r="P79" s="4">
        <v>0</v>
      </c>
      <c r="Q79" s="4">
        <f t="shared" si="86"/>
        <v>0</v>
      </c>
      <c r="R79" s="4">
        <f t="shared" si="87"/>
        <v>0</v>
      </c>
      <c r="S79" s="4">
        <v>2185</v>
      </c>
      <c r="T79" s="4">
        <v>0</v>
      </c>
      <c r="U79" s="4">
        <v>547</v>
      </c>
      <c r="V79" s="4">
        <v>0</v>
      </c>
      <c r="W79" s="4">
        <v>307</v>
      </c>
      <c r="X79" s="4">
        <v>0</v>
      </c>
      <c r="Y79" s="15">
        <f t="shared" si="88"/>
        <v>56.124314442413166</v>
      </c>
      <c r="Z79" s="15"/>
      <c r="AA79" s="4">
        <v>2060</v>
      </c>
      <c r="AB79" s="4">
        <v>0</v>
      </c>
      <c r="AC79" s="4">
        <v>1142</v>
      </c>
      <c r="AD79" s="4">
        <v>0</v>
      </c>
      <c r="AE79" s="4">
        <v>898</v>
      </c>
      <c r="AF79" s="4">
        <v>0</v>
      </c>
      <c r="AG79" s="4">
        <v>37</v>
      </c>
      <c r="AH79" s="4">
        <v>0</v>
      </c>
      <c r="AI79" s="4">
        <v>236</v>
      </c>
      <c r="AJ79" s="4">
        <v>0</v>
      </c>
      <c r="AK79" s="4">
        <v>59</v>
      </c>
      <c r="AL79" s="4">
        <v>0</v>
      </c>
      <c r="AM79" s="4">
        <v>82</v>
      </c>
      <c r="AN79" s="4">
        <v>0</v>
      </c>
      <c r="AO79" s="4">
        <v>430</v>
      </c>
      <c r="AP79" s="4">
        <v>0</v>
      </c>
      <c r="AQ79" s="4">
        <v>308</v>
      </c>
      <c r="AR79" s="4">
        <v>0</v>
      </c>
      <c r="AS79" s="4">
        <f t="shared" si="89"/>
        <v>738</v>
      </c>
      <c r="AT79" s="4">
        <f t="shared" si="90"/>
        <v>0</v>
      </c>
      <c r="AU79" s="4">
        <f t="shared" si="91"/>
        <v>738</v>
      </c>
      <c r="AV79" s="4">
        <f t="shared" si="92"/>
        <v>430</v>
      </c>
      <c r="AW79" s="4">
        <f t="shared" si="93"/>
        <v>0</v>
      </c>
      <c r="AX79" s="4">
        <f t="shared" si="94"/>
        <v>308</v>
      </c>
      <c r="AY79" s="4">
        <f t="shared" si="95"/>
        <v>0</v>
      </c>
      <c r="AZ79" s="4">
        <f t="shared" si="96"/>
        <v>738</v>
      </c>
      <c r="BA79" s="4">
        <f t="shared" si="97"/>
        <v>0</v>
      </c>
      <c r="BB79" s="4">
        <f t="shared" si="98"/>
        <v>738</v>
      </c>
      <c r="BC79" s="4"/>
      <c r="BD79" s="4"/>
      <c r="BE79" s="4"/>
      <c r="BF79" s="4"/>
      <c r="BG79" s="4"/>
      <c r="BH79" s="4"/>
      <c r="BI79" s="4"/>
      <c r="BJ79" s="4"/>
      <c r="BK79" s="16"/>
      <c r="BL79" s="16"/>
      <c r="BM79" s="16"/>
      <c r="BN79" s="38"/>
    </row>
    <row r="80" spans="1:66" s="13" customFormat="1" ht="16.95" customHeight="1">
      <c r="A80" s="29"/>
      <c r="B80" s="24" t="s">
        <v>18</v>
      </c>
      <c r="C80" s="24">
        <f>SUM(C77:C79)</f>
        <v>140000</v>
      </c>
      <c r="D80" s="9">
        <f t="shared" ref="D80:BJ80" si="115">SUM(D77:D79)</f>
        <v>0</v>
      </c>
      <c r="E80" s="9">
        <f t="shared" si="115"/>
        <v>12075</v>
      </c>
      <c r="F80" s="9">
        <f t="shared" si="115"/>
        <v>0</v>
      </c>
      <c r="G80" s="9">
        <f t="shared" si="115"/>
        <v>9347</v>
      </c>
      <c r="H80" s="20">
        <f t="shared" si="83"/>
        <v>6.6764285714285716</v>
      </c>
      <c r="I80" s="9">
        <f t="shared" si="115"/>
        <v>0</v>
      </c>
      <c r="J80" s="20"/>
      <c r="K80" s="9">
        <f t="shared" si="84"/>
        <v>9347</v>
      </c>
      <c r="L80" s="20">
        <f t="shared" si="85"/>
        <v>6.6764285714285716</v>
      </c>
      <c r="M80" s="9">
        <f t="shared" si="106"/>
        <v>0</v>
      </c>
      <c r="N80" s="20"/>
      <c r="O80" s="9">
        <f t="shared" si="115"/>
        <v>0</v>
      </c>
      <c r="P80" s="9">
        <f t="shared" si="115"/>
        <v>0</v>
      </c>
      <c r="Q80" s="9">
        <f t="shared" si="86"/>
        <v>0</v>
      </c>
      <c r="R80" s="9">
        <f t="shared" si="87"/>
        <v>0</v>
      </c>
      <c r="S80" s="9">
        <f t="shared" si="115"/>
        <v>10500</v>
      </c>
      <c r="T80" s="9">
        <f t="shared" si="115"/>
        <v>0</v>
      </c>
      <c r="U80" s="9">
        <f t="shared" si="115"/>
        <v>2657</v>
      </c>
      <c r="V80" s="9">
        <f t="shared" si="115"/>
        <v>0</v>
      </c>
      <c r="W80" s="9">
        <f t="shared" si="115"/>
        <v>1440</v>
      </c>
      <c r="X80" s="9">
        <f t="shared" si="115"/>
        <v>0</v>
      </c>
      <c r="Y80" s="20">
        <f t="shared" si="88"/>
        <v>54.196462175385776</v>
      </c>
      <c r="Z80" s="20"/>
      <c r="AA80" s="9">
        <f t="shared" si="115"/>
        <v>10183</v>
      </c>
      <c r="AB80" s="9">
        <f t="shared" si="115"/>
        <v>0</v>
      </c>
      <c r="AC80" s="9">
        <f t="shared" si="115"/>
        <v>5449</v>
      </c>
      <c r="AD80" s="9">
        <f t="shared" si="115"/>
        <v>0</v>
      </c>
      <c r="AE80" s="9">
        <f t="shared" si="115"/>
        <v>4715</v>
      </c>
      <c r="AF80" s="9">
        <f t="shared" si="115"/>
        <v>0</v>
      </c>
      <c r="AG80" s="9">
        <f t="shared" si="115"/>
        <v>87</v>
      </c>
      <c r="AH80" s="9">
        <f t="shared" si="115"/>
        <v>0</v>
      </c>
      <c r="AI80" s="9">
        <f t="shared" si="115"/>
        <v>770</v>
      </c>
      <c r="AJ80" s="9">
        <f t="shared" si="115"/>
        <v>0</v>
      </c>
      <c r="AK80" s="9">
        <f t="shared" si="115"/>
        <v>128</v>
      </c>
      <c r="AL80" s="9">
        <f t="shared" si="115"/>
        <v>0</v>
      </c>
      <c r="AM80" s="9">
        <f t="shared" si="115"/>
        <v>294</v>
      </c>
      <c r="AN80" s="9">
        <f t="shared" si="115"/>
        <v>0</v>
      </c>
      <c r="AO80" s="9">
        <f t="shared" si="115"/>
        <v>2234</v>
      </c>
      <c r="AP80" s="9">
        <f t="shared" si="115"/>
        <v>0</v>
      </c>
      <c r="AQ80" s="9">
        <f t="shared" si="115"/>
        <v>1764</v>
      </c>
      <c r="AR80" s="9">
        <f t="shared" si="115"/>
        <v>0</v>
      </c>
      <c r="AS80" s="9">
        <f t="shared" si="89"/>
        <v>3998</v>
      </c>
      <c r="AT80" s="9">
        <f t="shared" si="90"/>
        <v>0</v>
      </c>
      <c r="AU80" s="9">
        <f t="shared" si="91"/>
        <v>3998</v>
      </c>
      <c r="AV80" s="9">
        <f t="shared" si="92"/>
        <v>2234</v>
      </c>
      <c r="AW80" s="9">
        <f t="shared" si="93"/>
        <v>0</v>
      </c>
      <c r="AX80" s="9">
        <f t="shared" si="94"/>
        <v>1764</v>
      </c>
      <c r="AY80" s="9">
        <f t="shared" si="95"/>
        <v>0</v>
      </c>
      <c r="AZ80" s="9">
        <f t="shared" si="96"/>
        <v>3998</v>
      </c>
      <c r="BA80" s="9">
        <f t="shared" si="97"/>
        <v>0</v>
      </c>
      <c r="BB80" s="9">
        <f t="shared" si="98"/>
        <v>3998</v>
      </c>
      <c r="BC80" s="9">
        <f t="shared" si="115"/>
        <v>0</v>
      </c>
      <c r="BD80" s="9">
        <f t="shared" si="115"/>
        <v>0</v>
      </c>
      <c r="BE80" s="9">
        <f t="shared" ref="BE80" si="116">SUM(BE77:BE79)</f>
        <v>0</v>
      </c>
      <c r="BF80" s="9">
        <f t="shared" ref="BF80" si="117">SUM(BF77:BF79)</f>
        <v>0</v>
      </c>
      <c r="BG80" s="9">
        <f t="shared" si="115"/>
        <v>0</v>
      </c>
      <c r="BH80" s="9">
        <f t="shared" si="115"/>
        <v>0</v>
      </c>
      <c r="BI80" s="9">
        <f t="shared" si="115"/>
        <v>0</v>
      </c>
      <c r="BJ80" s="9">
        <f t="shared" si="115"/>
        <v>0</v>
      </c>
      <c r="BK80" s="9">
        <f t="shared" ref="BK80" si="118">SUM(BK77:BK79)</f>
        <v>0</v>
      </c>
      <c r="BL80" s="9">
        <f t="shared" ref="BL80" si="119">SUM(BL77:BL79)</f>
        <v>0</v>
      </c>
      <c r="BM80" s="9">
        <f t="shared" ref="BM80" si="120">SUM(BM77:BM79)</f>
        <v>0</v>
      </c>
      <c r="BN80" s="39"/>
    </row>
    <row r="81" spans="1:66" s="12" customFormat="1" ht="16.95" customHeight="1">
      <c r="A81" s="43">
        <v>62</v>
      </c>
      <c r="B81" s="26" t="s">
        <v>71</v>
      </c>
      <c r="C81" s="4">
        <v>34000</v>
      </c>
      <c r="D81" s="4">
        <v>0</v>
      </c>
      <c r="E81" s="4">
        <v>2770</v>
      </c>
      <c r="F81" s="4">
        <v>0</v>
      </c>
      <c r="G81" s="4">
        <v>2819</v>
      </c>
      <c r="H81" s="15">
        <f t="shared" si="83"/>
        <v>8.2911764705882351</v>
      </c>
      <c r="I81" s="4">
        <v>0</v>
      </c>
      <c r="J81" s="15"/>
      <c r="K81" s="4">
        <f t="shared" si="84"/>
        <v>2819</v>
      </c>
      <c r="L81" s="15">
        <f t="shared" si="85"/>
        <v>8.2911764705882351</v>
      </c>
      <c r="M81" s="4">
        <f t="shared" si="106"/>
        <v>0</v>
      </c>
      <c r="N81" s="15"/>
      <c r="O81" s="4">
        <v>171</v>
      </c>
      <c r="P81" s="4">
        <v>0</v>
      </c>
      <c r="Q81" s="4">
        <f t="shared" si="86"/>
        <v>171</v>
      </c>
      <c r="R81" s="4">
        <f t="shared" si="87"/>
        <v>0</v>
      </c>
      <c r="S81" s="4">
        <v>2768</v>
      </c>
      <c r="T81" s="4">
        <v>0</v>
      </c>
      <c r="U81" s="4">
        <v>775</v>
      </c>
      <c r="V81" s="4">
        <v>0</v>
      </c>
      <c r="W81" s="4">
        <v>434</v>
      </c>
      <c r="X81" s="4">
        <v>0</v>
      </c>
      <c r="Y81" s="15">
        <f t="shared" si="88"/>
        <v>56</v>
      </c>
      <c r="Z81" s="15"/>
      <c r="AA81" s="4">
        <v>2224</v>
      </c>
      <c r="AB81" s="4">
        <v>0</v>
      </c>
      <c r="AC81" s="4">
        <v>1169</v>
      </c>
      <c r="AD81" s="4">
        <v>0</v>
      </c>
      <c r="AE81" s="4">
        <v>956</v>
      </c>
      <c r="AF81" s="4">
        <v>0</v>
      </c>
      <c r="AG81" s="4">
        <v>87</v>
      </c>
      <c r="AH81" s="4">
        <v>0</v>
      </c>
      <c r="AI81" s="4">
        <v>114</v>
      </c>
      <c r="AJ81" s="4">
        <v>0</v>
      </c>
      <c r="AK81" s="4">
        <v>47</v>
      </c>
      <c r="AL81" s="4">
        <v>0</v>
      </c>
      <c r="AM81" s="4">
        <v>164</v>
      </c>
      <c r="AN81" s="4">
        <v>0</v>
      </c>
      <c r="AO81" s="4">
        <v>513</v>
      </c>
      <c r="AP81" s="4">
        <v>0</v>
      </c>
      <c r="AQ81" s="4">
        <v>402</v>
      </c>
      <c r="AR81" s="4">
        <v>0</v>
      </c>
      <c r="AS81" s="4">
        <f t="shared" si="89"/>
        <v>915</v>
      </c>
      <c r="AT81" s="4">
        <f t="shared" si="90"/>
        <v>0</v>
      </c>
      <c r="AU81" s="4">
        <f t="shared" si="91"/>
        <v>915</v>
      </c>
      <c r="AV81" s="4">
        <f t="shared" si="92"/>
        <v>513</v>
      </c>
      <c r="AW81" s="4">
        <f t="shared" si="93"/>
        <v>0</v>
      </c>
      <c r="AX81" s="4">
        <f t="shared" si="94"/>
        <v>402</v>
      </c>
      <c r="AY81" s="4">
        <f t="shared" si="95"/>
        <v>0</v>
      </c>
      <c r="AZ81" s="4">
        <f t="shared" si="96"/>
        <v>915</v>
      </c>
      <c r="BA81" s="4">
        <f t="shared" si="97"/>
        <v>0</v>
      </c>
      <c r="BB81" s="4">
        <f t="shared" si="98"/>
        <v>915</v>
      </c>
      <c r="BC81" s="4">
        <v>40</v>
      </c>
      <c r="BD81" s="4">
        <v>200</v>
      </c>
      <c r="BE81" s="4">
        <f>BC81</f>
        <v>40</v>
      </c>
      <c r="BF81" s="4">
        <f>BD81</f>
        <v>200</v>
      </c>
      <c r="BG81" s="4"/>
      <c r="BH81" s="4"/>
      <c r="BI81" s="4"/>
      <c r="BJ81" s="4"/>
      <c r="BK81" s="16"/>
      <c r="BL81" s="16"/>
      <c r="BM81" s="16"/>
      <c r="BN81" s="38"/>
    </row>
    <row r="82" spans="1:66" s="12" customFormat="1" ht="16.95" customHeight="1">
      <c r="A82" s="35">
        <v>63</v>
      </c>
      <c r="B82" s="4" t="s">
        <v>72</v>
      </c>
      <c r="C82" s="4">
        <v>15000</v>
      </c>
      <c r="D82" s="4">
        <v>0</v>
      </c>
      <c r="E82" s="4">
        <v>1013</v>
      </c>
      <c r="F82" s="4">
        <v>0</v>
      </c>
      <c r="G82" s="4">
        <v>1146</v>
      </c>
      <c r="H82" s="15">
        <f t="shared" si="83"/>
        <v>7.64</v>
      </c>
      <c r="I82" s="4">
        <v>0</v>
      </c>
      <c r="J82" s="15"/>
      <c r="K82" s="4">
        <f t="shared" si="84"/>
        <v>1146</v>
      </c>
      <c r="L82" s="15">
        <f t="shared" si="85"/>
        <v>7.64</v>
      </c>
      <c r="M82" s="4">
        <f t="shared" si="106"/>
        <v>0</v>
      </c>
      <c r="N82" s="15"/>
      <c r="O82" s="4">
        <v>73</v>
      </c>
      <c r="P82" s="4">
        <v>0</v>
      </c>
      <c r="Q82" s="4">
        <f t="shared" si="86"/>
        <v>73</v>
      </c>
      <c r="R82" s="4">
        <f t="shared" si="87"/>
        <v>0</v>
      </c>
      <c r="S82" s="4">
        <v>1964</v>
      </c>
      <c r="T82" s="4">
        <v>0</v>
      </c>
      <c r="U82" s="4">
        <v>710</v>
      </c>
      <c r="V82" s="4">
        <v>0</v>
      </c>
      <c r="W82" s="4">
        <v>416</v>
      </c>
      <c r="X82" s="4">
        <v>0</v>
      </c>
      <c r="Y82" s="15">
        <f t="shared" si="88"/>
        <v>58.591549295774648</v>
      </c>
      <c r="Z82" s="15"/>
      <c r="AA82" s="4">
        <v>896</v>
      </c>
      <c r="AB82" s="4">
        <v>0</v>
      </c>
      <c r="AC82" s="4">
        <v>497</v>
      </c>
      <c r="AD82" s="4">
        <v>0</v>
      </c>
      <c r="AE82" s="4">
        <v>399</v>
      </c>
      <c r="AF82" s="4">
        <v>0</v>
      </c>
      <c r="AG82" s="4">
        <v>120</v>
      </c>
      <c r="AH82" s="4">
        <v>0</v>
      </c>
      <c r="AI82" s="4">
        <v>53</v>
      </c>
      <c r="AJ82" s="4">
        <v>0</v>
      </c>
      <c r="AK82" s="4">
        <v>10</v>
      </c>
      <c r="AL82" s="4">
        <v>0</v>
      </c>
      <c r="AM82" s="4">
        <v>104</v>
      </c>
      <c r="AN82" s="4">
        <v>0</v>
      </c>
      <c r="AO82" s="4">
        <v>238</v>
      </c>
      <c r="AP82" s="4">
        <v>0</v>
      </c>
      <c r="AQ82" s="4">
        <v>177</v>
      </c>
      <c r="AR82" s="4">
        <v>0</v>
      </c>
      <c r="AS82" s="4">
        <f t="shared" si="89"/>
        <v>415</v>
      </c>
      <c r="AT82" s="4">
        <f t="shared" si="90"/>
        <v>0</v>
      </c>
      <c r="AU82" s="4">
        <f t="shared" si="91"/>
        <v>415</v>
      </c>
      <c r="AV82" s="4">
        <f t="shared" si="92"/>
        <v>238</v>
      </c>
      <c r="AW82" s="4">
        <f t="shared" si="93"/>
        <v>0</v>
      </c>
      <c r="AX82" s="4">
        <f t="shared" si="94"/>
        <v>177</v>
      </c>
      <c r="AY82" s="4">
        <f t="shared" si="95"/>
        <v>0</v>
      </c>
      <c r="AZ82" s="4">
        <f t="shared" si="96"/>
        <v>415</v>
      </c>
      <c r="BA82" s="4">
        <f t="shared" si="97"/>
        <v>0</v>
      </c>
      <c r="BB82" s="4">
        <f t="shared" si="98"/>
        <v>415</v>
      </c>
      <c r="BC82" s="4"/>
      <c r="BD82" s="4"/>
      <c r="BE82" s="4"/>
      <c r="BF82" s="4"/>
      <c r="BG82" s="4"/>
      <c r="BH82" s="4"/>
      <c r="BI82" s="4"/>
      <c r="BJ82" s="4"/>
      <c r="BK82" s="16"/>
      <c r="BL82" s="16"/>
      <c r="BM82" s="16"/>
      <c r="BN82" s="38"/>
    </row>
    <row r="83" spans="1:66" s="12" customFormat="1" ht="16.95" customHeight="1">
      <c r="A83" s="35">
        <v>64</v>
      </c>
      <c r="B83" s="4" t="s">
        <v>73</v>
      </c>
      <c r="C83" s="4">
        <v>18000</v>
      </c>
      <c r="D83" s="4">
        <v>0</v>
      </c>
      <c r="E83" s="4">
        <v>1510</v>
      </c>
      <c r="F83" s="4">
        <v>0</v>
      </c>
      <c r="G83" s="4">
        <v>1540</v>
      </c>
      <c r="H83" s="15">
        <f t="shared" si="83"/>
        <v>8.5555555555555554</v>
      </c>
      <c r="I83" s="4">
        <v>0</v>
      </c>
      <c r="J83" s="15"/>
      <c r="K83" s="4">
        <f t="shared" si="84"/>
        <v>1540</v>
      </c>
      <c r="L83" s="15">
        <f t="shared" si="85"/>
        <v>8.5555555555555554</v>
      </c>
      <c r="M83" s="4">
        <f t="shared" si="106"/>
        <v>0</v>
      </c>
      <c r="N83" s="15"/>
      <c r="O83" s="4">
        <v>49</v>
      </c>
      <c r="P83" s="4">
        <v>0</v>
      </c>
      <c r="Q83" s="4">
        <f t="shared" si="86"/>
        <v>49</v>
      </c>
      <c r="R83" s="4">
        <f t="shared" si="87"/>
        <v>0</v>
      </c>
      <c r="S83" s="4">
        <v>1411</v>
      </c>
      <c r="T83" s="4">
        <v>0</v>
      </c>
      <c r="U83" s="4">
        <v>409</v>
      </c>
      <c r="V83" s="4">
        <v>0</v>
      </c>
      <c r="W83" s="4">
        <v>214</v>
      </c>
      <c r="X83" s="4">
        <v>0</v>
      </c>
      <c r="Y83" s="15">
        <f t="shared" si="88"/>
        <v>52.322738386308068</v>
      </c>
      <c r="Z83" s="15"/>
      <c r="AA83" s="4">
        <v>1432</v>
      </c>
      <c r="AB83" s="4">
        <v>0</v>
      </c>
      <c r="AC83" s="4">
        <v>724</v>
      </c>
      <c r="AD83" s="4">
        <v>0</v>
      </c>
      <c r="AE83" s="4">
        <v>695</v>
      </c>
      <c r="AF83" s="4">
        <v>0</v>
      </c>
      <c r="AG83" s="4">
        <v>17</v>
      </c>
      <c r="AH83" s="4">
        <v>0</v>
      </c>
      <c r="AI83" s="4">
        <v>740</v>
      </c>
      <c r="AJ83" s="4">
        <v>0</v>
      </c>
      <c r="AK83" s="4">
        <v>6</v>
      </c>
      <c r="AL83" s="4">
        <v>0</v>
      </c>
      <c r="AM83" s="4">
        <v>72</v>
      </c>
      <c r="AN83" s="4">
        <v>0</v>
      </c>
      <c r="AO83" s="4">
        <v>306</v>
      </c>
      <c r="AP83" s="4">
        <v>0</v>
      </c>
      <c r="AQ83" s="4">
        <v>235</v>
      </c>
      <c r="AR83" s="4">
        <v>0</v>
      </c>
      <c r="AS83" s="4">
        <f t="shared" si="89"/>
        <v>541</v>
      </c>
      <c r="AT83" s="4">
        <f t="shared" si="90"/>
        <v>0</v>
      </c>
      <c r="AU83" s="4">
        <f t="shared" si="91"/>
        <v>541</v>
      </c>
      <c r="AV83" s="4">
        <f t="shared" si="92"/>
        <v>306</v>
      </c>
      <c r="AW83" s="4">
        <f t="shared" si="93"/>
        <v>0</v>
      </c>
      <c r="AX83" s="4">
        <f t="shared" si="94"/>
        <v>235</v>
      </c>
      <c r="AY83" s="4">
        <f t="shared" si="95"/>
        <v>0</v>
      </c>
      <c r="AZ83" s="4">
        <f t="shared" si="96"/>
        <v>541</v>
      </c>
      <c r="BA83" s="4">
        <f t="shared" si="97"/>
        <v>0</v>
      </c>
      <c r="BB83" s="4">
        <f t="shared" si="98"/>
        <v>541</v>
      </c>
      <c r="BC83" s="4"/>
      <c r="BD83" s="4"/>
      <c r="BE83" s="4"/>
      <c r="BF83" s="4"/>
      <c r="BG83" s="4"/>
      <c r="BH83" s="4"/>
      <c r="BI83" s="4"/>
      <c r="BJ83" s="4"/>
      <c r="BK83" s="16"/>
      <c r="BL83" s="16"/>
      <c r="BM83" s="16"/>
      <c r="BN83" s="38"/>
    </row>
    <row r="84" spans="1:66" s="12" customFormat="1" ht="16.95" customHeight="1">
      <c r="A84" s="42">
        <v>65</v>
      </c>
      <c r="B84" s="25" t="s">
        <v>74</v>
      </c>
      <c r="C84" s="4">
        <v>10000</v>
      </c>
      <c r="D84" s="4">
        <v>0</v>
      </c>
      <c r="E84" s="4">
        <v>879</v>
      </c>
      <c r="F84" s="4">
        <v>0</v>
      </c>
      <c r="G84" s="4">
        <v>1386</v>
      </c>
      <c r="H84" s="15">
        <f t="shared" si="83"/>
        <v>13.86</v>
      </c>
      <c r="I84" s="4">
        <v>0</v>
      </c>
      <c r="J84" s="15"/>
      <c r="K84" s="4">
        <f t="shared" si="84"/>
        <v>1386</v>
      </c>
      <c r="L84" s="15">
        <f t="shared" si="85"/>
        <v>13.86</v>
      </c>
      <c r="M84" s="4">
        <f t="shared" si="106"/>
        <v>0</v>
      </c>
      <c r="N84" s="15"/>
      <c r="O84" s="4">
        <v>80</v>
      </c>
      <c r="P84" s="4">
        <v>0</v>
      </c>
      <c r="Q84" s="4">
        <f t="shared" si="86"/>
        <v>80</v>
      </c>
      <c r="R84" s="4">
        <f t="shared" si="87"/>
        <v>0</v>
      </c>
      <c r="S84" s="4">
        <v>1720</v>
      </c>
      <c r="T84" s="4">
        <v>0</v>
      </c>
      <c r="U84" s="4">
        <v>446</v>
      </c>
      <c r="V84" s="4">
        <v>0</v>
      </c>
      <c r="W84" s="4">
        <v>238</v>
      </c>
      <c r="X84" s="4">
        <v>0</v>
      </c>
      <c r="Y84" s="15">
        <f t="shared" si="88"/>
        <v>53.36322869955157</v>
      </c>
      <c r="Z84" s="15"/>
      <c r="AA84" s="4">
        <v>1158</v>
      </c>
      <c r="AB84" s="4">
        <v>0</v>
      </c>
      <c r="AC84" s="4">
        <v>621</v>
      </c>
      <c r="AD84" s="4">
        <v>0</v>
      </c>
      <c r="AE84" s="4">
        <v>537</v>
      </c>
      <c r="AF84" s="4">
        <v>0</v>
      </c>
      <c r="AG84" s="4">
        <v>17</v>
      </c>
      <c r="AH84" s="4">
        <v>0</v>
      </c>
      <c r="AI84" s="4">
        <v>73</v>
      </c>
      <c r="AJ84" s="4">
        <v>0</v>
      </c>
      <c r="AK84" s="4">
        <v>15</v>
      </c>
      <c r="AL84" s="4">
        <v>0</v>
      </c>
      <c r="AM84" s="4">
        <v>44</v>
      </c>
      <c r="AN84" s="4">
        <v>0</v>
      </c>
      <c r="AO84" s="4">
        <v>265</v>
      </c>
      <c r="AP84" s="4">
        <v>0</v>
      </c>
      <c r="AQ84" s="4">
        <v>191</v>
      </c>
      <c r="AR84" s="4">
        <v>0</v>
      </c>
      <c r="AS84" s="4">
        <f t="shared" si="89"/>
        <v>456</v>
      </c>
      <c r="AT84" s="4">
        <f t="shared" si="90"/>
        <v>0</v>
      </c>
      <c r="AU84" s="4">
        <f t="shared" si="91"/>
        <v>456</v>
      </c>
      <c r="AV84" s="4">
        <f t="shared" si="92"/>
        <v>265</v>
      </c>
      <c r="AW84" s="4">
        <f t="shared" si="93"/>
        <v>0</v>
      </c>
      <c r="AX84" s="4">
        <f t="shared" si="94"/>
        <v>191</v>
      </c>
      <c r="AY84" s="4">
        <f t="shared" si="95"/>
        <v>0</v>
      </c>
      <c r="AZ84" s="4">
        <f t="shared" si="96"/>
        <v>456</v>
      </c>
      <c r="BA84" s="4">
        <f t="shared" si="97"/>
        <v>0</v>
      </c>
      <c r="BB84" s="4">
        <f t="shared" si="98"/>
        <v>456</v>
      </c>
      <c r="BC84" s="4"/>
      <c r="BD84" s="4"/>
      <c r="BE84" s="4"/>
      <c r="BF84" s="4"/>
      <c r="BG84" s="4"/>
      <c r="BH84" s="4"/>
      <c r="BI84" s="4"/>
      <c r="BJ84" s="4"/>
      <c r="BK84" s="16"/>
      <c r="BL84" s="16"/>
      <c r="BM84" s="16"/>
      <c r="BN84" s="38"/>
    </row>
    <row r="85" spans="1:66" s="13" customFormat="1" ht="16.95" customHeight="1">
      <c r="A85" s="29"/>
      <c r="B85" s="24" t="s">
        <v>18</v>
      </c>
      <c r="C85" s="24">
        <f>SUM(C81:C84)</f>
        <v>77000</v>
      </c>
      <c r="D85" s="9">
        <f t="shared" ref="D85:BJ85" si="121">SUM(D81:D84)</f>
        <v>0</v>
      </c>
      <c r="E85" s="9">
        <f t="shared" si="121"/>
        <v>6172</v>
      </c>
      <c r="F85" s="9">
        <f t="shared" si="121"/>
        <v>0</v>
      </c>
      <c r="G85" s="9">
        <f t="shared" si="121"/>
        <v>6891</v>
      </c>
      <c r="H85" s="20">
        <f t="shared" si="83"/>
        <v>8.9493506493506487</v>
      </c>
      <c r="I85" s="9">
        <f t="shared" si="121"/>
        <v>0</v>
      </c>
      <c r="J85" s="20"/>
      <c r="K85" s="9">
        <f t="shared" si="84"/>
        <v>6891</v>
      </c>
      <c r="L85" s="20">
        <f t="shared" si="85"/>
        <v>8.9493506493506487</v>
      </c>
      <c r="M85" s="9">
        <f t="shared" si="106"/>
        <v>0</v>
      </c>
      <c r="N85" s="20"/>
      <c r="O85" s="9">
        <f t="shared" si="121"/>
        <v>373</v>
      </c>
      <c r="P85" s="9">
        <f t="shared" si="121"/>
        <v>0</v>
      </c>
      <c r="Q85" s="9">
        <f t="shared" si="86"/>
        <v>373</v>
      </c>
      <c r="R85" s="9">
        <f t="shared" si="87"/>
        <v>0</v>
      </c>
      <c r="S85" s="9">
        <f t="shared" si="121"/>
        <v>7863</v>
      </c>
      <c r="T85" s="9">
        <f t="shared" si="121"/>
        <v>0</v>
      </c>
      <c r="U85" s="9">
        <f t="shared" si="121"/>
        <v>2340</v>
      </c>
      <c r="V85" s="9">
        <f t="shared" si="121"/>
        <v>0</v>
      </c>
      <c r="W85" s="9">
        <f t="shared" si="121"/>
        <v>1302</v>
      </c>
      <c r="X85" s="9">
        <f t="shared" si="121"/>
        <v>0</v>
      </c>
      <c r="Y85" s="20">
        <f t="shared" si="88"/>
        <v>55.641025641025642</v>
      </c>
      <c r="Z85" s="20"/>
      <c r="AA85" s="9">
        <f t="shared" si="121"/>
        <v>5710</v>
      </c>
      <c r="AB85" s="9">
        <f t="shared" si="121"/>
        <v>0</v>
      </c>
      <c r="AC85" s="9">
        <f t="shared" si="121"/>
        <v>3011</v>
      </c>
      <c r="AD85" s="9">
        <f t="shared" si="121"/>
        <v>0</v>
      </c>
      <c r="AE85" s="9">
        <f t="shared" si="121"/>
        <v>2587</v>
      </c>
      <c r="AF85" s="9">
        <f t="shared" si="121"/>
        <v>0</v>
      </c>
      <c r="AG85" s="9">
        <f t="shared" si="121"/>
        <v>241</v>
      </c>
      <c r="AH85" s="9">
        <f t="shared" si="121"/>
        <v>0</v>
      </c>
      <c r="AI85" s="9">
        <f t="shared" si="121"/>
        <v>980</v>
      </c>
      <c r="AJ85" s="9">
        <f t="shared" si="121"/>
        <v>0</v>
      </c>
      <c r="AK85" s="9">
        <f t="shared" si="121"/>
        <v>78</v>
      </c>
      <c r="AL85" s="9">
        <f t="shared" si="121"/>
        <v>0</v>
      </c>
      <c r="AM85" s="9">
        <f t="shared" si="121"/>
        <v>384</v>
      </c>
      <c r="AN85" s="9">
        <f t="shared" si="121"/>
        <v>0</v>
      </c>
      <c r="AO85" s="9">
        <f t="shared" si="121"/>
        <v>1322</v>
      </c>
      <c r="AP85" s="9">
        <f t="shared" si="121"/>
        <v>0</v>
      </c>
      <c r="AQ85" s="9">
        <f t="shared" si="121"/>
        <v>1005</v>
      </c>
      <c r="AR85" s="9">
        <f t="shared" si="121"/>
        <v>0</v>
      </c>
      <c r="AS85" s="9">
        <f t="shared" si="89"/>
        <v>2327</v>
      </c>
      <c r="AT85" s="9">
        <f t="shared" si="90"/>
        <v>0</v>
      </c>
      <c r="AU85" s="9">
        <f t="shared" si="91"/>
        <v>2327</v>
      </c>
      <c r="AV85" s="9">
        <f t="shared" si="92"/>
        <v>1322</v>
      </c>
      <c r="AW85" s="9">
        <f t="shared" si="93"/>
        <v>0</v>
      </c>
      <c r="AX85" s="9">
        <f t="shared" si="94"/>
        <v>1005</v>
      </c>
      <c r="AY85" s="9">
        <f t="shared" si="95"/>
        <v>0</v>
      </c>
      <c r="AZ85" s="9">
        <f t="shared" si="96"/>
        <v>2327</v>
      </c>
      <c r="BA85" s="9">
        <f t="shared" si="97"/>
        <v>0</v>
      </c>
      <c r="BB85" s="9">
        <f t="shared" si="98"/>
        <v>2327</v>
      </c>
      <c r="BC85" s="9">
        <f t="shared" si="121"/>
        <v>40</v>
      </c>
      <c r="BD85" s="9">
        <f t="shared" si="121"/>
        <v>200</v>
      </c>
      <c r="BE85" s="9">
        <f t="shared" ref="BE85" si="122">SUM(BE81:BE84)</f>
        <v>40</v>
      </c>
      <c r="BF85" s="9">
        <f t="shared" ref="BF85" si="123">SUM(BF81:BF84)</f>
        <v>200</v>
      </c>
      <c r="BG85" s="9">
        <f t="shared" si="121"/>
        <v>0</v>
      </c>
      <c r="BH85" s="9">
        <f t="shared" si="121"/>
        <v>0</v>
      </c>
      <c r="BI85" s="9">
        <f t="shared" si="121"/>
        <v>0</v>
      </c>
      <c r="BJ85" s="9">
        <f t="shared" si="121"/>
        <v>0</v>
      </c>
      <c r="BK85" s="9">
        <f t="shared" ref="BK85" si="124">SUM(BK81:BK84)</f>
        <v>0</v>
      </c>
      <c r="BL85" s="9">
        <f t="shared" ref="BL85" si="125">SUM(BL81:BL84)</f>
        <v>0</v>
      </c>
      <c r="BM85" s="9">
        <f t="shared" ref="BM85" si="126">SUM(BM81:BM84)</f>
        <v>0</v>
      </c>
      <c r="BN85" s="39"/>
    </row>
    <row r="86" spans="1:66" s="12" customFormat="1" ht="16.95" customHeight="1">
      <c r="A86" s="43">
        <v>65</v>
      </c>
      <c r="B86" s="26" t="s">
        <v>75</v>
      </c>
      <c r="C86" s="4">
        <v>14500</v>
      </c>
      <c r="D86" s="4">
        <v>0</v>
      </c>
      <c r="E86" s="4">
        <v>1650</v>
      </c>
      <c r="F86" s="4">
        <v>0</v>
      </c>
      <c r="G86" s="4">
        <v>1532</v>
      </c>
      <c r="H86" s="15">
        <f t="shared" si="83"/>
        <v>10.565517241379311</v>
      </c>
      <c r="I86" s="4">
        <v>0</v>
      </c>
      <c r="J86" s="15"/>
      <c r="K86" s="4">
        <f t="shared" si="84"/>
        <v>1532</v>
      </c>
      <c r="L86" s="15">
        <f t="shared" si="85"/>
        <v>10.565517241379311</v>
      </c>
      <c r="M86" s="4">
        <f t="shared" si="106"/>
        <v>0</v>
      </c>
      <c r="N86" s="15"/>
      <c r="O86" s="4">
        <v>73</v>
      </c>
      <c r="P86" s="4">
        <v>0</v>
      </c>
      <c r="Q86" s="4">
        <f t="shared" si="86"/>
        <v>73</v>
      </c>
      <c r="R86" s="4">
        <f t="shared" si="87"/>
        <v>0</v>
      </c>
      <c r="S86" s="4">
        <v>1591</v>
      </c>
      <c r="T86" s="4">
        <v>0</v>
      </c>
      <c r="U86" s="4">
        <v>513</v>
      </c>
      <c r="V86" s="4">
        <v>0</v>
      </c>
      <c r="W86" s="4">
        <v>373</v>
      </c>
      <c r="X86" s="4">
        <v>0</v>
      </c>
      <c r="Y86" s="15">
        <f t="shared" si="88"/>
        <v>72.709551656920084</v>
      </c>
      <c r="Z86" s="15"/>
      <c r="AA86" s="4">
        <v>1219</v>
      </c>
      <c r="AB86" s="4">
        <v>0</v>
      </c>
      <c r="AC86" s="4">
        <v>654</v>
      </c>
      <c r="AD86" s="4">
        <v>0</v>
      </c>
      <c r="AE86" s="4">
        <v>334</v>
      </c>
      <c r="AF86" s="4">
        <v>0</v>
      </c>
      <c r="AG86" s="4">
        <v>79</v>
      </c>
      <c r="AH86" s="4">
        <v>0</v>
      </c>
      <c r="AI86" s="4">
        <v>114</v>
      </c>
      <c r="AJ86" s="4">
        <v>0</v>
      </c>
      <c r="AK86" s="4">
        <v>40</v>
      </c>
      <c r="AL86" s="4">
        <v>0</v>
      </c>
      <c r="AM86" s="4">
        <v>71</v>
      </c>
      <c r="AN86" s="4">
        <v>0</v>
      </c>
      <c r="AO86" s="4">
        <v>226</v>
      </c>
      <c r="AP86" s="4">
        <v>0</v>
      </c>
      <c r="AQ86" s="4">
        <v>173</v>
      </c>
      <c r="AR86" s="4">
        <v>0</v>
      </c>
      <c r="AS86" s="4">
        <f t="shared" si="89"/>
        <v>399</v>
      </c>
      <c r="AT86" s="4">
        <f t="shared" si="90"/>
        <v>0</v>
      </c>
      <c r="AU86" s="4">
        <f t="shared" si="91"/>
        <v>399</v>
      </c>
      <c r="AV86" s="4">
        <f t="shared" si="92"/>
        <v>226</v>
      </c>
      <c r="AW86" s="4">
        <f t="shared" si="93"/>
        <v>0</v>
      </c>
      <c r="AX86" s="4">
        <f t="shared" si="94"/>
        <v>173</v>
      </c>
      <c r="AY86" s="4">
        <f t="shared" si="95"/>
        <v>0</v>
      </c>
      <c r="AZ86" s="4">
        <f t="shared" si="96"/>
        <v>399</v>
      </c>
      <c r="BA86" s="4">
        <f t="shared" si="97"/>
        <v>0</v>
      </c>
      <c r="BB86" s="4">
        <f t="shared" si="98"/>
        <v>399</v>
      </c>
      <c r="BC86" s="4"/>
      <c r="BD86" s="4"/>
      <c r="BE86" s="4"/>
      <c r="BF86" s="4"/>
      <c r="BG86" s="4"/>
      <c r="BH86" s="4"/>
      <c r="BI86" s="4"/>
      <c r="BJ86" s="4"/>
      <c r="BK86" s="16"/>
      <c r="BL86" s="16"/>
      <c r="BM86" s="16"/>
      <c r="BN86" s="38"/>
    </row>
    <row r="87" spans="1:66" s="12" customFormat="1" ht="16.95" customHeight="1">
      <c r="A87" s="42">
        <v>66</v>
      </c>
      <c r="B87" s="4" t="s">
        <v>76</v>
      </c>
      <c r="C87" s="4">
        <v>15000</v>
      </c>
      <c r="D87" s="4">
        <v>0</v>
      </c>
      <c r="E87" s="4">
        <v>1290</v>
      </c>
      <c r="F87" s="4">
        <v>0</v>
      </c>
      <c r="G87" s="4">
        <v>2191</v>
      </c>
      <c r="H87" s="15">
        <f t="shared" si="83"/>
        <v>14.606666666666667</v>
      </c>
      <c r="I87" s="4">
        <v>0</v>
      </c>
      <c r="J87" s="15"/>
      <c r="K87" s="4">
        <f t="shared" si="84"/>
        <v>2191</v>
      </c>
      <c r="L87" s="15">
        <f t="shared" si="85"/>
        <v>14.606666666666667</v>
      </c>
      <c r="M87" s="4">
        <f t="shared" si="106"/>
        <v>0</v>
      </c>
      <c r="N87" s="15"/>
      <c r="O87" s="4">
        <v>25</v>
      </c>
      <c r="P87" s="4">
        <v>0</v>
      </c>
      <c r="Q87" s="4">
        <f t="shared" si="86"/>
        <v>25</v>
      </c>
      <c r="R87" s="4">
        <f t="shared" si="87"/>
        <v>0</v>
      </c>
      <c r="S87" s="4">
        <v>1697</v>
      </c>
      <c r="T87" s="4">
        <v>0</v>
      </c>
      <c r="U87" s="4">
        <v>696</v>
      </c>
      <c r="V87" s="4">
        <v>0</v>
      </c>
      <c r="W87" s="4">
        <v>461</v>
      </c>
      <c r="X87" s="4">
        <v>0</v>
      </c>
      <c r="Y87" s="15">
        <f t="shared" si="88"/>
        <v>66.235632183908052</v>
      </c>
      <c r="Z87" s="15"/>
      <c r="AA87" s="4">
        <v>1708</v>
      </c>
      <c r="AB87" s="4">
        <v>0</v>
      </c>
      <c r="AC87" s="4">
        <v>852</v>
      </c>
      <c r="AD87" s="4">
        <v>0</v>
      </c>
      <c r="AE87" s="4">
        <v>349</v>
      </c>
      <c r="AF87" s="4">
        <v>0</v>
      </c>
      <c r="AG87" s="4">
        <v>95</v>
      </c>
      <c r="AH87" s="4">
        <v>0</v>
      </c>
      <c r="AI87" s="4">
        <v>121</v>
      </c>
      <c r="AJ87" s="4">
        <v>0</v>
      </c>
      <c r="AK87" s="4">
        <v>47</v>
      </c>
      <c r="AL87" s="4">
        <v>0</v>
      </c>
      <c r="AM87" s="4">
        <v>22</v>
      </c>
      <c r="AN87" s="4">
        <v>0</v>
      </c>
      <c r="AO87" s="4">
        <v>367</v>
      </c>
      <c r="AP87" s="4">
        <v>0</v>
      </c>
      <c r="AQ87" s="4">
        <v>314</v>
      </c>
      <c r="AR87" s="4">
        <v>0</v>
      </c>
      <c r="AS87" s="4">
        <f t="shared" si="89"/>
        <v>681</v>
      </c>
      <c r="AT87" s="4">
        <f t="shared" si="90"/>
        <v>0</v>
      </c>
      <c r="AU87" s="4">
        <f t="shared" si="91"/>
        <v>681</v>
      </c>
      <c r="AV87" s="4">
        <f t="shared" si="92"/>
        <v>367</v>
      </c>
      <c r="AW87" s="4">
        <f t="shared" si="93"/>
        <v>0</v>
      </c>
      <c r="AX87" s="4">
        <f t="shared" si="94"/>
        <v>314</v>
      </c>
      <c r="AY87" s="4">
        <f t="shared" si="95"/>
        <v>0</v>
      </c>
      <c r="AZ87" s="4">
        <f t="shared" si="96"/>
        <v>681</v>
      </c>
      <c r="BA87" s="4">
        <f t="shared" si="97"/>
        <v>0</v>
      </c>
      <c r="BB87" s="4">
        <f t="shared" si="98"/>
        <v>681</v>
      </c>
      <c r="BC87" s="4"/>
      <c r="BD87" s="4"/>
      <c r="BE87" s="4"/>
      <c r="BF87" s="4"/>
      <c r="BG87" s="4"/>
      <c r="BH87" s="4"/>
      <c r="BI87" s="4"/>
      <c r="BJ87" s="4"/>
      <c r="BK87" s="16"/>
      <c r="BL87" s="16"/>
      <c r="BM87" s="16"/>
      <c r="BN87" s="38"/>
    </row>
    <row r="88" spans="1:66" s="13" customFormat="1" ht="16.95" customHeight="1">
      <c r="A88" s="29"/>
      <c r="B88" s="24" t="s">
        <v>18</v>
      </c>
      <c r="C88" s="24">
        <f>SUM(C86:C87)</f>
        <v>29500</v>
      </c>
      <c r="D88" s="9">
        <f t="shared" ref="D88:BJ88" si="127">SUM(D86:D87)</f>
        <v>0</v>
      </c>
      <c r="E88" s="9">
        <f t="shared" si="127"/>
        <v>2940</v>
      </c>
      <c r="F88" s="9">
        <f t="shared" si="127"/>
        <v>0</v>
      </c>
      <c r="G88" s="9">
        <f t="shared" si="127"/>
        <v>3723</v>
      </c>
      <c r="H88" s="20">
        <f t="shared" si="83"/>
        <v>12.620338983050848</v>
      </c>
      <c r="I88" s="9">
        <f t="shared" si="127"/>
        <v>0</v>
      </c>
      <c r="J88" s="20"/>
      <c r="K88" s="9">
        <f t="shared" si="84"/>
        <v>3723</v>
      </c>
      <c r="L88" s="20">
        <f t="shared" si="85"/>
        <v>12.620338983050848</v>
      </c>
      <c r="M88" s="9">
        <f t="shared" si="106"/>
        <v>0</v>
      </c>
      <c r="N88" s="20"/>
      <c r="O88" s="9">
        <f t="shared" si="127"/>
        <v>98</v>
      </c>
      <c r="P88" s="9">
        <f t="shared" si="127"/>
        <v>0</v>
      </c>
      <c r="Q88" s="9">
        <f t="shared" si="86"/>
        <v>98</v>
      </c>
      <c r="R88" s="9">
        <f t="shared" si="87"/>
        <v>0</v>
      </c>
      <c r="S88" s="9">
        <f t="shared" si="127"/>
        <v>3288</v>
      </c>
      <c r="T88" s="9">
        <f t="shared" si="127"/>
        <v>0</v>
      </c>
      <c r="U88" s="9">
        <f t="shared" si="127"/>
        <v>1209</v>
      </c>
      <c r="V88" s="9">
        <f t="shared" si="127"/>
        <v>0</v>
      </c>
      <c r="W88" s="9">
        <f t="shared" si="127"/>
        <v>834</v>
      </c>
      <c r="X88" s="9">
        <f t="shared" si="127"/>
        <v>0</v>
      </c>
      <c r="Y88" s="20">
        <f t="shared" si="88"/>
        <v>68.982630272952861</v>
      </c>
      <c r="Z88" s="20"/>
      <c r="AA88" s="9">
        <f t="shared" si="127"/>
        <v>2927</v>
      </c>
      <c r="AB88" s="9">
        <f t="shared" si="127"/>
        <v>0</v>
      </c>
      <c r="AC88" s="9">
        <f t="shared" si="127"/>
        <v>1506</v>
      </c>
      <c r="AD88" s="9">
        <f t="shared" si="127"/>
        <v>0</v>
      </c>
      <c r="AE88" s="9">
        <f t="shared" si="127"/>
        <v>683</v>
      </c>
      <c r="AF88" s="9">
        <f t="shared" si="127"/>
        <v>0</v>
      </c>
      <c r="AG88" s="9">
        <f t="shared" si="127"/>
        <v>174</v>
      </c>
      <c r="AH88" s="9">
        <f t="shared" si="127"/>
        <v>0</v>
      </c>
      <c r="AI88" s="9">
        <f t="shared" si="127"/>
        <v>235</v>
      </c>
      <c r="AJ88" s="9">
        <f t="shared" si="127"/>
        <v>0</v>
      </c>
      <c r="AK88" s="9">
        <f t="shared" si="127"/>
        <v>87</v>
      </c>
      <c r="AL88" s="9">
        <f t="shared" si="127"/>
        <v>0</v>
      </c>
      <c r="AM88" s="9">
        <f t="shared" si="127"/>
        <v>93</v>
      </c>
      <c r="AN88" s="9">
        <f t="shared" si="127"/>
        <v>0</v>
      </c>
      <c r="AO88" s="9">
        <f t="shared" si="127"/>
        <v>593</v>
      </c>
      <c r="AP88" s="9">
        <f t="shared" si="127"/>
        <v>0</v>
      </c>
      <c r="AQ88" s="9">
        <f t="shared" si="127"/>
        <v>487</v>
      </c>
      <c r="AR88" s="9">
        <f t="shared" si="127"/>
        <v>0</v>
      </c>
      <c r="AS88" s="9">
        <f t="shared" si="89"/>
        <v>1080</v>
      </c>
      <c r="AT88" s="9">
        <f t="shared" si="90"/>
        <v>0</v>
      </c>
      <c r="AU88" s="9">
        <f t="shared" si="91"/>
        <v>1080</v>
      </c>
      <c r="AV88" s="9">
        <f t="shared" si="92"/>
        <v>593</v>
      </c>
      <c r="AW88" s="9">
        <f t="shared" si="93"/>
        <v>0</v>
      </c>
      <c r="AX88" s="9">
        <f t="shared" si="94"/>
        <v>487</v>
      </c>
      <c r="AY88" s="9">
        <f t="shared" si="95"/>
        <v>0</v>
      </c>
      <c r="AZ88" s="9">
        <f t="shared" si="96"/>
        <v>1080</v>
      </c>
      <c r="BA88" s="9">
        <f t="shared" si="97"/>
        <v>0</v>
      </c>
      <c r="BB88" s="9">
        <f t="shared" si="98"/>
        <v>1080</v>
      </c>
      <c r="BC88" s="9">
        <f t="shared" si="127"/>
        <v>0</v>
      </c>
      <c r="BD88" s="9">
        <f t="shared" si="127"/>
        <v>0</v>
      </c>
      <c r="BE88" s="9">
        <f t="shared" ref="BE88" si="128">SUM(BE86:BE87)</f>
        <v>0</v>
      </c>
      <c r="BF88" s="9">
        <f t="shared" ref="BF88" si="129">SUM(BF86:BF87)</f>
        <v>0</v>
      </c>
      <c r="BG88" s="9">
        <f t="shared" si="127"/>
        <v>0</v>
      </c>
      <c r="BH88" s="9">
        <f t="shared" si="127"/>
        <v>0</v>
      </c>
      <c r="BI88" s="9">
        <f t="shared" si="127"/>
        <v>0</v>
      </c>
      <c r="BJ88" s="9">
        <f t="shared" si="127"/>
        <v>0</v>
      </c>
      <c r="BK88" s="9">
        <f t="shared" ref="BK88" si="130">SUM(BK86:BK87)</f>
        <v>0</v>
      </c>
      <c r="BL88" s="9">
        <f t="shared" ref="BL88" si="131">SUM(BL86:BL87)</f>
        <v>0</v>
      </c>
      <c r="BM88" s="9">
        <f t="shared" ref="BM88" si="132">SUM(BM86:BM87)</f>
        <v>0</v>
      </c>
      <c r="BN88" s="39"/>
    </row>
    <row r="89" spans="1:66" s="13" customFormat="1" ht="18.600000000000001">
      <c r="A89" s="31"/>
      <c r="B89" s="32" t="s">
        <v>77</v>
      </c>
      <c r="C89" s="47">
        <f>C9+C12+C13+C19+C23+C26+C29+C33+C37+C38+C39+C40+C45+C51+C54+C57+C63+C67+C71+C76+C80+C85+C88</f>
        <v>3619500</v>
      </c>
      <c r="D89" s="48">
        <f>D9+D12+D13+D19+D23+D26+D29+D33+D37+D38+D39+D40+D45+D51+D54+D57+D63+D67+D71+D76+D80+D85+D88</f>
        <v>380500</v>
      </c>
      <c r="E89" s="22">
        <f>E9+E12+E13+E19+E23+E26+E29+E33+E37+E38+E39+E40+E45+E51+E54+E57+E63+E67+E71+E76+E80+E85+E88</f>
        <v>309469</v>
      </c>
      <c r="F89" s="22">
        <f>F9+F12+F13+F19+F23+F26+F29+F33+F37+F38+F39+F40+F45+F51+F54+F57+F63+F67+F71+F76+F80+F85+F88</f>
        <v>32321</v>
      </c>
      <c r="G89" s="22">
        <f>G9+G12+G13+G19+G23+G26+G29+G33+G37+G38+G39+G40+G45+G51+G54+G57+G63+G67+G71+G76+G80+G85+G88</f>
        <v>267435</v>
      </c>
      <c r="H89" s="23">
        <f t="shared" ref="H89:H90" si="133">G89*100/C89</f>
        <v>7.3887277248238705</v>
      </c>
      <c r="I89" s="48">
        <f>I9+I12+I13+I19+I23+I26+I29+I33+I37+I38+I39+I40+I45+I51+I54+I57+I63+I67+I71+I76+I80+I85+I88</f>
        <v>33862</v>
      </c>
      <c r="J89" s="52">
        <f t="shared" si="108"/>
        <v>8.89934296977661</v>
      </c>
      <c r="K89" s="48">
        <f t="shared" si="84"/>
        <v>267435</v>
      </c>
      <c r="L89" s="52">
        <f t="shared" si="85"/>
        <v>7.3887277248238705</v>
      </c>
      <c r="M89" s="48">
        <f t="shared" si="84"/>
        <v>33862</v>
      </c>
      <c r="N89" s="52">
        <f t="shared" si="109"/>
        <v>8.89934296977661</v>
      </c>
      <c r="O89" s="22">
        <f>O9+O12+O13+O19+O23+O26+O29+O33+O37+O38+O39+O40+O45+O51+O54+O57+O63+O67+O71+O76+O80+O85+O88</f>
        <v>7092</v>
      </c>
      <c r="P89" s="22">
        <f t="shared" ref="P89:R89" si="134">P9+P12+P13+P19+P23+P26+P29+P33+P37+P38+P39+P40+P45+P51+P54+P57+P63+P67+P71+P76+P80+P85+P88</f>
        <v>1193</v>
      </c>
      <c r="Q89" s="22">
        <f t="shared" si="134"/>
        <v>7092</v>
      </c>
      <c r="R89" s="22">
        <f t="shared" si="134"/>
        <v>1193</v>
      </c>
      <c r="S89" s="22">
        <f t="shared" ref="S89:X89" si="135">S9+S12+S13+S19+S23+S26+S29+S33+S37+S38+S39+S40+S45+S51+S54+S57+S63+S67+S71+S76+S80+S85+S88</f>
        <v>281280</v>
      </c>
      <c r="T89" s="22">
        <f t="shared" si="135"/>
        <v>35412</v>
      </c>
      <c r="U89" s="22">
        <f t="shared" si="135"/>
        <v>78106</v>
      </c>
      <c r="V89" s="22">
        <f t="shared" si="135"/>
        <v>11091</v>
      </c>
      <c r="W89" s="22">
        <f t="shared" si="135"/>
        <v>42171</v>
      </c>
      <c r="X89" s="22">
        <f t="shared" si="135"/>
        <v>5819</v>
      </c>
      <c r="Y89" s="23">
        <f t="shared" si="88"/>
        <v>53.992010857040434</v>
      </c>
      <c r="Z89" s="23">
        <f t="shared" si="105"/>
        <v>52.465963393742676</v>
      </c>
      <c r="AA89" s="22">
        <f t="shared" ref="AA89:AR89" si="136">AA9+AA12+AA13+AA19+AA23+AA26+AA29+AA33+AA37+AA38+AA39+AA40+AA45+AA51+AA54+AA57+AA63+AA67+AA71+AA76+AA80+AA85+AA88</f>
        <v>266164</v>
      </c>
      <c r="AB89" s="22">
        <f t="shared" si="136"/>
        <v>35486</v>
      </c>
      <c r="AC89" s="22">
        <f t="shared" si="136"/>
        <v>124107</v>
      </c>
      <c r="AD89" s="22">
        <f t="shared" si="136"/>
        <v>14569</v>
      </c>
      <c r="AE89" s="22">
        <f t="shared" si="136"/>
        <v>110439</v>
      </c>
      <c r="AF89" s="22">
        <f t="shared" si="136"/>
        <v>14315</v>
      </c>
      <c r="AG89" s="22">
        <f t="shared" si="136"/>
        <v>5018</v>
      </c>
      <c r="AH89" s="22">
        <f t="shared" si="136"/>
        <v>771</v>
      </c>
      <c r="AI89" s="22">
        <f t="shared" si="136"/>
        <v>16522</v>
      </c>
      <c r="AJ89" s="22">
        <f t="shared" si="136"/>
        <v>3446</v>
      </c>
      <c r="AK89" s="22">
        <f t="shared" si="136"/>
        <v>3981</v>
      </c>
      <c r="AL89" s="22">
        <f t="shared" si="136"/>
        <v>652</v>
      </c>
      <c r="AM89" s="22">
        <f t="shared" si="136"/>
        <v>12024</v>
      </c>
      <c r="AN89" s="22">
        <f t="shared" si="136"/>
        <v>1750</v>
      </c>
      <c r="AO89" s="22">
        <f t="shared" si="136"/>
        <v>59777</v>
      </c>
      <c r="AP89" s="22">
        <f t="shared" si="136"/>
        <v>8306</v>
      </c>
      <c r="AQ89" s="22">
        <f t="shared" si="136"/>
        <v>49878</v>
      </c>
      <c r="AR89" s="22">
        <f t="shared" si="136"/>
        <v>6861</v>
      </c>
      <c r="AS89" s="22">
        <f t="shared" ref="AS89:AT89" si="137">AS9+AS12+AS13+AS19+AS23+AS26+AS29+AS33+AS37+AS38+AS39+AS40+AS45+AS51+AS54+AS57+AS63+AS67+AS71+AS76+AS80+AS85+AS88</f>
        <v>109655</v>
      </c>
      <c r="AT89" s="22">
        <f t="shared" si="137"/>
        <v>15167</v>
      </c>
      <c r="AU89" s="22">
        <f>AU9+AU12+AU13+AU19+AU23+AU26+AU29+AU33+AU37+AU38+AU39+AU40+AU45+AU51+AU54+AU57+AU63+AU67+AU71+AU76+AU80+AU85+AU88</f>
        <v>124822</v>
      </c>
      <c r="AV89" s="22">
        <f t="shared" ref="AV89:BB89" si="138">AV9+AV12+AV13+AV19+AV23+AV26+AV29+AV33+AV37+AV38+AV39+AV40+AV45+AV51+AV54+AV57+AV63+AV67+AV71+AV76+AV80+AV85+AV88</f>
        <v>59777</v>
      </c>
      <c r="AW89" s="22">
        <f t="shared" si="138"/>
        <v>8306</v>
      </c>
      <c r="AX89" s="22">
        <f t="shared" si="138"/>
        <v>49878</v>
      </c>
      <c r="AY89" s="22">
        <f t="shared" si="138"/>
        <v>6861</v>
      </c>
      <c r="AZ89" s="22">
        <f t="shared" si="138"/>
        <v>109655</v>
      </c>
      <c r="BA89" s="22">
        <f t="shared" si="138"/>
        <v>15167</v>
      </c>
      <c r="BB89" s="22">
        <f t="shared" si="138"/>
        <v>124822</v>
      </c>
      <c r="BC89" s="22">
        <f>BC9+BC12+BC13+BC19+BC23+BC26+BC29+BC33+BC37+BC38+BC39+BC40+BC45+BC51+BC54+BC57+BC63+BC67+BC71+BC76+BC80+BC85+BC88</f>
        <v>225</v>
      </c>
      <c r="BD89" s="22">
        <f>BD9+BD12+BD13+BD19+BD23+BD26+BD29+BD33+BD37+BD38+BD39+BD40+BD45+BD51+BD54+BD57+BD63+BD67+BD71+BD76+BD80+BD85+BD88</f>
        <v>1125</v>
      </c>
      <c r="BE89" s="22">
        <f t="shared" ref="BE89:BF89" si="139">BE9+BE12+BE13+BE19+BE23+BE26+BE29+BE33+BE37+BE38+BE39+BE40+BE45+BE51+BE54+BE57+BE63+BE67+BE71+BE76+BE80+BE85+BE88</f>
        <v>225</v>
      </c>
      <c r="BF89" s="22">
        <f t="shared" si="139"/>
        <v>1125</v>
      </c>
      <c r="BG89" s="22">
        <f>BG9+BG12+BG13+BG19+BG23+BG26+BG29+BG33+BG37+BG38+BG39+BG40+BG45+BG51+BG54+BG57+BG63+BG67+BG71+BG76+BG80+BG85+BG88</f>
        <v>207</v>
      </c>
      <c r="BH89" s="22">
        <f>BH9+BH12+BH13+BH19+BH23+BH26+BH29+BH33+BH37+BH38+BH39+BH40+BH45+BH51+BH54+BH57+BH63+BH67+BH71+BH76+BH80+BH85+BH88</f>
        <v>38677</v>
      </c>
      <c r="BI89" s="22">
        <f>BI9+BI12+BI13+BI19+BI23+BI26+BI29+BI33+BI37+BI38+BI39+BI40+BI45+BI51+BI54+BI57+BI63+BI67+BI71+BI76+BI80+BI85+BI88</f>
        <v>296290</v>
      </c>
      <c r="BJ89" s="22">
        <f>BJ9+BJ12+BJ13+BJ19+BJ23+BJ26+BJ29+BJ33+BJ37+BJ38+BJ39+BJ40+BJ45+BJ51+BJ54+BJ57+BJ63+BJ67+BJ71+BJ76+BJ80+BJ85+BJ88</f>
        <v>334967</v>
      </c>
      <c r="BK89" s="22">
        <f t="shared" ref="BK89:BM89" si="140">BK9+BK12+BK13+BK19+BK23+BK26+BK29+BK33+BK37+BK38+BK39+BK40+BK45+BK51+BK54+BK57+BK63+BK67+BK71+BK76+BK80+BK85+BK88</f>
        <v>38677</v>
      </c>
      <c r="BL89" s="22">
        <f t="shared" si="140"/>
        <v>296290</v>
      </c>
      <c r="BM89" s="22">
        <f t="shared" si="140"/>
        <v>334967</v>
      </c>
      <c r="BN89" s="39"/>
    </row>
    <row r="90" spans="1:66" s="10" customFormat="1" ht="18.600000000000001">
      <c r="A90" s="45"/>
      <c r="B90" s="46" t="s">
        <v>136</v>
      </c>
      <c r="C90" s="35">
        <f>C89+D89</f>
        <v>4000000</v>
      </c>
      <c r="D90" s="50"/>
      <c r="E90" s="35">
        <f>E89+F89</f>
        <v>341790</v>
      </c>
      <c r="F90" s="50"/>
      <c r="G90" s="35">
        <f>G89+I89</f>
        <v>301297</v>
      </c>
      <c r="H90" s="51">
        <f t="shared" si="133"/>
        <v>7.5324249999999999</v>
      </c>
      <c r="I90" s="53"/>
      <c r="J90" s="49"/>
      <c r="K90" s="49"/>
      <c r="L90" s="49"/>
      <c r="M90" s="49"/>
      <c r="N90" s="5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</row>
  </sheetData>
  <sheetProtection algorithmName="SHA-512" hashValue="3D8QCyNcIrmDqUgsBHwRuO4JrvhU/odqFd3G+hRVwJvYr/gKT9IFqwcEMmqcI9hyImCgS2pVTT2SurXK6UTCEQ==" saltValue="Kzl/hQA6FI9PkS4fBcknrg==" spinCount="100000" sheet="1" objects="1" scenarios="1"/>
  <mergeCells count="23">
    <mergeCell ref="S1:Z1"/>
    <mergeCell ref="P1:P2"/>
    <mergeCell ref="O1:O2"/>
    <mergeCell ref="BG1:BJ1"/>
    <mergeCell ref="BK1:BM1"/>
    <mergeCell ref="AA1:AN1"/>
    <mergeCell ref="AO1:AU1"/>
    <mergeCell ref="AV1:BB1"/>
    <mergeCell ref="BE1:BF1"/>
    <mergeCell ref="BC1:BC2"/>
    <mergeCell ref="BD1:BD2"/>
    <mergeCell ref="A1:A2"/>
    <mergeCell ref="B1:B2"/>
    <mergeCell ref="C1:C2"/>
    <mergeCell ref="D1:D2"/>
    <mergeCell ref="E1:E2"/>
    <mergeCell ref="K1:N1"/>
    <mergeCell ref="Q1:R1"/>
    <mergeCell ref="F1:F2"/>
    <mergeCell ref="G1:G2"/>
    <mergeCell ref="H1:H2"/>
    <mergeCell ref="I1:I2"/>
    <mergeCell ref="J1:J2"/>
  </mergeCells>
  <pageMargins left="0.7" right="0.7" top="0.5" bottom="0.5" header="0.05" footer="0.05"/>
  <pageSetup paperSize="9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4"/>
  <sheetViews>
    <sheetView zoomScaleNormal="100" workbookViewId="0">
      <pane xSplit="2" ySplit="3" topLeftCell="C4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8.88671875" defaultRowHeight="15"/>
  <cols>
    <col min="1" max="1" width="4.109375" style="380" customWidth="1"/>
    <col min="2" max="2" width="14.44140625" style="403" customWidth="1"/>
    <col min="3" max="3" width="10" style="380" customWidth="1"/>
    <col min="4" max="4" width="8.33203125" style="380" customWidth="1"/>
    <col min="5" max="6" width="9" style="367" bestFit="1" customWidth="1"/>
    <col min="7" max="7" width="9.33203125" style="367" bestFit="1" customWidth="1"/>
    <col min="8" max="8" width="9" style="380" bestFit="1" customWidth="1"/>
    <col min="9" max="10" width="9" style="367" bestFit="1" customWidth="1"/>
    <col min="11" max="11" width="9.44140625" style="380" bestFit="1" customWidth="1"/>
    <col min="12" max="14" width="9.33203125" style="380" bestFit="1" customWidth="1"/>
    <col min="15" max="16" width="9" style="367" bestFit="1" customWidth="1"/>
    <col min="17" max="18" width="9.33203125" style="380" bestFit="1" customWidth="1"/>
    <col min="19" max="19" width="9.5546875" style="367" bestFit="1" customWidth="1"/>
    <col min="20" max="20" width="9" style="367" bestFit="1" customWidth="1"/>
    <col min="21" max="21" width="10.109375" style="367" customWidth="1"/>
    <col min="22" max="22" width="9.88671875" style="367" customWidth="1"/>
    <col min="23" max="23" width="10.5546875" style="367" customWidth="1"/>
    <col min="24" max="24" width="9.88671875" style="367" customWidth="1"/>
    <col min="25" max="27" width="9.33203125" style="367" bestFit="1" customWidth="1"/>
    <col min="28" max="28" width="9" style="367" bestFit="1" customWidth="1"/>
    <col min="29" max="29" width="9.33203125" style="367" bestFit="1" customWidth="1"/>
    <col min="30" max="30" width="8.88671875" style="367" customWidth="1"/>
    <col min="31" max="31" width="9.33203125" style="367" bestFit="1" customWidth="1"/>
    <col min="32" max="32" width="9" style="367" bestFit="1" customWidth="1"/>
    <col min="33" max="33" width="7.109375" style="367" customWidth="1"/>
    <col min="34" max="34" width="6.33203125" style="367" customWidth="1"/>
    <col min="35" max="35" width="9" style="367" bestFit="1" customWidth="1"/>
    <col min="36" max="36" width="6.5546875" style="367" customWidth="1"/>
    <col min="37" max="37" width="7.33203125" style="367" customWidth="1"/>
    <col min="38" max="38" width="6" style="367" customWidth="1"/>
    <col min="39" max="39" width="8.44140625" style="367" customWidth="1"/>
    <col min="40" max="40" width="6.88671875" style="367" customWidth="1"/>
    <col min="41" max="41" width="7.6640625" style="367" customWidth="1"/>
    <col min="42" max="42" width="7.33203125" style="367" customWidth="1"/>
    <col min="43" max="43" width="8.44140625" style="367" customWidth="1"/>
    <col min="44" max="44" width="7.44140625" style="367" customWidth="1"/>
    <col min="45" max="45" width="9.33203125" style="367" bestFit="1" customWidth="1"/>
    <col min="46" max="46" width="8.44140625" style="367" customWidth="1"/>
    <col min="47" max="47" width="11.109375" style="367" customWidth="1"/>
    <col min="48" max="48" width="7.33203125" style="367" customWidth="1"/>
    <col min="49" max="49" width="6" style="367" customWidth="1"/>
    <col min="50" max="50" width="7.33203125" style="367" customWidth="1"/>
    <col min="51" max="51" width="5.88671875" style="367" customWidth="1"/>
    <col min="52" max="52" width="8.33203125" style="367" customWidth="1"/>
    <col min="53" max="53" width="6.88671875" style="367" customWidth="1"/>
    <col min="54" max="54" width="8.33203125" style="367" customWidth="1"/>
    <col min="55" max="55" width="9" style="367" bestFit="1" customWidth="1"/>
    <col min="56" max="56" width="9.6640625" style="367" customWidth="1"/>
    <col min="57" max="57" width="9.33203125" style="367" bestFit="1" customWidth="1"/>
    <col min="58" max="58" width="9.6640625" style="367" customWidth="1"/>
    <col min="59" max="60" width="9" style="367" bestFit="1" customWidth="1"/>
    <col min="61" max="61" width="12.5546875" style="367" customWidth="1"/>
    <col min="62" max="62" width="12.33203125" style="367" customWidth="1"/>
    <col min="63" max="63" width="9" style="363" bestFit="1" customWidth="1"/>
    <col min="64" max="64" width="9.6640625" style="363" bestFit="1" customWidth="1"/>
    <col min="65" max="65" width="12.88671875" style="363" customWidth="1"/>
    <col min="66" max="459" width="8.88671875" style="363"/>
    <col min="460" max="801" width="8.88671875" style="367"/>
    <col min="802" max="2740" width="8.88671875" style="363"/>
    <col min="2741" max="16384" width="8.88671875" style="367"/>
  </cols>
  <sheetData>
    <row r="1" spans="1:65" s="370" customFormat="1" ht="27.6" customHeight="1">
      <c r="A1" s="519" t="s">
        <v>78</v>
      </c>
      <c r="B1" s="521" t="s">
        <v>10</v>
      </c>
      <c r="C1" s="516" t="s">
        <v>0</v>
      </c>
      <c r="D1" s="516" t="s">
        <v>1</v>
      </c>
      <c r="E1" s="516" t="s">
        <v>2</v>
      </c>
      <c r="F1" s="516" t="s">
        <v>3</v>
      </c>
      <c r="G1" s="516" t="s">
        <v>4</v>
      </c>
      <c r="H1" s="516" t="s">
        <v>223</v>
      </c>
      <c r="I1" s="516" t="s">
        <v>5</v>
      </c>
      <c r="J1" s="516" t="s">
        <v>223</v>
      </c>
      <c r="K1" s="518" t="s">
        <v>84</v>
      </c>
      <c r="L1" s="518"/>
      <c r="M1" s="518"/>
      <c r="N1" s="518"/>
      <c r="O1" s="516" t="s">
        <v>6</v>
      </c>
      <c r="P1" s="516" t="s">
        <v>7</v>
      </c>
      <c r="Q1" s="518" t="s">
        <v>84</v>
      </c>
      <c r="R1" s="518"/>
      <c r="S1" s="518" t="s">
        <v>89</v>
      </c>
      <c r="T1" s="518"/>
      <c r="U1" s="518"/>
      <c r="V1" s="518"/>
      <c r="W1" s="518"/>
      <c r="X1" s="518"/>
      <c r="Y1" s="518"/>
      <c r="Z1" s="518"/>
      <c r="AA1" s="518" t="s">
        <v>106</v>
      </c>
      <c r="AB1" s="518"/>
      <c r="AC1" s="518"/>
      <c r="AD1" s="518"/>
      <c r="AE1" s="518"/>
      <c r="AF1" s="518"/>
      <c r="AG1" s="518"/>
      <c r="AH1" s="518"/>
      <c r="AI1" s="518"/>
      <c r="AJ1" s="518"/>
      <c r="AK1" s="518"/>
      <c r="AL1" s="518"/>
      <c r="AM1" s="518"/>
      <c r="AN1" s="518"/>
      <c r="AO1" s="518" t="s">
        <v>110</v>
      </c>
      <c r="AP1" s="518"/>
      <c r="AQ1" s="518"/>
      <c r="AR1" s="518"/>
      <c r="AS1" s="518"/>
      <c r="AT1" s="518"/>
      <c r="AU1" s="518"/>
      <c r="AV1" s="518" t="s">
        <v>111</v>
      </c>
      <c r="AW1" s="518"/>
      <c r="AX1" s="518"/>
      <c r="AY1" s="518"/>
      <c r="AZ1" s="518"/>
      <c r="BA1" s="518"/>
      <c r="BB1" s="518"/>
      <c r="BC1" s="516" t="s">
        <v>8</v>
      </c>
      <c r="BD1" s="516" t="s">
        <v>9</v>
      </c>
      <c r="BE1" s="518" t="s">
        <v>116</v>
      </c>
      <c r="BF1" s="518"/>
      <c r="BG1" s="518" t="s">
        <v>119</v>
      </c>
      <c r="BH1" s="518"/>
      <c r="BI1" s="518"/>
      <c r="BJ1" s="518"/>
      <c r="BK1" s="518" t="s">
        <v>116</v>
      </c>
      <c r="BL1" s="518"/>
      <c r="BM1" s="518"/>
    </row>
    <row r="2" spans="1:65" s="370" customFormat="1" ht="99" customHeight="1">
      <c r="A2" s="520"/>
      <c r="B2" s="522"/>
      <c r="C2" s="517"/>
      <c r="D2" s="517"/>
      <c r="E2" s="517"/>
      <c r="F2" s="517"/>
      <c r="G2" s="517"/>
      <c r="H2" s="517"/>
      <c r="I2" s="517"/>
      <c r="J2" s="517"/>
      <c r="K2" s="371" t="s">
        <v>85</v>
      </c>
      <c r="L2" s="371" t="s">
        <v>83</v>
      </c>
      <c r="M2" s="371" t="s">
        <v>86</v>
      </c>
      <c r="N2" s="371" t="s">
        <v>83</v>
      </c>
      <c r="O2" s="517"/>
      <c r="P2" s="517"/>
      <c r="Q2" s="371" t="s">
        <v>87</v>
      </c>
      <c r="R2" s="371" t="s">
        <v>88</v>
      </c>
      <c r="S2" s="371" t="s">
        <v>92</v>
      </c>
      <c r="T2" s="371" t="s">
        <v>93</v>
      </c>
      <c r="U2" s="371" t="s">
        <v>95</v>
      </c>
      <c r="V2" s="371" t="s">
        <v>94</v>
      </c>
      <c r="W2" s="371" t="s">
        <v>96</v>
      </c>
      <c r="X2" s="371" t="s">
        <v>97</v>
      </c>
      <c r="Y2" s="371" t="s">
        <v>90</v>
      </c>
      <c r="Z2" s="371" t="s">
        <v>91</v>
      </c>
      <c r="AA2" s="371" t="s">
        <v>98</v>
      </c>
      <c r="AB2" s="371" t="s">
        <v>99</v>
      </c>
      <c r="AC2" s="371" t="s">
        <v>100</v>
      </c>
      <c r="AD2" s="371" t="s">
        <v>101</v>
      </c>
      <c r="AE2" s="371" t="s">
        <v>102</v>
      </c>
      <c r="AF2" s="371" t="s">
        <v>103</v>
      </c>
      <c r="AG2" s="371" t="s">
        <v>104</v>
      </c>
      <c r="AH2" s="371" t="s">
        <v>105</v>
      </c>
      <c r="AI2" s="371" t="s">
        <v>107</v>
      </c>
      <c r="AJ2" s="371" t="s">
        <v>108</v>
      </c>
      <c r="AK2" s="371" t="s">
        <v>129</v>
      </c>
      <c r="AL2" s="371" t="s">
        <v>128</v>
      </c>
      <c r="AM2" s="371" t="s">
        <v>127</v>
      </c>
      <c r="AN2" s="371" t="s">
        <v>126</v>
      </c>
      <c r="AO2" s="371" t="s">
        <v>130</v>
      </c>
      <c r="AP2" s="371" t="s">
        <v>109</v>
      </c>
      <c r="AQ2" s="371" t="s">
        <v>131</v>
      </c>
      <c r="AR2" s="371" t="s">
        <v>132</v>
      </c>
      <c r="AS2" s="371" t="s">
        <v>133</v>
      </c>
      <c r="AT2" s="371" t="s">
        <v>134</v>
      </c>
      <c r="AU2" s="371" t="s">
        <v>135</v>
      </c>
      <c r="AV2" s="371" t="s">
        <v>112</v>
      </c>
      <c r="AW2" s="371" t="s">
        <v>113</v>
      </c>
      <c r="AX2" s="371" t="s">
        <v>114</v>
      </c>
      <c r="AY2" s="371" t="s">
        <v>115</v>
      </c>
      <c r="AZ2" s="371" t="s">
        <v>133</v>
      </c>
      <c r="BA2" s="371" t="s">
        <v>134</v>
      </c>
      <c r="BB2" s="372" t="s">
        <v>135</v>
      </c>
      <c r="BC2" s="517"/>
      <c r="BD2" s="517"/>
      <c r="BE2" s="371" t="s">
        <v>117</v>
      </c>
      <c r="BF2" s="371" t="s">
        <v>118</v>
      </c>
      <c r="BG2" s="371" t="s">
        <v>81</v>
      </c>
      <c r="BH2" s="371" t="s">
        <v>120</v>
      </c>
      <c r="BI2" s="371" t="s">
        <v>121</v>
      </c>
      <c r="BJ2" s="371" t="s">
        <v>122</v>
      </c>
      <c r="BK2" s="371" t="s">
        <v>123</v>
      </c>
      <c r="BL2" s="371" t="s">
        <v>124</v>
      </c>
      <c r="BM2" s="371" t="s">
        <v>125</v>
      </c>
    </row>
    <row r="3" spans="1:65" s="375" customFormat="1" ht="11.4">
      <c r="A3" s="373">
        <v>1</v>
      </c>
      <c r="B3" s="374">
        <v>2</v>
      </c>
      <c r="C3" s="374">
        <v>3</v>
      </c>
      <c r="D3" s="374">
        <v>4</v>
      </c>
      <c r="E3" s="374">
        <v>5</v>
      </c>
      <c r="F3" s="374">
        <v>6</v>
      </c>
      <c r="G3" s="374">
        <v>7</v>
      </c>
      <c r="H3" s="374">
        <v>8</v>
      </c>
      <c r="I3" s="374">
        <v>9</v>
      </c>
      <c r="J3" s="374">
        <v>10</v>
      </c>
      <c r="K3" s="374">
        <v>11</v>
      </c>
      <c r="L3" s="374">
        <v>12</v>
      </c>
      <c r="M3" s="374">
        <v>13</v>
      </c>
      <c r="N3" s="374">
        <v>14</v>
      </c>
      <c r="O3" s="374">
        <v>15</v>
      </c>
      <c r="P3" s="374">
        <v>16</v>
      </c>
      <c r="Q3" s="374">
        <v>17</v>
      </c>
      <c r="R3" s="374">
        <v>18</v>
      </c>
      <c r="S3" s="374">
        <v>19</v>
      </c>
      <c r="T3" s="374">
        <v>20</v>
      </c>
      <c r="U3" s="374">
        <v>21</v>
      </c>
      <c r="V3" s="374">
        <v>22</v>
      </c>
      <c r="W3" s="374">
        <v>23</v>
      </c>
      <c r="X3" s="374">
        <v>24</v>
      </c>
      <c r="Y3" s="374">
        <v>25</v>
      </c>
      <c r="Z3" s="374">
        <v>26</v>
      </c>
      <c r="AA3" s="374">
        <v>27</v>
      </c>
      <c r="AB3" s="374">
        <v>28</v>
      </c>
      <c r="AC3" s="374">
        <v>29</v>
      </c>
      <c r="AD3" s="374">
        <v>30</v>
      </c>
      <c r="AE3" s="374">
        <v>31</v>
      </c>
      <c r="AF3" s="374">
        <v>32</v>
      </c>
      <c r="AG3" s="374">
        <v>33</v>
      </c>
      <c r="AH3" s="374">
        <v>34</v>
      </c>
      <c r="AI3" s="374">
        <v>35</v>
      </c>
      <c r="AJ3" s="374">
        <v>36</v>
      </c>
      <c r="AK3" s="374">
        <v>37</v>
      </c>
      <c r="AL3" s="374">
        <v>38</v>
      </c>
      <c r="AM3" s="374">
        <v>39</v>
      </c>
      <c r="AN3" s="374">
        <v>40</v>
      </c>
      <c r="AO3" s="374">
        <v>41</v>
      </c>
      <c r="AP3" s="374">
        <v>42</v>
      </c>
      <c r="AQ3" s="374">
        <v>43</v>
      </c>
      <c r="AR3" s="374">
        <v>44</v>
      </c>
      <c r="AS3" s="374">
        <v>45</v>
      </c>
      <c r="AT3" s="374">
        <v>46</v>
      </c>
      <c r="AU3" s="374">
        <v>47</v>
      </c>
      <c r="AV3" s="374">
        <v>48</v>
      </c>
      <c r="AW3" s="374">
        <v>49</v>
      </c>
      <c r="AX3" s="374">
        <v>50</v>
      </c>
      <c r="AY3" s="374">
        <v>51</v>
      </c>
      <c r="AZ3" s="374">
        <v>52</v>
      </c>
      <c r="BA3" s="374">
        <v>53</v>
      </c>
      <c r="BB3" s="374">
        <v>54</v>
      </c>
      <c r="BC3" s="374">
        <v>55</v>
      </c>
      <c r="BD3" s="374">
        <v>56</v>
      </c>
      <c r="BE3" s="374">
        <v>57</v>
      </c>
      <c r="BF3" s="374">
        <v>58</v>
      </c>
      <c r="BG3" s="374">
        <v>59</v>
      </c>
      <c r="BH3" s="374">
        <v>60</v>
      </c>
      <c r="BI3" s="374">
        <v>61</v>
      </c>
      <c r="BJ3" s="374">
        <v>62</v>
      </c>
      <c r="BK3" s="374">
        <v>63</v>
      </c>
      <c r="BL3" s="374">
        <v>64</v>
      </c>
      <c r="BM3" s="374">
        <v>65</v>
      </c>
    </row>
    <row r="4" spans="1:65" s="363" customFormat="1" ht="16.95" customHeight="1">
      <c r="A4" s="381">
        <v>1</v>
      </c>
      <c r="B4" s="382" t="s">
        <v>11</v>
      </c>
      <c r="C4" s="382">
        <v>65000</v>
      </c>
      <c r="D4" s="382">
        <v>0</v>
      </c>
      <c r="E4" s="321">
        <v>5412</v>
      </c>
      <c r="F4" s="321"/>
      <c r="G4" s="321">
        <v>5085</v>
      </c>
      <c r="H4" s="305">
        <f>G4*100/E4</f>
        <v>93.957871396895783</v>
      </c>
      <c r="I4" s="321"/>
      <c r="J4" s="361"/>
      <c r="K4" s="322">
        <f>G4+'Oct24'!K4</f>
        <v>23417</v>
      </c>
      <c r="L4" s="305">
        <f t="shared" ref="L4:L67" si="0">K4*100/C4</f>
        <v>36.026153846153846</v>
      </c>
      <c r="M4" s="322"/>
      <c r="N4" s="305"/>
      <c r="O4" s="321"/>
      <c r="P4" s="321"/>
      <c r="Q4" s="322">
        <f>O4+'Oct24'!Q4</f>
        <v>111</v>
      </c>
      <c r="R4" s="322">
        <f>P4+'Oct24'!R4</f>
        <v>0</v>
      </c>
      <c r="S4" s="321">
        <v>4636</v>
      </c>
      <c r="T4" s="321"/>
      <c r="U4" s="321">
        <v>1232</v>
      </c>
      <c r="V4" s="321"/>
      <c r="W4" s="321">
        <v>645</v>
      </c>
      <c r="X4" s="321"/>
      <c r="Y4" s="305">
        <f t="shared" ref="Y4:Y8" si="1">W4*100/U4</f>
        <v>52.353896103896105</v>
      </c>
      <c r="Z4" s="305"/>
      <c r="AA4" s="321">
        <v>4863</v>
      </c>
      <c r="AB4" s="321">
        <v>0</v>
      </c>
      <c r="AC4" s="321">
        <v>2471</v>
      </c>
      <c r="AD4" s="321"/>
      <c r="AE4" s="321">
        <v>2392</v>
      </c>
      <c r="AF4" s="321"/>
      <c r="AG4" s="321">
        <v>87</v>
      </c>
      <c r="AH4" s="321"/>
      <c r="AI4" s="321">
        <v>270</v>
      </c>
      <c r="AJ4" s="321"/>
      <c r="AK4" s="321">
        <v>74</v>
      </c>
      <c r="AL4" s="321"/>
      <c r="AM4" s="321">
        <v>237</v>
      </c>
      <c r="AN4" s="321"/>
      <c r="AO4" s="321">
        <v>995</v>
      </c>
      <c r="AP4" s="321"/>
      <c r="AQ4" s="321">
        <v>808</v>
      </c>
      <c r="AR4" s="321"/>
      <c r="AS4" s="322">
        <f>AO4+AQ4</f>
        <v>1803</v>
      </c>
      <c r="AT4" s="322">
        <f>AP4+AR4</f>
        <v>0</v>
      </c>
      <c r="AU4" s="322">
        <f>AS4+AT4</f>
        <v>1803</v>
      </c>
      <c r="AV4" s="322">
        <f>AO4+'Oct24'!AV4</f>
        <v>4952</v>
      </c>
      <c r="AW4" s="322">
        <f>AP4+'Oct24'!AW4</f>
        <v>0</v>
      </c>
      <c r="AX4" s="322">
        <f>AQ4+'Oct24'!AX4</f>
        <v>3872</v>
      </c>
      <c r="AY4" s="322">
        <f>AR4+'Oct24'!AY4</f>
        <v>0</v>
      </c>
      <c r="AZ4" s="322">
        <f>AV4+AX4</f>
        <v>8824</v>
      </c>
      <c r="BA4" s="322">
        <f>AW4+AY4</f>
        <v>0</v>
      </c>
      <c r="BB4" s="322">
        <f>AZ4+BA4</f>
        <v>8824</v>
      </c>
      <c r="BC4" s="321"/>
      <c r="BD4" s="321"/>
      <c r="BE4" s="322"/>
      <c r="BF4" s="322"/>
      <c r="BG4" s="321"/>
      <c r="BH4" s="321"/>
      <c r="BI4" s="321"/>
      <c r="BJ4" s="321"/>
      <c r="BK4" s="419">
        <v>0</v>
      </c>
      <c r="BL4" s="419">
        <v>0</v>
      </c>
      <c r="BM4" s="419">
        <v>0</v>
      </c>
    </row>
    <row r="5" spans="1:65" s="363" customFormat="1" ht="16.95" customHeight="1">
      <c r="A5" s="381">
        <v>2</v>
      </c>
      <c r="B5" s="382" t="s">
        <v>12</v>
      </c>
      <c r="C5" s="382">
        <v>76000</v>
      </c>
      <c r="D5" s="382">
        <v>0</v>
      </c>
      <c r="E5" s="321">
        <v>6333</v>
      </c>
      <c r="F5" s="321">
        <v>0</v>
      </c>
      <c r="G5" s="321">
        <v>5516</v>
      </c>
      <c r="H5" s="305">
        <f t="shared" ref="H5:H68" si="2">G5*100/E5</f>
        <v>87.09932101689563</v>
      </c>
      <c r="I5" s="321"/>
      <c r="J5" s="361"/>
      <c r="K5" s="322">
        <f>G5+'Oct24'!K5</f>
        <v>24826</v>
      </c>
      <c r="L5" s="305">
        <f t="shared" si="0"/>
        <v>32.665789473684214</v>
      </c>
      <c r="M5" s="322"/>
      <c r="N5" s="305"/>
      <c r="O5" s="321"/>
      <c r="P5" s="321"/>
      <c r="Q5" s="322">
        <f>O5+'Oct24'!Q5</f>
        <v>0</v>
      </c>
      <c r="R5" s="322">
        <f>P5+'Oct24'!R5</f>
        <v>0</v>
      </c>
      <c r="S5" s="321">
        <v>4930</v>
      </c>
      <c r="T5" s="321"/>
      <c r="U5" s="321">
        <v>1109</v>
      </c>
      <c r="V5" s="321"/>
      <c r="W5" s="321">
        <v>618</v>
      </c>
      <c r="X5" s="321"/>
      <c r="Y5" s="305">
        <f t="shared" si="1"/>
        <v>55.725879170423802</v>
      </c>
      <c r="Z5" s="305"/>
      <c r="AA5" s="321">
        <v>5260</v>
      </c>
      <c r="AB5" s="321"/>
      <c r="AC5" s="321">
        <v>2887</v>
      </c>
      <c r="AD5" s="321"/>
      <c r="AE5" s="321">
        <v>2373</v>
      </c>
      <c r="AF5" s="321"/>
      <c r="AG5" s="321">
        <v>175</v>
      </c>
      <c r="AH5" s="321"/>
      <c r="AI5" s="321">
        <v>241</v>
      </c>
      <c r="AJ5" s="321"/>
      <c r="AK5" s="321">
        <v>91</v>
      </c>
      <c r="AL5" s="321"/>
      <c r="AM5" s="321">
        <v>128</v>
      </c>
      <c r="AN5" s="321"/>
      <c r="AO5" s="321">
        <v>1240</v>
      </c>
      <c r="AP5" s="321"/>
      <c r="AQ5" s="321">
        <v>1012</v>
      </c>
      <c r="AR5" s="321"/>
      <c r="AS5" s="322">
        <f t="shared" ref="AS5:AT68" si="3">AO5+AQ5</f>
        <v>2252</v>
      </c>
      <c r="AT5" s="322">
        <f t="shared" si="3"/>
        <v>0</v>
      </c>
      <c r="AU5" s="322">
        <f t="shared" ref="AU5:AU68" si="4">AS5+AT5</f>
        <v>2252</v>
      </c>
      <c r="AV5" s="322">
        <f>AO5+'Oct24'!AV5</f>
        <v>5629</v>
      </c>
      <c r="AW5" s="322">
        <f>AP5+'Oct24'!AW5</f>
        <v>0</v>
      </c>
      <c r="AX5" s="322">
        <f>AQ5+'Oct24'!AX5</f>
        <v>7311</v>
      </c>
      <c r="AY5" s="322">
        <f>AR5+'Oct24'!AY5</f>
        <v>0</v>
      </c>
      <c r="AZ5" s="322">
        <f t="shared" ref="AZ5:BA68" si="5">AV5+AX5</f>
        <v>12940</v>
      </c>
      <c r="BA5" s="322">
        <f t="shared" si="5"/>
        <v>0</v>
      </c>
      <c r="BB5" s="322">
        <f t="shared" ref="BB5:BB68" si="6">AZ5+BA5</f>
        <v>12940</v>
      </c>
      <c r="BC5" s="321"/>
      <c r="BD5" s="321"/>
      <c r="BE5" s="322"/>
      <c r="BF5" s="322"/>
      <c r="BG5" s="321"/>
      <c r="BH5" s="321"/>
      <c r="BI5" s="321"/>
      <c r="BJ5" s="321"/>
      <c r="BK5" s="419">
        <v>0</v>
      </c>
      <c r="BL5" s="419">
        <v>0</v>
      </c>
      <c r="BM5" s="419">
        <v>0</v>
      </c>
    </row>
    <row r="6" spans="1:65" s="363" customFormat="1" ht="16.95" customHeight="1">
      <c r="A6" s="381">
        <v>3</v>
      </c>
      <c r="B6" s="382" t="s">
        <v>13</v>
      </c>
      <c r="C6" s="382">
        <v>63000</v>
      </c>
      <c r="D6" s="382">
        <v>0</v>
      </c>
      <c r="E6" s="321">
        <v>5251</v>
      </c>
      <c r="F6" s="321"/>
      <c r="G6" s="321">
        <v>3824</v>
      </c>
      <c r="H6" s="305">
        <f t="shared" si="2"/>
        <v>72.824223957341459</v>
      </c>
      <c r="I6" s="321"/>
      <c r="J6" s="361"/>
      <c r="K6" s="322">
        <f>G6+'Oct24'!K6</f>
        <v>18228</v>
      </c>
      <c r="L6" s="305">
        <f t="shared" si="0"/>
        <v>28.933333333333334</v>
      </c>
      <c r="M6" s="322"/>
      <c r="N6" s="305"/>
      <c r="O6" s="321"/>
      <c r="P6" s="321"/>
      <c r="Q6" s="322">
        <f>O6+'Oct24'!Q6</f>
        <v>0</v>
      </c>
      <c r="R6" s="322">
        <f>P6+'Oct24'!R6</f>
        <v>0</v>
      </c>
      <c r="S6" s="321">
        <v>3437</v>
      </c>
      <c r="T6" s="321"/>
      <c r="U6" s="321">
        <v>929</v>
      </c>
      <c r="V6" s="321"/>
      <c r="W6" s="321">
        <v>487</v>
      </c>
      <c r="X6" s="321"/>
      <c r="Y6" s="305">
        <f t="shared" si="1"/>
        <v>52.421959095801938</v>
      </c>
      <c r="Z6" s="305"/>
      <c r="AA6" s="321">
        <v>3852</v>
      </c>
      <c r="AB6" s="321"/>
      <c r="AC6" s="321">
        <v>2091</v>
      </c>
      <c r="AD6" s="321"/>
      <c r="AE6" s="321">
        <v>1761</v>
      </c>
      <c r="AF6" s="321"/>
      <c r="AG6" s="321">
        <v>49</v>
      </c>
      <c r="AH6" s="321"/>
      <c r="AI6" s="321">
        <v>201</v>
      </c>
      <c r="AJ6" s="321"/>
      <c r="AK6" s="321">
        <v>64</v>
      </c>
      <c r="AL6" s="321"/>
      <c r="AM6" s="321">
        <v>136</v>
      </c>
      <c r="AN6" s="321"/>
      <c r="AO6" s="321">
        <v>913</v>
      </c>
      <c r="AP6" s="321"/>
      <c r="AQ6" s="321">
        <v>728</v>
      </c>
      <c r="AR6" s="321"/>
      <c r="AS6" s="322">
        <f t="shared" si="3"/>
        <v>1641</v>
      </c>
      <c r="AT6" s="322">
        <f t="shared" si="3"/>
        <v>0</v>
      </c>
      <c r="AU6" s="322">
        <f t="shared" si="4"/>
        <v>1641</v>
      </c>
      <c r="AV6" s="322">
        <f>AO6+'Oct24'!AV6</f>
        <v>4555</v>
      </c>
      <c r="AW6" s="322">
        <f>AP6+'Oct24'!AW6</f>
        <v>0</v>
      </c>
      <c r="AX6" s="322">
        <f>AQ6+'Oct24'!AX6</f>
        <v>3708</v>
      </c>
      <c r="AY6" s="322">
        <f>AR6+'Oct24'!AY6</f>
        <v>0</v>
      </c>
      <c r="AZ6" s="322">
        <f t="shared" si="5"/>
        <v>8263</v>
      </c>
      <c r="BA6" s="322">
        <f t="shared" si="5"/>
        <v>0</v>
      </c>
      <c r="BB6" s="322">
        <f t="shared" si="6"/>
        <v>8263</v>
      </c>
      <c r="BC6" s="321"/>
      <c r="BD6" s="321"/>
      <c r="BE6" s="322"/>
      <c r="BF6" s="322"/>
      <c r="BG6" s="321"/>
      <c r="BH6" s="321"/>
      <c r="BI6" s="321"/>
      <c r="BJ6" s="321"/>
      <c r="BK6" s="419">
        <v>0</v>
      </c>
      <c r="BL6" s="419">
        <v>0</v>
      </c>
      <c r="BM6" s="419">
        <v>0</v>
      </c>
    </row>
    <row r="7" spans="1:65" s="363" customFormat="1" ht="16.95" customHeight="1">
      <c r="A7" s="381">
        <v>4</v>
      </c>
      <c r="B7" s="382" t="s">
        <v>14</v>
      </c>
      <c r="C7" s="382">
        <v>67000</v>
      </c>
      <c r="D7" s="382">
        <v>0</v>
      </c>
      <c r="E7" s="321">
        <v>5583</v>
      </c>
      <c r="F7" s="321"/>
      <c r="G7" s="321">
        <v>5080</v>
      </c>
      <c r="H7" s="305">
        <f t="shared" si="2"/>
        <v>90.990506895934089</v>
      </c>
      <c r="I7" s="321"/>
      <c r="J7" s="361"/>
      <c r="K7" s="322">
        <f>G7+'Oct24'!K7</f>
        <v>23060</v>
      </c>
      <c r="L7" s="305">
        <f t="shared" si="0"/>
        <v>34.417910447761194</v>
      </c>
      <c r="M7" s="322"/>
      <c r="N7" s="305"/>
      <c r="O7" s="321">
        <v>5</v>
      </c>
      <c r="P7" s="321"/>
      <c r="Q7" s="322">
        <f>O7+'Oct24'!Q7</f>
        <v>49</v>
      </c>
      <c r="R7" s="322">
        <f>P7+'Oct24'!R7</f>
        <v>0</v>
      </c>
      <c r="S7" s="321">
        <v>4630</v>
      </c>
      <c r="T7" s="321"/>
      <c r="U7" s="321">
        <v>1200</v>
      </c>
      <c r="V7" s="321"/>
      <c r="W7" s="321">
        <v>642</v>
      </c>
      <c r="X7" s="321"/>
      <c r="Y7" s="305">
        <f t="shared" si="1"/>
        <v>53.5</v>
      </c>
      <c r="Z7" s="305"/>
      <c r="AA7" s="321">
        <v>5052</v>
      </c>
      <c r="AB7" s="321"/>
      <c r="AC7" s="321">
        <v>2566</v>
      </c>
      <c r="AD7" s="321"/>
      <c r="AE7" s="321">
        <v>2486</v>
      </c>
      <c r="AF7" s="321"/>
      <c r="AG7" s="321">
        <v>75</v>
      </c>
      <c r="AH7" s="321"/>
      <c r="AI7" s="321">
        <v>240</v>
      </c>
      <c r="AJ7" s="321"/>
      <c r="AK7" s="321">
        <v>43</v>
      </c>
      <c r="AL7" s="321"/>
      <c r="AM7" s="321">
        <v>121</v>
      </c>
      <c r="AN7" s="321"/>
      <c r="AO7" s="321">
        <v>1160</v>
      </c>
      <c r="AP7" s="321"/>
      <c r="AQ7" s="321">
        <v>927</v>
      </c>
      <c r="AR7" s="321"/>
      <c r="AS7" s="322">
        <f t="shared" si="3"/>
        <v>2087</v>
      </c>
      <c r="AT7" s="322">
        <f t="shared" si="3"/>
        <v>0</v>
      </c>
      <c r="AU7" s="322">
        <f t="shared" si="4"/>
        <v>2087</v>
      </c>
      <c r="AV7" s="322">
        <f>AO7+'Oct24'!AV7</f>
        <v>5750</v>
      </c>
      <c r="AW7" s="322">
        <f>AP7+'Oct24'!AW7</f>
        <v>0</v>
      </c>
      <c r="AX7" s="322">
        <f>AQ7+'Oct24'!AX7</f>
        <v>4619</v>
      </c>
      <c r="AY7" s="322">
        <f>AR7+'Oct24'!AY7</f>
        <v>0</v>
      </c>
      <c r="AZ7" s="322">
        <f t="shared" si="5"/>
        <v>10369</v>
      </c>
      <c r="BA7" s="322">
        <f t="shared" si="5"/>
        <v>0</v>
      </c>
      <c r="BB7" s="322">
        <f t="shared" si="6"/>
        <v>10369</v>
      </c>
      <c r="BC7" s="321"/>
      <c r="BD7" s="321"/>
      <c r="BE7" s="322"/>
      <c r="BF7" s="322"/>
      <c r="BG7" s="321"/>
      <c r="BH7" s="321"/>
      <c r="BI7" s="321"/>
      <c r="BJ7" s="321"/>
      <c r="BK7" s="419">
        <v>0</v>
      </c>
      <c r="BL7" s="419">
        <v>0</v>
      </c>
      <c r="BM7" s="419">
        <v>0</v>
      </c>
    </row>
    <row r="8" spans="1:65" s="363" customFormat="1" ht="16.95" customHeight="1">
      <c r="A8" s="383">
        <v>5</v>
      </c>
      <c r="B8" s="384" t="s">
        <v>15</v>
      </c>
      <c r="C8" s="382">
        <v>60000</v>
      </c>
      <c r="D8" s="382">
        <v>0</v>
      </c>
      <c r="E8" s="321">
        <v>5005</v>
      </c>
      <c r="F8" s="321"/>
      <c r="G8" s="321">
        <v>4454</v>
      </c>
      <c r="H8" s="305">
        <f t="shared" si="2"/>
        <v>88.991008991008997</v>
      </c>
      <c r="I8" s="321"/>
      <c r="J8" s="361"/>
      <c r="K8" s="322">
        <f>G8+'Oct24'!K8</f>
        <v>21921</v>
      </c>
      <c r="L8" s="305">
        <f t="shared" si="0"/>
        <v>36.534999999999997</v>
      </c>
      <c r="M8" s="322"/>
      <c r="N8" s="305"/>
      <c r="O8" s="321"/>
      <c r="P8" s="321"/>
      <c r="Q8" s="322">
        <f>O8+'Oct24'!Q8</f>
        <v>0</v>
      </c>
      <c r="R8" s="322">
        <f>P8+'Oct24'!R8</f>
        <v>0</v>
      </c>
      <c r="S8" s="321">
        <v>4530</v>
      </c>
      <c r="T8" s="321"/>
      <c r="U8" s="321">
        <v>926</v>
      </c>
      <c r="V8" s="321"/>
      <c r="W8" s="321">
        <v>479</v>
      </c>
      <c r="X8" s="321"/>
      <c r="Y8" s="305">
        <f t="shared" si="1"/>
        <v>51.727861771058315</v>
      </c>
      <c r="Z8" s="305"/>
      <c r="AA8" s="321">
        <v>4498</v>
      </c>
      <c r="AB8" s="321"/>
      <c r="AC8" s="321">
        <v>2382</v>
      </c>
      <c r="AD8" s="321"/>
      <c r="AE8" s="321">
        <v>2116</v>
      </c>
      <c r="AF8" s="321"/>
      <c r="AG8" s="321">
        <v>71</v>
      </c>
      <c r="AH8" s="321"/>
      <c r="AI8" s="321">
        <v>263</v>
      </c>
      <c r="AJ8" s="321"/>
      <c r="AK8" s="321">
        <v>63</v>
      </c>
      <c r="AL8" s="321"/>
      <c r="AM8" s="321">
        <v>183</v>
      </c>
      <c r="AN8" s="321"/>
      <c r="AO8" s="321">
        <v>1014</v>
      </c>
      <c r="AP8" s="321"/>
      <c r="AQ8" s="321">
        <v>788</v>
      </c>
      <c r="AR8" s="321"/>
      <c r="AS8" s="322">
        <f t="shared" si="3"/>
        <v>1802</v>
      </c>
      <c r="AT8" s="322">
        <f t="shared" si="3"/>
        <v>0</v>
      </c>
      <c r="AU8" s="322">
        <f t="shared" si="4"/>
        <v>1802</v>
      </c>
      <c r="AV8" s="322">
        <f>AO8+'Oct24'!AV8</f>
        <v>5125</v>
      </c>
      <c r="AW8" s="322">
        <f>AP8+'Oct24'!AW8</f>
        <v>0</v>
      </c>
      <c r="AX8" s="322">
        <f>AQ8+'Oct24'!AX8</f>
        <v>3920</v>
      </c>
      <c r="AY8" s="322">
        <f>AR8+'Oct24'!AY8</f>
        <v>0</v>
      </c>
      <c r="AZ8" s="322">
        <f t="shared" si="5"/>
        <v>9045</v>
      </c>
      <c r="BA8" s="322">
        <f t="shared" si="5"/>
        <v>0</v>
      </c>
      <c r="BB8" s="322">
        <f t="shared" si="6"/>
        <v>9045</v>
      </c>
      <c r="BC8" s="321"/>
      <c r="BD8" s="321"/>
      <c r="BE8" s="322"/>
      <c r="BF8" s="322"/>
      <c r="BG8" s="321"/>
      <c r="BH8" s="321"/>
      <c r="BI8" s="321"/>
      <c r="BJ8" s="321"/>
      <c r="BK8" s="419">
        <v>0</v>
      </c>
      <c r="BL8" s="419">
        <v>0</v>
      </c>
      <c r="BM8" s="419">
        <v>0</v>
      </c>
    </row>
    <row r="9" spans="1:65" s="422" customFormat="1" ht="16.95" customHeight="1">
      <c r="A9" s="385"/>
      <c r="B9" s="386" t="s">
        <v>16</v>
      </c>
      <c r="C9" s="386">
        <f>SUM(C4:C8)</f>
        <v>331000</v>
      </c>
      <c r="D9" s="386">
        <f t="shared" ref="D9:BM9" si="7">SUM(D4:D8)</f>
        <v>0</v>
      </c>
      <c r="E9" s="404">
        <f t="shared" si="7"/>
        <v>27584</v>
      </c>
      <c r="F9" s="404">
        <f t="shared" si="7"/>
        <v>0</v>
      </c>
      <c r="G9" s="404">
        <f t="shared" si="7"/>
        <v>23959</v>
      </c>
      <c r="H9" s="327">
        <f t="shared" si="2"/>
        <v>86.858323665893266</v>
      </c>
      <c r="I9" s="404">
        <f t="shared" si="7"/>
        <v>0</v>
      </c>
      <c r="J9" s="404">
        <f t="shared" si="7"/>
        <v>0</v>
      </c>
      <c r="K9" s="404">
        <f t="shared" si="7"/>
        <v>111452</v>
      </c>
      <c r="L9" s="327">
        <f t="shared" si="0"/>
        <v>33.671299093655591</v>
      </c>
      <c r="M9" s="404">
        <f t="shared" si="7"/>
        <v>0</v>
      </c>
      <c r="N9" s="404">
        <f t="shared" si="7"/>
        <v>0</v>
      </c>
      <c r="O9" s="404">
        <f t="shared" si="7"/>
        <v>5</v>
      </c>
      <c r="P9" s="404">
        <f t="shared" si="7"/>
        <v>0</v>
      </c>
      <c r="Q9" s="404">
        <f t="shared" si="7"/>
        <v>160</v>
      </c>
      <c r="R9" s="404">
        <f t="shared" si="7"/>
        <v>0</v>
      </c>
      <c r="S9" s="404">
        <f t="shared" si="7"/>
        <v>22163</v>
      </c>
      <c r="T9" s="404">
        <f t="shared" si="7"/>
        <v>0</v>
      </c>
      <c r="U9" s="404">
        <f t="shared" si="7"/>
        <v>5396</v>
      </c>
      <c r="V9" s="404">
        <f t="shared" si="7"/>
        <v>0</v>
      </c>
      <c r="W9" s="404">
        <f t="shared" si="7"/>
        <v>2871</v>
      </c>
      <c r="X9" s="404">
        <f t="shared" si="7"/>
        <v>0</v>
      </c>
      <c r="Y9" s="327">
        <f t="shared" ref="Y9:Z67" si="8">W9*100/U9</f>
        <v>53.206078576723499</v>
      </c>
      <c r="Z9" s="404">
        <f t="shared" si="7"/>
        <v>0</v>
      </c>
      <c r="AA9" s="404">
        <f t="shared" si="7"/>
        <v>23525</v>
      </c>
      <c r="AB9" s="404">
        <f t="shared" si="7"/>
        <v>0</v>
      </c>
      <c r="AC9" s="404">
        <f t="shared" si="7"/>
        <v>12397</v>
      </c>
      <c r="AD9" s="404">
        <f t="shared" si="7"/>
        <v>0</v>
      </c>
      <c r="AE9" s="404">
        <f t="shared" si="7"/>
        <v>11128</v>
      </c>
      <c r="AF9" s="404">
        <f t="shared" si="7"/>
        <v>0</v>
      </c>
      <c r="AG9" s="404">
        <f t="shared" si="7"/>
        <v>457</v>
      </c>
      <c r="AH9" s="404">
        <f t="shared" si="7"/>
        <v>0</v>
      </c>
      <c r="AI9" s="404">
        <f t="shared" si="7"/>
        <v>1215</v>
      </c>
      <c r="AJ9" s="404">
        <f t="shared" si="7"/>
        <v>0</v>
      </c>
      <c r="AK9" s="404">
        <f t="shared" si="7"/>
        <v>335</v>
      </c>
      <c r="AL9" s="404">
        <f t="shared" si="7"/>
        <v>0</v>
      </c>
      <c r="AM9" s="404">
        <f t="shared" si="7"/>
        <v>805</v>
      </c>
      <c r="AN9" s="404">
        <f t="shared" si="7"/>
        <v>0</v>
      </c>
      <c r="AO9" s="404">
        <f t="shared" si="7"/>
        <v>5322</v>
      </c>
      <c r="AP9" s="404">
        <f t="shared" si="7"/>
        <v>0</v>
      </c>
      <c r="AQ9" s="404">
        <f t="shared" si="7"/>
        <v>4263</v>
      </c>
      <c r="AR9" s="404">
        <f t="shared" si="7"/>
        <v>0</v>
      </c>
      <c r="AS9" s="404">
        <f t="shared" si="7"/>
        <v>9585</v>
      </c>
      <c r="AT9" s="404">
        <f t="shared" si="7"/>
        <v>0</v>
      </c>
      <c r="AU9" s="404">
        <f t="shared" si="7"/>
        <v>9585</v>
      </c>
      <c r="AV9" s="404">
        <f t="shared" si="7"/>
        <v>26011</v>
      </c>
      <c r="AW9" s="404">
        <f t="shared" si="7"/>
        <v>0</v>
      </c>
      <c r="AX9" s="404">
        <f t="shared" si="7"/>
        <v>23430</v>
      </c>
      <c r="AY9" s="404">
        <f t="shared" si="7"/>
        <v>0</v>
      </c>
      <c r="AZ9" s="404">
        <f t="shared" si="7"/>
        <v>49441</v>
      </c>
      <c r="BA9" s="404">
        <f t="shared" si="7"/>
        <v>0</v>
      </c>
      <c r="BB9" s="404">
        <f t="shared" si="7"/>
        <v>49441</v>
      </c>
      <c r="BC9" s="404">
        <f t="shared" si="7"/>
        <v>0</v>
      </c>
      <c r="BD9" s="404">
        <f t="shared" si="7"/>
        <v>0</v>
      </c>
      <c r="BE9" s="404">
        <f t="shared" si="7"/>
        <v>0</v>
      </c>
      <c r="BF9" s="404">
        <f t="shared" si="7"/>
        <v>0</v>
      </c>
      <c r="BG9" s="404">
        <f t="shared" si="7"/>
        <v>0</v>
      </c>
      <c r="BH9" s="404">
        <f t="shared" si="7"/>
        <v>0</v>
      </c>
      <c r="BI9" s="404">
        <f t="shared" si="7"/>
        <v>0</v>
      </c>
      <c r="BJ9" s="404">
        <f t="shared" si="7"/>
        <v>0</v>
      </c>
      <c r="BK9" s="404">
        <f t="shared" si="7"/>
        <v>0</v>
      </c>
      <c r="BL9" s="404">
        <f t="shared" si="7"/>
        <v>0</v>
      </c>
      <c r="BM9" s="404">
        <f t="shared" si="7"/>
        <v>0</v>
      </c>
    </row>
    <row r="10" spans="1:65" s="363" customFormat="1" ht="16.95" customHeight="1">
      <c r="A10" s="387">
        <v>6</v>
      </c>
      <c r="B10" s="388" t="s">
        <v>79</v>
      </c>
      <c r="C10" s="382">
        <v>35000</v>
      </c>
      <c r="D10" s="382">
        <v>38000</v>
      </c>
      <c r="E10" s="321">
        <v>2935</v>
      </c>
      <c r="F10" s="321">
        <v>3060</v>
      </c>
      <c r="G10" s="321">
        <v>2222</v>
      </c>
      <c r="H10" s="305">
        <f t="shared" si="2"/>
        <v>75.706984667802388</v>
      </c>
      <c r="I10" s="321">
        <v>2849</v>
      </c>
      <c r="J10" s="361">
        <f t="shared" ref="J10:J67" si="9">I10*100/F10</f>
        <v>93.104575163398692</v>
      </c>
      <c r="K10" s="322">
        <f>G10+'Oct24'!K10</f>
        <v>10742</v>
      </c>
      <c r="L10" s="305">
        <f t="shared" si="0"/>
        <v>30.69142857142857</v>
      </c>
      <c r="M10" s="322">
        <f>I10+'Oct24'!M10</f>
        <v>14197</v>
      </c>
      <c r="N10" s="305">
        <f t="shared" ref="N10:N67" si="10">M10*100/D10</f>
        <v>37.360526315789471</v>
      </c>
      <c r="O10" s="321">
        <v>23</v>
      </c>
      <c r="P10" s="321">
        <v>111</v>
      </c>
      <c r="Q10" s="322">
        <f>O10+'Oct24'!Q10</f>
        <v>147</v>
      </c>
      <c r="R10" s="322">
        <f>P10+'Oct24'!R10</f>
        <v>587</v>
      </c>
      <c r="S10" s="321">
        <v>2125</v>
      </c>
      <c r="T10" s="321">
        <v>2844</v>
      </c>
      <c r="U10" s="321">
        <v>511</v>
      </c>
      <c r="V10" s="321">
        <v>619</v>
      </c>
      <c r="W10" s="321">
        <v>268</v>
      </c>
      <c r="X10" s="321">
        <v>312</v>
      </c>
      <c r="Y10" s="305">
        <f t="shared" si="8"/>
        <v>52.44618395303327</v>
      </c>
      <c r="Z10" s="305">
        <f t="shared" ref="Z10:Z11" si="11">X10*100/V10</f>
        <v>50.40387722132472</v>
      </c>
      <c r="AA10" s="321">
        <v>2337</v>
      </c>
      <c r="AB10" s="321">
        <v>2722</v>
      </c>
      <c r="AC10" s="321">
        <v>1361</v>
      </c>
      <c r="AD10" s="321">
        <v>1466</v>
      </c>
      <c r="AE10" s="321">
        <v>976</v>
      </c>
      <c r="AF10" s="321">
        <v>1175</v>
      </c>
      <c r="AG10" s="321">
        <v>23</v>
      </c>
      <c r="AH10" s="321">
        <v>34</v>
      </c>
      <c r="AI10" s="321">
        <v>198</v>
      </c>
      <c r="AJ10" s="321">
        <v>165</v>
      </c>
      <c r="AK10" s="321">
        <v>21</v>
      </c>
      <c r="AL10" s="321">
        <v>26</v>
      </c>
      <c r="AM10" s="321">
        <v>90</v>
      </c>
      <c r="AN10" s="321">
        <v>266</v>
      </c>
      <c r="AO10" s="321">
        <v>551</v>
      </c>
      <c r="AP10" s="321">
        <v>624</v>
      </c>
      <c r="AQ10" s="321">
        <v>434</v>
      </c>
      <c r="AR10" s="321">
        <v>520</v>
      </c>
      <c r="AS10" s="322">
        <f t="shared" si="3"/>
        <v>985</v>
      </c>
      <c r="AT10" s="322">
        <f t="shared" si="3"/>
        <v>1144</v>
      </c>
      <c r="AU10" s="322">
        <f t="shared" si="4"/>
        <v>2129</v>
      </c>
      <c r="AV10" s="322">
        <f>AO10+'Oct24'!AV10</f>
        <v>2716</v>
      </c>
      <c r="AW10" s="322">
        <f>AP10+'Oct24'!AW10</f>
        <v>3114</v>
      </c>
      <c r="AX10" s="322">
        <f>AQ10+'Oct24'!AX10</f>
        <v>2112</v>
      </c>
      <c r="AY10" s="322">
        <f>AR10+'Oct24'!AY10</f>
        <v>2559</v>
      </c>
      <c r="AZ10" s="322">
        <f t="shared" si="5"/>
        <v>4828</v>
      </c>
      <c r="BA10" s="322">
        <f t="shared" si="5"/>
        <v>5673</v>
      </c>
      <c r="BB10" s="322">
        <f t="shared" si="6"/>
        <v>10501</v>
      </c>
      <c r="BC10" s="321"/>
      <c r="BD10" s="321"/>
      <c r="BE10" s="322"/>
      <c r="BF10" s="322"/>
      <c r="BG10" s="321">
        <v>146</v>
      </c>
      <c r="BH10" s="321">
        <v>5322</v>
      </c>
      <c r="BI10" s="321">
        <v>237200</v>
      </c>
      <c r="BJ10" s="321"/>
      <c r="BK10" s="322">
        <f>'Oct24'!BK10+BH10</f>
        <v>26168</v>
      </c>
      <c r="BL10" s="322">
        <f>'Oct24'!BL10+BI10</f>
        <v>1151930</v>
      </c>
      <c r="BM10" s="322">
        <f>SUM(BK10:BL10)</f>
        <v>1178098</v>
      </c>
    </row>
    <row r="11" spans="1:65" s="363" customFormat="1" ht="16.95" customHeight="1">
      <c r="A11" s="383">
        <v>8</v>
      </c>
      <c r="B11" s="384" t="s">
        <v>17</v>
      </c>
      <c r="C11" s="382">
        <v>80000</v>
      </c>
      <c r="D11" s="382">
        <v>25000</v>
      </c>
      <c r="E11" s="321">
        <v>6625</v>
      </c>
      <c r="F11" s="321">
        <v>2060</v>
      </c>
      <c r="G11" s="321">
        <v>6316</v>
      </c>
      <c r="H11" s="305">
        <f t="shared" si="2"/>
        <v>95.335849056603777</v>
      </c>
      <c r="I11" s="321">
        <v>1480</v>
      </c>
      <c r="J11" s="361">
        <f t="shared" si="9"/>
        <v>71.84466019417475</v>
      </c>
      <c r="K11" s="322">
        <f>G11+'Oct24'!K11</f>
        <v>31360</v>
      </c>
      <c r="L11" s="305">
        <f t="shared" si="0"/>
        <v>39.200000000000003</v>
      </c>
      <c r="M11" s="322">
        <f>I11+'Oct24'!M11</f>
        <v>7400</v>
      </c>
      <c r="N11" s="305">
        <f t="shared" si="10"/>
        <v>29.6</v>
      </c>
      <c r="O11" s="321">
        <v>93</v>
      </c>
      <c r="P11" s="321">
        <v>22</v>
      </c>
      <c r="Q11" s="322">
        <f>O11+'Oct24'!Q11</f>
        <v>517</v>
      </c>
      <c r="R11" s="322">
        <f>P11+'Oct24'!R11</f>
        <v>140</v>
      </c>
      <c r="S11" s="321">
        <v>6449</v>
      </c>
      <c r="T11" s="321">
        <v>1638</v>
      </c>
      <c r="U11" s="321">
        <v>1467</v>
      </c>
      <c r="V11" s="321">
        <v>380</v>
      </c>
      <c r="W11" s="321">
        <v>760</v>
      </c>
      <c r="X11" s="321">
        <v>188</v>
      </c>
      <c r="Y11" s="305">
        <f t="shared" si="8"/>
        <v>51.806407634628492</v>
      </c>
      <c r="Z11" s="305">
        <f t="shared" si="11"/>
        <v>49.473684210526315</v>
      </c>
      <c r="AA11" s="321">
        <v>6058</v>
      </c>
      <c r="AB11" s="321">
        <v>1655</v>
      </c>
      <c r="AC11" s="321">
        <v>2762</v>
      </c>
      <c r="AD11" s="321">
        <v>717</v>
      </c>
      <c r="AE11" s="321">
        <v>2085</v>
      </c>
      <c r="AF11" s="321">
        <v>648</v>
      </c>
      <c r="AG11" s="321">
        <v>62</v>
      </c>
      <c r="AH11" s="321">
        <v>9</v>
      </c>
      <c r="AI11" s="321">
        <v>470</v>
      </c>
      <c r="AJ11" s="321">
        <v>76</v>
      </c>
      <c r="AK11" s="321">
        <v>50</v>
      </c>
      <c r="AL11" s="321">
        <v>4</v>
      </c>
      <c r="AM11" s="321">
        <v>377</v>
      </c>
      <c r="AN11" s="321">
        <v>70</v>
      </c>
      <c r="AO11" s="321">
        <v>1426</v>
      </c>
      <c r="AP11" s="321">
        <v>376</v>
      </c>
      <c r="AQ11" s="321">
        <v>1126</v>
      </c>
      <c r="AR11" s="321">
        <v>311</v>
      </c>
      <c r="AS11" s="322">
        <f t="shared" si="3"/>
        <v>2552</v>
      </c>
      <c r="AT11" s="322">
        <f t="shared" si="3"/>
        <v>687</v>
      </c>
      <c r="AU11" s="322">
        <f t="shared" si="4"/>
        <v>3239</v>
      </c>
      <c r="AV11" s="322">
        <f>AO11+'Oct24'!AV11</f>
        <v>7298</v>
      </c>
      <c r="AW11" s="322">
        <f>AP11+'Oct24'!AW11</f>
        <v>1835</v>
      </c>
      <c r="AX11" s="322">
        <f>AQ11+'Oct24'!AX11</f>
        <v>5816</v>
      </c>
      <c r="AY11" s="322">
        <f>AR11+'Oct24'!AY11</f>
        <v>1586</v>
      </c>
      <c r="AZ11" s="322">
        <f t="shared" si="5"/>
        <v>13114</v>
      </c>
      <c r="BA11" s="322">
        <f t="shared" si="5"/>
        <v>3421</v>
      </c>
      <c r="BB11" s="322">
        <f t="shared" si="6"/>
        <v>16535</v>
      </c>
      <c r="BC11" s="321"/>
      <c r="BD11" s="321"/>
      <c r="BE11" s="322"/>
      <c r="BF11" s="322"/>
      <c r="BG11" s="321"/>
      <c r="BH11" s="321"/>
      <c r="BI11" s="321"/>
      <c r="BJ11" s="321"/>
      <c r="BK11" s="323"/>
      <c r="BL11" s="323"/>
      <c r="BM11" s="323"/>
    </row>
    <row r="12" spans="1:65" s="422" customFormat="1" ht="16.95" customHeight="1">
      <c r="A12" s="385"/>
      <c r="B12" s="386" t="s">
        <v>18</v>
      </c>
      <c r="C12" s="386">
        <f>SUM(C10:C11)</f>
        <v>115000</v>
      </c>
      <c r="D12" s="386">
        <f t="shared" ref="D12:BM12" si="12">SUM(D10:D11)</f>
        <v>63000</v>
      </c>
      <c r="E12" s="404">
        <f t="shared" si="12"/>
        <v>9560</v>
      </c>
      <c r="F12" s="404">
        <f t="shared" si="12"/>
        <v>5120</v>
      </c>
      <c r="G12" s="404">
        <f t="shared" si="12"/>
        <v>8538</v>
      </c>
      <c r="H12" s="327">
        <f t="shared" si="2"/>
        <v>89.309623430962347</v>
      </c>
      <c r="I12" s="404">
        <f t="shared" si="12"/>
        <v>4329</v>
      </c>
      <c r="J12" s="327">
        <f t="shared" si="9"/>
        <v>84.55078125</v>
      </c>
      <c r="K12" s="404">
        <f t="shared" si="12"/>
        <v>42102</v>
      </c>
      <c r="L12" s="327">
        <f t="shared" si="0"/>
        <v>36.610434782608692</v>
      </c>
      <c r="M12" s="404">
        <f t="shared" si="12"/>
        <v>21597</v>
      </c>
      <c r="N12" s="327">
        <f t="shared" si="10"/>
        <v>34.280952380952378</v>
      </c>
      <c r="O12" s="404">
        <f t="shared" si="12"/>
        <v>116</v>
      </c>
      <c r="P12" s="404">
        <f t="shared" si="12"/>
        <v>133</v>
      </c>
      <c r="Q12" s="404">
        <f t="shared" si="12"/>
        <v>664</v>
      </c>
      <c r="R12" s="404">
        <f t="shared" si="12"/>
        <v>727</v>
      </c>
      <c r="S12" s="404">
        <f t="shared" si="12"/>
        <v>8574</v>
      </c>
      <c r="T12" s="404">
        <f t="shared" si="12"/>
        <v>4482</v>
      </c>
      <c r="U12" s="404">
        <f t="shared" si="12"/>
        <v>1978</v>
      </c>
      <c r="V12" s="404">
        <f t="shared" si="12"/>
        <v>999</v>
      </c>
      <c r="W12" s="404">
        <f t="shared" si="12"/>
        <v>1028</v>
      </c>
      <c r="X12" s="404">
        <f t="shared" si="12"/>
        <v>500</v>
      </c>
      <c r="Y12" s="327">
        <f t="shared" si="8"/>
        <v>51.97168857431749</v>
      </c>
      <c r="Z12" s="327">
        <f t="shared" si="8"/>
        <v>50.050050050050054</v>
      </c>
      <c r="AA12" s="404">
        <f t="shared" si="12"/>
        <v>8395</v>
      </c>
      <c r="AB12" s="404">
        <f t="shared" si="12"/>
        <v>4377</v>
      </c>
      <c r="AC12" s="404">
        <f t="shared" si="12"/>
        <v>4123</v>
      </c>
      <c r="AD12" s="404">
        <f t="shared" si="12"/>
        <v>2183</v>
      </c>
      <c r="AE12" s="404">
        <f t="shared" si="12"/>
        <v>3061</v>
      </c>
      <c r="AF12" s="404">
        <f t="shared" si="12"/>
        <v>1823</v>
      </c>
      <c r="AG12" s="404">
        <f t="shared" si="12"/>
        <v>85</v>
      </c>
      <c r="AH12" s="404">
        <f t="shared" si="12"/>
        <v>43</v>
      </c>
      <c r="AI12" s="404">
        <f t="shared" si="12"/>
        <v>668</v>
      </c>
      <c r="AJ12" s="404">
        <f t="shared" si="12"/>
        <v>241</v>
      </c>
      <c r="AK12" s="404">
        <f t="shared" si="12"/>
        <v>71</v>
      </c>
      <c r="AL12" s="404">
        <f t="shared" si="12"/>
        <v>30</v>
      </c>
      <c r="AM12" s="404">
        <f t="shared" si="12"/>
        <v>467</v>
      </c>
      <c r="AN12" s="404">
        <f t="shared" si="12"/>
        <v>336</v>
      </c>
      <c r="AO12" s="404">
        <f t="shared" si="12"/>
        <v>1977</v>
      </c>
      <c r="AP12" s="404">
        <f t="shared" si="12"/>
        <v>1000</v>
      </c>
      <c r="AQ12" s="404">
        <f t="shared" si="12"/>
        <v>1560</v>
      </c>
      <c r="AR12" s="404">
        <f t="shared" si="12"/>
        <v>831</v>
      </c>
      <c r="AS12" s="404">
        <f t="shared" si="12"/>
        <v>3537</v>
      </c>
      <c r="AT12" s="404">
        <f t="shared" si="12"/>
        <v>1831</v>
      </c>
      <c r="AU12" s="404">
        <f t="shared" si="12"/>
        <v>5368</v>
      </c>
      <c r="AV12" s="404">
        <f t="shared" si="12"/>
        <v>10014</v>
      </c>
      <c r="AW12" s="404">
        <f t="shared" si="12"/>
        <v>4949</v>
      </c>
      <c r="AX12" s="404">
        <f t="shared" si="12"/>
        <v>7928</v>
      </c>
      <c r="AY12" s="404">
        <f t="shared" si="12"/>
        <v>4145</v>
      </c>
      <c r="AZ12" s="404">
        <f t="shared" si="12"/>
        <v>17942</v>
      </c>
      <c r="BA12" s="404">
        <f t="shared" si="12"/>
        <v>9094</v>
      </c>
      <c r="BB12" s="404">
        <f t="shared" si="12"/>
        <v>27036</v>
      </c>
      <c r="BC12" s="404">
        <f t="shared" si="12"/>
        <v>0</v>
      </c>
      <c r="BD12" s="404">
        <f t="shared" si="12"/>
        <v>0</v>
      </c>
      <c r="BE12" s="404">
        <f t="shared" si="12"/>
        <v>0</v>
      </c>
      <c r="BF12" s="404">
        <f t="shared" si="12"/>
        <v>0</v>
      </c>
      <c r="BG12" s="404">
        <f t="shared" si="12"/>
        <v>146</v>
      </c>
      <c r="BH12" s="404">
        <f t="shared" si="12"/>
        <v>5322</v>
      </c>
      <c r="BI12" s="404">
        <f t="shared" si="12"/>
        <v>237200</v>
      </c>
      <c r="BJ12" s="404">
        <f t="shared" si="12"/>
        <v>0</v>
      </c>
      <c r="BK12" s="404">
        <f t="shared" si="12"/>
        <v>26168</v>
      </c>
      <c r="BL12" s="404">
        <f t="shared" si="12"/>
        <v>1151930</v>
      </c>
      <c r="BM12" s="404">
        <f t="shared" si="12"/>
        <v>1178098</v>
      </c>
    </row>
    <row r="13" spans="1:65" s="364" customFormat="1" ht="16.95" customHeight="1">
      <c r="A13" s="389">
        <v>9</v>
      </c>
      <c r="B13" s="390" t="s">
        <v>19</v>
      </c>
      <c r="C13" s="391">
        <v>170000</v>
      </c>
      <c r="D13" s="391">
        <v>0</v>
      </c>
      <c r="E13" s="362">
        <v>14190</v>
      </c>
      <c r="F13" s="362"/>
      <c r="G13" s="362">
        <v>12255</v>
      </c>
      <c r="H13" s="376">
        <f t="shared" si="2"/>
        <v>86.36363636363636</v>
      </c>
      <c r="I13" s="362"/>
      <c r="J13" s="361"/>
      <c r="K13" s="322">
        <f>G13+'Oct24'!K13</f>
        <v>59950</v>
      </c>
      <c r="L13" s="305">
        <f t="shared" si="0"/>
        <v>35.264705882352942</v>
      </c>
      <c r="M13" s="322">
        <f>I13+'Sep24'!M13</f>
        <v>0</v>
      </c>
      <c r="N13" s="376"/>
      <c r="O13" s="362">
        <v>188</v>
      </c>
      <c r="P13" s="362"/>
      <c r="Q13" s="322">
        <f>O13+'Oct24'!Q13</f>
        <v>940</v>
      </c>
      <c r="R13" s="322">
        <f>P13+'Oct24'!R13</f>
        <v>0</v>
      </c>
      <c r="S13" s="362">
        <v>11694</v>
      </c>
      <c r="T13" s="362"/>
      <c r="U13" s="362">
        <v>2902</v>
      </c>
      <c r="V13" s="362"/>
      <c r="W13" s="362">
        <v>1427</v>
      </c>
      <c r="X13" s="362"/>
      <c r="Y13" s="305">
        <f t="shared" si="8"/>
        <v>49.172984148862852</v>
      </c>
      <c r="Z13" s="305"/>
      <c r="AA13" s="362">
        <v>11644</v>
      </c>
      <c r="AB13" s="362"/>
      <c r="AC13" s="362">
        <v>5692</v>
      </c>
      <c r="AD13" s="362"/>
      <c r="AE13" s="362">
        <v>5565</v>
      </c>
      <c r="AF13" s="362"/>
      <c r="AG13" s="362">
        <v>252</v>
      </c>
      <c r="AH13" s="362"/>
      <c r="AI13" s="362">
        <v>566</v>
      </c>
      <c r="AJ13" s="362"/>
      <c r="AK13" s="362">
        <v>377</v>
      </c>
      <c r="AL13" s="362"/>
      <c r="AM13" s="362">
        <v>450</v>
      </c>
      <c r="AN13" s="362"/>
      <c r="AO13" s="362">
        <v>2667</v>
      </c>
      <c r="AP13" s="362"/>
      <c r="AQ13" s="362">
        <v>2146</v>
      </c>
      <c r="AR13" s="362"/>
      <c r="AS13" s="322">
        <f t="shared" si="3"/>
        <v>4813</v>
      </c>
      <c r="AT13" s="322">
        <f t="shared" si="3"/>
        <v>0</v>
      </c>
      <c r="AU13" s="322">
        <f t="shared" si="4"/>
        <v>4813</v>
      </c>
      <c r="AV13" s="322">
        <f>AO13+'Oct24'!AV13</f>
        <v>13072</v>
      </c>
      <c r="AW13" s="322">
        <f>AP13+'Oct24'!AW13</f>
        <v>0</v>
      </c>
      <c r="AX13" s="322">
        <f>AQ13+'Oct24'!AX13</f>
        <v>10548</v>
      </c>
      <c r="AY13" s="322">
        <f>AR13+'Oct24'!AY13</f>
        <v>0</v>
      </c>
      <c r="AZ13" s="322">
        <f t="shared" si="5"/>
        <v>23620</v>
      </c>
      <c r="BA13" s="322">
        <f t="shared" si="5"/>
        <v>0</v>
      </c>
      <c r="BB13" s="322">
        <f t="shared" si="6"/>
        <v>23620</v>
      </c>
      <c r="BC13" s="362"/>
      <c r="BD13" s="362"/>
      <c r="BE13" s="418"/>
      <c r="BF13" s="418"/>
      <c r="BG13" s="362"/>
      <c r="BH13" s="362"/>
      <c r="BI13" s="362"/>
      <c r="BJ13" s="362"/>
      <c r="BK13" s="420">
        <v>0</v>
      </c>
      <c r="BL13" s="420">
        <v>0</v>
      </c>
      <c r="BM13" s="420">
        <v>0</v>
      </c>
    </row>
    <row r="14" spans="1:65" s="363" customFormat="1" ht="16.95" customHeight="1">
      <c r="A14" s="381">
        <v>10</v>
      </c>
      <c r="B14" s="382" t="s">
        <v>20</v>
      </c>
      <c r="C14" s="382">
        <v>71000</v>
      </c>
      <c r="D14" s="382">
        <v>0</v>
      </c>
      <c r="E14" s="321">
        <v>5850</v>
      </c>
      <c r="F14" s="321"/>
      <c r="G14" s="321">
        <v>4266</v>
      </c>
      <c r="H14" s="305">
        <f t="shared" si="2"/>
        <v>72.92307692307692</v>
      </c>
      <c r="I14" s="321"/>
      <c r="J14" s="361"/>
      <c r="K14" s="322">
        <f>G14+'Oct24'!K14</f>
        <v>34624</v>
      </c>
      <c r="L14" s="305">
        <f t="shared" si="0"/>
        <v>48.766197183098591</v>
      </c>
      <c r="M14" s="322">
        <f>I14+'Sep24'!M14</f>
        <v>0</v>
      </c>
      <c r="N14" s="305"/>
      <c r="O14" s="321">
        <v>293</v>
      </c>
      <c r="P14" s="321"/>
      <c r="Q14" s="322">
        <f>O14+'Oct24'!Q14</f>
        <v>2342</v>
      </c>
      <c r="R14" s="322">
        <f>P14+'Oct24'!R14</f>
        <v>0</v>
      </c>
      <c r="S14" s="321">
        <v>4481</v>
      </c>
      <c r="T14" s="321"/>
      <c r="U14" s="321">
        <v>1339</v>
      </c>
      <c r="V14" s="321"/>
      <c r="W14" s="321">
        <v>798</v>
      </c>
      <c r="X14" s="321"/>
      <c r="Y14" s="305">
        <f t="shared" si="8"/>
        <v>59.596713965646003</v>
      </c>
      <c r="Z14" s="305"/>
      <c r="AA14" s="321">
        <v>4251</v>
      </c>
      <c r="AB14" s="321"/>
      <c r="AC14" s="321">
        <v>2476</v>
      </c>
      <c r="AD14" s="321"/>
      <c r="AE14" s="321">
        <v>1775</v>
      </c>
      <c r="AF14" s="321"/>
      <c r="AG14" s="321">
        <v>104</v>
      </c>
      <c r="AH14" s="321"/>
      <c r="AI14" s="321">
        <v>206</v>
      </c>
      <c r="AJ14" s="321"/>
      <c r="AK14" s="321">
        <v>84</v>
      </c>
      <c r="AL14" s="321"/>
      <c r="AM14" s="321">
        <v>137</v>
      </c>
      <c r="AN14" s="321"/>
      <c r="AO14" s="321">
        <v>1047</v>
      </c>
      <c r="AP14" s="321"/>
      <c r="AQ14" s="321">
        <v>898</v>
      </c>
      <c r="AR14" s="321"/>
      <c r="AS14" s="322">
        <f t="shared" si="3"/>
        <v>1945</v>
      </c>
      <c r="AT14" s="322">
        <f t="shared" si="3"/>
        <v>0</v>
      </c>
      <c r="AU14" s="322">
        <f t="shared" si="4"/>
        <v>1945</v>
      </c>
      <c r="AV14" s="322">
        <f>AO14+'Oct24'!AV14</f>
        <v>5401</v>
      </c>
      <c r="AW14" s="322">
        <f>AP14+'Oct24'!AW14</f>
        <v>0</v>
      </c>
      <c r="AX14" s="322">
        <f>AQ14+'Oct24'!AX14</f>
        <v>4550</v>
      </c>
      <c r="AY14" s="322">
        <f>AR14+'Oct24'!AY14</f>
        <v>0</v>
      </c>
      <c r="AZ14" s="322">
        <f t="shared" si="5"/>
        <v>9951</v>
      </c>
      <c r="BA14" s="322">
        <f t="shared" si="5"/>
        <v>0</v>
      </c>
      <c r="BB14" s="322">
        <f t="shared" si="6"/>
        <v>9951</v>
      </c>
      <c r="BC14" s="321">
        <v>30</v>
      </c>
      <c r="BD14" s="321">
        <v>150</v>
      </c>
      <c r="BE14" s="322">
        <f>BC14+'Oct24'!BE14</f>
        <v>150</v>
      </c>
      <c r="BF14" s="322">
        <f>BD14+'Oct24'!BF14</f>
        <v>750</v>
      </c>
      <c r="BG14" s="321"/>
      <c r="BH14" s="321"/>
      <c r="BI14" s="321"/>
      <c r="BJ14" s="321"/>
      <c r="BK14" s="324"/>
      <c r="BL14" s="324"/>
      <c r="BM14" s="324"/>
    </row>
    <row r="15" spans="1:65" s="363" customFormat="1" ht="16.95" customHeight="1">
      <c r="A15" s="381">
        <v>11</v>
      </c>
      <c r="B15" s="382" t="s">
        <v>21</v>
      </c>
      <c r="C15" s="382">
        <v>58000</v>
      </c>
      <c r="D15" s="382">
        <v>0</v>
      </c>
      <c r="E15" s="321">
        <v>4834</v>
      </c>
      <c r="F15" s="321"/>
      <c r="G15" s="321">
        <v>3394</v>
      </c>
      <c r="H15" s="305">
        <f t="shared" si="2"/>
        <v>70.211005378568473</v>
      </c>
      <c r="I15" s="321"/>
      <c r="J15" s="361"/>
      <c r="K15" s="322">
        <f>G15+'Oct24'!K15</f>
        <v>16631</v>
      </c>
      <c r="L15" s="305">
        <f t="shared" si="0"/>
        <v>28.674137931034483</v>
      </c>
      <c r="M15" s="322">
        <f>I15+'Sep24'!M15</f>
        <v>0</v>
      </c>
      <c r="N15" s="305"/>
      <c r="O15" s="321">
        <v>209</v>
      </c>
      <c r="P15" s="321"/>
      <c r="Q15" s="322">
        <f>O15+'Oct24'!Q15</f>
        <v>946</v>
      </c>
      <c r="R15" s="322">
        <f>P15+'Oct24'!R15</f>
        <v>0</v>
      </c>
      <c r="S15" s="321">
        <v>3373</v>
      </c>
      <c r="T15" s="321"/>
      <c r="U15" s="321">
        <v>811</v>
      </c>
      <c r="V15" s="321"/>
      <c r="W15" s="321">
        <v>427</v>
      </c>
      <c r="X15" s="321"/>
      <c r="Y15" s="305">
        <f t="shared" si="8"/>
        <v>52.651048088779284</v>
      </c>
      <c r="Z15" s="305"/>
      <c r="AA15" s="321">
        <v>3683</v>
      </c>
      <c r="AB15" s="321"/>
      <c r="AC15" s="321">
        <v>2040</v>
      </c>
      <c r="AD15" s="321"/>
      <c r="AE15" s="321">
        <v>1642</v>
      </c>
      <c r="AF15" s="321"/>
      <c r="AG15" s="321">
        <v>80</v>
      </c>
      <c r="AH15" s="321"/>
      <c r="AI15" s="321">
        <v>257</v>
      </c>
      <c r="AJ15" s="321"/>
      <c r="AK15" s="321">
        <v>50</v>
      </c>
      <c r="AL15" s="321"/>
      <c r="AM15" s="321">
        <v>61</v>
      </c>
      <c r="AN15" s="321"/>
      <c r="AO15" s="321">
        <v>879</v>
      </c>
      <c r="AP15" s="321"/>
      <c r="AQ15" s="321">
        <v>713</v>
      </c>
      <c r="AR15" s="321"/>
      <c r="AS15" s="322">
        <f t="shared" si="3"/>
        <v>1592</v>
      </c>
      <c r="AT15" s="322">
        <f t="shared" si="3"/>
        <v>0</v>
      </c>
      <c r="AU15" s="322">
        <f t="shared" si="4"/>
        <v>1592</v>
      </c>
      <c r="AV15" s="322">
        <f>AO15+'Oct24'!AV15</f>
        <v>4153</v>
      </c>
      <c r="AW15" s="322">
        <f>AP15+'Oct24'!AW15</f>
        <v>0</v>
      </c>
      <c r="AX15" s="322">
        <f>AQ15+'Oct24'!AX15</f>
        <v>3450</v>
      </c>
      <c r="AY15" s="322">
        <f>AR15+'Oct24'!AY15</f>
        <v>0</v>
      </c>
      <c r="AZ15" s="322">
        <f t="shared" si="5"/>
        <v>7603</v>
      </c>
      <c r="BA15" s="322">
        <f t="shared" si="5"/>
        <v>0</v>
      </c>
      <c r="BB15" s="322">
        <f t="shared" si="6"/>
        <v>7603</v>
      </c>
      <c r="BC15" s="321"/>
      <c r="BD15" s="321"/>
      <c r="BE15" s="322"/>
      <c r="BF15" s="322"/>
      <c r="BG15" s="321"/>
      <c r="BH15" s="321"/>
      <c r="BI15" s="321"/>
      <c r="BJ15" s="321"/>
      <c r="BK15" s="324"/>
      <c r="BL15" s="324"/>
      <c r="BM15" s="324"/>
    </row>
    <row r="16" spans="1:65" s="363" customFormat="1" ht="16.95" customHeight="1">
      <c r="A16" s="381">
        <v>12</v>
      </c>
      <c r="B16" s="382" t="s">
        <v>22</v>
      </c>
      <c r="C16" s="382">
        <v>48000</v>
      </c>
      <c r="D16" s="382">
        <v>0</v>
      </c>
      <c r="E16" s="321">
        <v>3975</v>
      </c>
      <c r="F16" s="321"/>
      <c r="G16" s="321">
        <v>2587</v>
      </c>
      <c r="H16" s="305">
        <f t="shared" si="2"/>
        <v>65.081761006289312</v>
      </c>
      <c r="I16" s="321"/>
      <c r="J16" s="361"/>
      <c r="K16" s="322">
        <f>G16+'Oct24'!K16</f>
        <v>13058</v>
      </c>
      <c r="L16" s="305">
        <f t="shared" si="0"/>
        <v>27.204166666666666</v>
      </c>
      <c r="M16" s="322">
        <f>I16+'Sep24'!M16</f>
        <v>0</v>
      </c>
      <c r="N16" s="305"/>
      <c r="O16" s="321">
        <v>175</v>
      </c>
      <c r="P16" s="321"/>
      <c r="Q16" s="322">
        <f>O16+'Oct24'!Q16</f>
        <v>900</v>
      </c>
      <c r="R16" s="322">
        <f>P16+'Oct24'!R16</f>
        <v>0</v>
      </c>
      <c r="S16" s="321">
        <v>2909</v>
      </c>
      <c r="T16" s="321"/>
      <c r="U16" s="321">
        <v>719</v>
      </c>
      <c r="V16" s="321"/>
      <c r="W16" s="321">
        <v>396</v>
      </c>
      <c r="X16" s="321"/>
      <c r="Y16" s="305">
        <f t="shared" si="8"/>
        <v>55.076495132127953</v>
      </c>
      <c r="Z16" s="305"/>
      <c r="AA16" s="321">
        <v>2951</v>
      </c>
      <c r="AB16" s="321"/>
      <c r="AC16" s="321">
        <v>1684</v>
      </c>
      <c r="AD16" s="321"/>
      <c r="AE16" s="321">
        <v>1262</v>
      </c>
      <c r="AF16" s="321"/>
      <c r="AG16" s="321">
        <v>98</v>
      </c>
      <c r="AH16" s="321"/>
      <c r="AI16" s="321">
        <v>153</v>
      </c>
      <c r="AJ16" s="321"/>
      <c r="AK16" s="321">
        <v>77</v>
      </c>
      <c r="AL16" s="321"/>
      <c r="AM16" s="321">
        <v>72</v>
      </c>
      <c r="AN16" s="321"/>
      <c r="AO16" s="321">
        <v>685</v>
      </c>
      <c r="AP16" s="321"/>
      <c r="AQ16" s="321">
        <v>639</v>
      </c>
      <c r="AR16" s="321"/>
      <c r="AS16" s="322">
        <f t="shared" si="3"/>
        <v>1324</v>
      </c>
      <c r="AT16" s="322">
        <f t="shared" si="3"/>
        <v>0</v>
      </c>
      <c r="AU16" s="322">
        <f t="shared" si="4"/>
        <v>1324</v>
      </c>
      <c r="AV16" s="322">
        <f>AO16+'Oct24'!AV16</f>
        <v>3407</v>
      </c>
      <c r="AW16" s="322">
        <f>AP16+'Oct24'!AW16</f>
        <v>0</v>
      </c>
      <c r="AX16" s="322">
        <f>AQ16+'Oct24'!AX16</f>
        <v>3193</v>
      </c>
      <c r="AY16" s="322">
        <f>AR16+'Oct24'!AY16</f>
        <v>0</v>
      </c>
      <c r="AZ16" s="322">
        <f t="shared" si="5"/>
        <v>6600</v>
      </c>
      <c r="BA16" s="322">
        <f t="shared" si="5"/>
        <v>0</v>
      </c>
      <c r="BB16" s="322">
        <f t="shared" si="6"/>
        <v>6600</v>
      </c>
      <c r="BC16" s="321"/>
      <c r="BD16" s="321"/>
      <c r="BE16" s="322"/>
      <c r="BF16" s="322"/>
      <c r="BG16" s="321"/>
      <c r="BH16" s="321"/>
      <c r="BI16" s="321"/>
      <c r="BJ16" s="321"/>
      <c r="BK16" s="324"/>
      <c r="BL16" s="324"/>
      <c r="BM16" s="324"/>
    </row>
    <row r="17" spans="1:65" s="363" customFormat="1" ht="16.95" customHeight="1">
      <c r="A17" s="381">
        <v>13</v>
      </c>
      <c r="B17" s="382" t="s">
        <v>23</v>
      </c>
      <c r="C17" s="382">
        <v>50000</v>
      </c>
      <c r="D17" s="382">
        <v>0</v>
      </c>
      <c r="E17" s="321">
        <v>3825</v>
      </c>
      <c r="F17" s="321"/>
      <c r="G17" s="321">
        <v>2600</v>
      </c>
      <c r="H17" s="305">
        <f t="shared" si="2"/>
        <v>67.973856209150327</v>
      </c>
      <c r="I17" s="321"/>
      <c r="J17" s="361"/>
      <c r="K17" s="322">
        <f>G17+'Oct24'!K17</f>
        <v>13684</v>
      </c>
      <c r="L17" s="305">
        <f t="shared" si="0"/>
        <v>27.367999999999999</v>
      </c>
      <c r="M17" s="322">
        <f>I17+'Sep24'!M17</f>
        <v>0</v>
      </c>
      <c r="N17" s="305"/>
      <c r="O17" s="321">
        <v>81</v>
      </c>
      <c r="P17" s="321"/>
      <c r="Q17" s="322">
        <f>O17+'Oct24'!Q17</f>
        <v>608</v>
      </c>
      <c r="R17" s="322">
        <f>P17+'Oct24'!R17</f>
        <v>0</v>
      </c>
      <c r="S17" s="321">
        <v>3146</v>
      </c>
      <c r="T17" s="321"/>
      <c r="U17" s="321">
        <v>778</v>
      </c>
      <c r="V17" s="321"/>
      <c r="W17" s="321">
        <v>415</v>
      </c>
      <c r="X17" s="321"/>
      <c r="Y17" s="305">
        <f t="shared" si="8"/>
        <v>53.341902313624679</v>
      </c>
      <c r="Z17" s="305"/>
      <c r="AA17" s="321">
        <v>3051</v>
      </c>
      <c r="AB17" s="321"/>
      <c r="AC17" s="321">
        <v>1730</v>
      </c>
      <c r="AD17" s="321"/>
      <c r="AE17" s="321">
        <v>1331</v>
      </c>
      <c r="AF17" s="321"/>
      <c r="AG17" s="321">
        <v>33</v>
      </c>
      <c r="AH17" s="321"/>
      <c r="AI17" s="321">
        <v>187</v>
      </c>
      <c r="AJ17" s="321"/>
      <c r="AK17" s="321">
        <v>35</v>
      </c>
      <c r="AL17" s="321"/>
      <c r="AM17" s="321">
        <v>214</v>
      </c>
      <c r="AN17" s="321"/>
      <c r="AO17" s="321">
        <v>658</v>
      </c>
      <c r="AP17" s="321"/>
      <c r="AQ17" s="321">
        <v>590</v>
      </c>
      <c r="AR17" s="321"/>
      <c r="AS17" s="322">
        <f t="shared" si="3"/>
        <v>1248</v>
      </c>
      <c r="AT17" s="322">
        <f t="shared" si="3"/>
        <v>0</v>
      </c>
      <c r="AU17" s="322">
        <f t="shared" si="4"/>
        <v>1248</v>
      </c>
      <c r="AV17" s="322">
        <f>AO17+'Oct24'!AV17</f>
        <v>3249</v>
      </c>
      <c r="AW17" s="322">
        <f>AP17+'Oct24'!AW17</f>
        <v>0</v>
      </c>
      <c r="AX17" s="322">
        <f>AQ17+'Oct24'!AX17</f>
        <v>2995</v>
      </c>
      <c r="AY17" s="322">
        <f>AR17+'Oct24'!AY17</f>
        <v>0</v>
      </c>
      <c r="AZ17" s="322">
        <f t="shared" si="5"/>
        <v>6244</v>
      </c>
      <c r="BA17" s="322">
        <f t="shared" si="5"/>
        <v>0</v>
      </c>
      <c r="BB17" s="322">
        <f t="shared" si="6"/>
        <v>6244</v>
      </c>
      <c r="BC17" s="321"/>
      <c r="BD17" s="321"/>
      <c r="BE17" s="322"/>
      <c r="BF17" s="322"/>
      <c r="BG17" s="321"/>
      <c r="BH17" s="321"/>
      <c r="BI17" s="321"/>
      <c r="BJ17" s="321"/>
      <c r="BK17" s="324"/>
      <c r="BL17" s="324"/>
      <c r="BM17" s="324"/>
    </row>
    <row r="18" spans="1:65" s="363" customFormat="1" ht="16.95" customHeight="1">
      <c r="A18" s="383">
        <v>14</v>
      </c>
      <c r="B18" s="384" t="s">
        <v>24</v>
      </c>
      <c r="C18" s="382">
        <v>56000</v>
      </c>
      <c r="D18" s="382">
        <v>0</v>
      </c>
      <c r="E18" s="321">
        <v>4425</v>
      </c>
      <c r="F18" s="321"/>
      <c r="G18" s="321">
        <v>3705</v>
      </c>
      <c r="H18" s="305">
        <f t="shared" si="2"/>
        <v>83.728813559322035</v>
      </c>
      <c r="I18" s="321"/>
      <c r="J18" s="361"/>
      <c r="K18" s="322">
        <f>G18+'Oct24'!K18</f>
        <v>19487</v>
      </c>
      <c r="L18" s="305">
        <f t="shared" si="0"/>
        <v>34.798214285714288</v>
      </c>
      <c r="M18" s="322">
        <f>I18+'Sep24'!M18</f>
        <v>0</v>
      </c>
      <c r="N18" s="305"/>
      <c r="O18" s="321">
        <v>125</v>
      </c>
      <c r="P18" s="321"/>
      <c r="Q18" s="322">
        <f>O18+'Oct24'!Q18</f>
        <v>849</v>
      </c>
      <c r="R18" s="322">
        <f>P18+'Oct24'!R18</f>
        <v>0</v>
      </c>
      <c r="S18" s="321">
        <v>4210</v>
      </c>
      <c r="T18" s="321"/>
      <c r="U18" s="321">
        <v>1365</v>
      </c>
      <c r="V18" s="321"/>
      <c r="W18" s="321">
        <v>697</v>
      </c>
      <c r="X18" s="321"/>
      <c r="Y18" s="305">
        <f t="shared" si="8"/>
        <v>51.062271062271066</v>
      </c>
      <c r="Z18" s="305"/>
      <c r="AA18" s="321">
        <v>3730</v>
      </c>
      <c r="AB18" s="321"/>
      <c r="AC18" s="321">
        <v>1918</v>
      </c>
      <c r="AD18" s="321"/>
      <c r="AE18" s="321">
        <v>1812</v>
      </c>
      <c r="AF18" s="321"/>
      <c r="AG18" s="321">
        <v>35</v>
      </c>
      <c r="AH18" s="321"/>
      <c r="AI18" s="321">
        <v>312</v>
      </c>
      <c r="AJ18" s="321"/>
      <c r="AK18" s="321">
        <v>30</v>
      </c>
      <c r="AL18" s="321"/>
      <c r="AM18" s="321">
        <v>95</v>
      </c>
      <c r="AN18" s="321"/>
      <c r="AO18" s="321">
        <v>808</v>
      </c>
      <c r="AP18" s="321"/>
      <c r="AQ18" s="321">
        <v>638</v>
      </c>
      <c r="AR18" s="321"/>
      <c r="AS18" s="322">
        <f t="shared" si="3"/>
        <v>1446</v>
      </c>
      <c r="AT18" s="322">
        <f t="shared" si="3"/>
        <v>0</v>
      </c>
      <c r="AU18" s="322">
        <f t="shared" si="4"/>
        <v>1446</v>
      </c>
      <c r="AV18" s="322">
        <f>AO18+'Oct24'!AV18</f>
        <v>4364</v>
      </c>
      <c r="AW18" s="322">
        <f>AP18+'Oct24'!AW18</f>
        <v>0</v>
      </c>
      <c r="AX18" s="322">
        <f>AQ18+'Oct24'!AX18</f>
        <v>3414</v>
      </c>
      <c r="AY18" s="322">
        <f>AR18+'Oct24'!AY18</f>
        <v>0</v>
      </c>
      <c r="AZ18" s="322">
        <f t="shared" si="5"/>
        <v>7778</v>
      </c>
      <c r="BA18" s="322">
        <f t="shared" si="5"/>
        <v>0</v>
      </c>
      <c r="BB18" s="322">
        <f t="shared" si="6"/>
        <v>7778</v>
      </c>
      <c r="BC18" s="321"/>
      <c r="BD18" s="321"/>
      <c r="BE18" s="322"/>
      <c r="BF18" s="322"/>
      <c r="BG18" s="321"/>
      <c r="BH18" s="321"/>
      <c r="BI18" s="321"/>
      <c r="BJ18" s="321"/>
      <c r="BK18" s="324"/>
      <c r="BL18" s="324"/>
      <c r="BM18" s="324"/>
    </row>
    <row r="19" spans="1:65" s="422" customFormat="1" ht="16.95" customHeight="1">
      <c r="A19" s="385"/>
      <c r="B19" s="386" t="s">
        <v>18</v>
      </c>
      <c r="C19" s="386">
        <f>SUM(C14:C18)</f>
        <v>283000</v>
      </c>
      <c r="D19" s="386">
        <f t="shared" ref="D19:BM19" si="13">SUM(D14:D18)</f>
        <v>0</v>
      </c>
      <c r="E19" s="404">
        <f t="shared" si="13"/>
        <v>22909</v>
      </c>
      <c r="F19" s="404">
        <f t="shared" si="13"/>
        <v>0</v>
      </c>
      <c r="G19" s="404">
        <f t="shared" si="13"/>
        <v>16552</v>
      </c>
      <c r="H19" s="327">
        <f t="shared" si="2"/>
        <v>72.251080361429999</v>
      </c>
      <c r="I19" s="404">
        <f t="shared" si="13"/>
        <v>0</v>
      </c>
      <c r="J19" s="404">
        <f t="shared" si="13"/>
        <v>0</v>
      </c>
      <c r="K19" s="404">
        <f t="shared" si="13"/>
        <v>97484</v>
      </c>
      <c r="L19" s="327">
        <f t="shared" si="0"/>
        <v>34.446643109540638</v>
      </c>
      <c r="M19" s="404">
        <f t="shared" si="13"/>
        <v>0</v>
      </c>
      <c r="N19" s="404">
        <f t="shared" si="13"/>
        <v>0</v>
      </c>
      <c r="O19" s="404">
        <f t="shared" si="13"/>
        <v>883</v>
      </c>
      <c r="P19" s="404">
        <f t="shared" si="13"/>
        <v>0</v>
      </c>
      <c r="Q19" s="404">
        <f t="shared" si="13"/>
        <v>5645</v>
      </c>
      <c r="R19" s="404">
        <f t="shared" si="13"/>
        <v>0</v>
      </c>
      <c r="S19" s="404">
        <f t="shared" si="13"/>
        <v>18119</v>
      </c>
      <c r="T19" s="404">
        <f t="shared" si="13"/>
        <v>0</v>
      </c>
      <c r="U19" s="404">
        <f t="shared" si="13"/>
        <v>5012</v>
      </c>
      <c r="V19" s="404">
        <f t="shared" si="13"/>
        <v>0</v>
      </c>
      <c r="W19" s="404">
        <f t="shared" si="13"/>
        <v>2733</v>
      </c>
      <c r="X19" s="404">
        <f t="shared" si="13"/>
        <v>0</v>
      </c>
      <c r="Y19" s="404">
        <f t="shared" si="13"/>
        <v>271.72843056244898</v>
      </c>
      <c r="Z19" s="404">
        <f t="shared" si="13"/>
        <v>0</v>
      </c>
      <c r="AA19" s="404">
        <f t="shared" si="13"/>
        <v>17666</v>
      </c>
      <c r="AB19" s="404">
        <f t="shared" si="13"/>
        <v>0</v>
      </c>
      <c r="AC19" s="404">
        <f t="shared" si="13"/>
        <v>9848</v>
      </c>
      <c r="AD19" s="404">
        <f t="shared" si="13"/>
        <v>0</v>
      </c>
      <c r="AE19" s="404">
        <f t="shared" si="13"/>
        <v>7822</v>
      </c>
      <c r="AF19" s="404">
        <f t="shared" si="13"/>
        <v>0</v>
      </c>
      <c r="AG19" s="404">
        <f t="shared" si="13"/>
        <v>350</v>
      </c>
      <c r="AH19" s="404">
        <f t="shared" si="13"/>
        <v>0</v>
      </c>
      <c r="AI19" s="404">
        <f t="shared" si="13"/>
        <v>1115</v>
      </c>
      <c r="AJ19" s="404">
        <f t="shared" si="13"/>
        <v>0</v>
      </c>
      <c r="AK19" s="404">
        <f t="shared" si="13"/>
        <v>276</v>
      </c>
      <c r="AL19" s="404">
        <f t="shared" si="13"/>
        <v>0</v>
      </c>
      <c r="AM19" s="404">
        <f t="shared" si="13"/>
        <v>579</v>
      </c>
      <c r="AN19" s="404">
        <f t="shared" si="13"/>
        <v>0</v>
      </c>
      <c r="AO19" s="404">
        <f t="shared" si="13"/>
        <v>4077</v>
      </c>
      <c r="AP19" s="404">
        <f t="shared" si="13"/>
        <v>0</v>
      </c>
      <c r="AQ19" s="404">
        <f t="shared" si="13"/>
        <v>3478</v>
      </c>
      <c r="AR19" s="404">
        <f t="shared" si="13"/>
        <v>0</v>
      </c>
      <c r="AS19" s="404">
        <f t="shared" si="13"/>
        <v>7555</v>
      </c>
      <c r="AT19" s="404">
        <f t="shared" si="13"/>
        <v>0</v>
      </c>
      <c r="AU19" s="404">
        <f t="shared" si="13"/>
        <v>7555</v>
      </c>
      <c r="AV19" s="404">
        <f t="shared" si="13"/>
        <v>20574</v>
      </c>
      <c r="AW19" s="404">
        <f t="shared" si="13"/>
        <v>0</v>
      </c>
      <c r="AX19" s="404">
        <f t="shared" si="13"/>
        <v>17602</v>
      </c>
      <c r="AY19" s="404">
        <f t="shared" si="13"/>
        <v>0</v>
      </c>
      <c r="AZ19" s="404">
        <f t="shared" si="13"/>
        <v>38176</v>
      </c>
      <c r="BA19" s="404">
        <f t="shared" si="13"/>
        <v>0</v>
      </c>
      <c r="BB19" s="404">
        <f t="shared" si="13"/>
        <v>38176</v>
      </c>
      <c r="BC19" s="404">
        <f t="shared" si="13"/>
        <v>30</v>
      </c>
      <c r="BD19" s="404">
        <f t="shared" si="13"/>
        <v>150</v>
      </c>
      <c r="BE19" s="404">
        <f t="shared" si="13"/>
        <v>150</v>
      </c>
      <c r="BF19" s="404">
        <f t="shared" si="13"/>
        <v>750</v>
      </c>
      <c r="BG19" s="404">
        <f t="shared" si="13"/>
        <v>0</v>
      </c>
      <c r="BH19" s="404">
        <f t="shared" si="13"/>
        <v>0</v>
      </c>
      <c r="BI19" s="404">
        <f t="shared" si="13"/>
        <v>0</v>
      </c>
      <c r="BJ19" s="404">
        <f t="shared" si="13"/>
        <v>0</v>
      </c>
      <c r="BK19" s="404">
        <f t="shared" si="13"/>
        <v>0</v>
      </c>
      <c r="BL19" s="404">
        <f t="shared" si="13"/>
        <v>0</v>
      </c>
      <c r="BM19" s="404">
        <f t="shared" si="13"/>
        <v>0</v>
      </c>
    </row>
    <row r="20" spans="1:65" s="365" customFormat="1" ht="16.5" customHeight="1">
      <c r="A20" s="387">
        <v>15</v>
      </c>
      <c r="B20" s="392" t="s">
        <v>25</v>
      </c>
      <c r="C20" s="382">
        <v>120000</v>
      </c>
      <c r="D20" s="382">
        <v>0</v>
      </c>
      <c r="E20" s="321">
        <v>10120</v>
      </c>
      <c r="F20" s="321"/>
      <c r="G20" s="321">
        <v>9118</v>
      </c>
      <c r="H20" s="305">
        <f t="shared" si="2"/>
        <v>90.098814229249015</v>
      </c>
      <c r="I20" s="321"/>
      <c r="J20" s="361"/>
      <c r="K20" s="322">
        <f>G20+'Oct24'!K20</f>
        <v>45535</v>
      </c>
      <c r="L20" s="305">
        <f t="shared" si="0"/>
        <v>37.945833333333333</v>
      </c>
      <c r="M20" s="322">
        <f>I20+'Sep24'!M20</f>
        <v>0</v>
      </c>
      <c r="N20" s="305"/>
      <c r="O20" s="321">
        <v>39</v>
      </c>
      <c r="P20" s="321"/>
      <c r="Q20" s="322">
        <f>O20+'Oct24'!Q20</f>
        <v>84</v>
      </c>
      <c r="R20" s="322">
        <f>P20+'Oct24'!R20</f>
        <v>0</v>
      </c>
      <c r="S20" s="321">
        <v>9481</v>
      </c>
      <c r="T20" s="321"/>
      <c r="U20" s="321">
        <v>2277</v>
      </c>
      <c r="V20" s="321"/>
      <c r="W20" s="321">
        <v>1158</v>
      </c>
      <c r="X20" s="321"/>
      <c r="Y20" s="305">
        <f t="shared" ref="Y20:Y22" si="14">W20*100/U20</f>
        <v>50.856389986824766</v>
      </c>
      <c r="Z20" s="305"/>
      <c r="AA20" s="321">
        <v>11604</v>
      </c>
      <c r="AB20" s="321"/>
      <c r="AC20" s="321">
        <v>6001</v>
      </c>
      <c r="AD20" s="321"/>
      <c r="AE20" s="321">
        <v>5602</v>
      </c>
      <c r="AF20" s="321"/>
      <c r="AG20" s="321">
        <v>153</v>
      </c>
      <c r="AH20" s="321"/>
      <c r="AI20" s="321">
        <v>550</v>
      </c>
      <c r="AJ20" s="321"/>
      <c r="AK20" s="321">
        <v>125</v>
      </c>
      <c r="AL20" s="321"/>
      <c r="AM20" s="321">
        <v>325</v>
      </c>
      <c r="AN20" s="321"/>
      <c r="AO20" s="321">
        <v>2485</v>
      </c>
      <c r="AP20" s="321"/>
      <c r="AQ20" s="321">
        <v>2087</v>
      </c>
      <c r="AR20" s="321"/>
      <c r="AS20" s="322">
        <f t="shared" si="3"/>
        <v>4572</v>
      </c>
      <c r="AT20" s="322">
        <f t="shared" si="3"/>
        <v>0</v>
      </c>
      <c r="AU20" s="322">
        <f t="shared" si="4"/>
        <v>4572</v>
      </c>
      <c r="AV20" s="322">
        <f>AO20+'Oct24'!AV20</f>
        <v>10230</v>
      </c>
      <c r="AW20" s="322">
        <f>AP20+'Oct24'!AW20</f>
        <v>0</v>
      </c>
      <c r="AX20" s="322">
        <f>AQ20+'Oct24'!AX20</f>
        <v>8347</v>
      </c>
      <c r="AY20" s="322">
        <f>AR20+'Oct24'!AY20</f>
        <v>0</v>
      </c>
      <c r="AZ20" s="322">
        <f t="shared" si="5"/>
        <v>18577</v>
      </c>
      <c r="BA20" s="322">
        <f t="shared" si="5"/>
        <v>0</v>
      </c>
      <c r="BB20" s="322">
        <f t="shared" si="6"/>
        <v>18577</v>
      </c>
      <c r="BC20" s="321"/>
      <c r="BD20" s="321"/>
      <c r="BE20" s="322"/>
      <c r="BF20" s="322"/>
      <c r="BG20" s="321"/>
      <c r="BH20" s="321"/>
      <c r="BI20" s="321"/>
      <c r="BJ20" s="321"/>
      <c r="BK20" s="323"/>
      <c r="BL20" s="323"/>
      <c r="BM20" s="323"/>
    </row>
    <row r="21" spans="1:65" s="365" customFormat="1" ht="16.95" customHeight="1">
      <c r="A21" s="381">
        <v>16</v>
      </c>
      <c r="B21" s="382" t="s">
        <v>26</v>
      </c>
      <c r="C21" s="382">
        <v>76000</v>
      </c>
      <c r="D21" s="382">
        <v>0</v>
      </c>
      <c r="E21" s="321">
        <v>6395</v>
      </c>
      <c r="F21" s="321"/>
      <c r="G21" s="321">
        <v>5167</v>
      </c>
      <c r="H21" s="305">
        <f t="shared" si="2"/>
        <v>80.797498045347922</v>
      </c>
      <c r="I21" s="321"/>
      <c r="J21" s="361"/>
      <c r="K21" s="322">
        <f>G21+'Oct24'!K21</f>
        <v>24284</v>
      </c>
      <c r="L21" s="305">
        <f t="shared" si="0"/>
        <v>31.952631578947368</v>
      </c>
      <c r="M21" s="322">
        <f>I21+'Sep24'!M21</f>
        <v>0</v>
      </c>
      <c r="N21" s="305"/>
      <c r="O21" s="321">
        <v>27</v>
      </c>
      <c r="P21" s="321"/>
      <c r="Q21" s="322">
        <f>O21+'Oct24'!Q21</f>
        <v>206</v>
      </c>
      <c r="R21" s="322">
        <f>P21+'Oct24'!R21</f>
        <v>0</v>
      </c>
      <c r="S21" s="321">
        <v>4847</v>
      </c>
      <c r="T21" s="321"/>
      <c r="U21" s="321">
        <v>1125</v>
      </c>
      <c r="V21" s="321"/>
      <c r="W21" s="321">
        <v>536</v>
      </c>
      <c r="X21" s="321"/>
      <c r="Y21" s="305">
        <f t="shared" si="14"/>
        <v>47.644444444444446</v>
      </c>
      <c r="Z21" s="305"/>
      <c r="AA21" s="321">
        <v>8095</v>
      </c>
      <c r="AB21" s="321"/>
      <c r="AC21" s="321">
        <v>4086</v>
      </c>
      <c r="AD21" s="321"/>
      <c r="AE21" s="321">
        <v>3122</v>
      </c>
      <c r="AF21" s="321"/>
      <c r="AG21" s="321">
        <v>101</v>
      </c>
      <c r="AH21" s="321"/>
      <c r="AI21" s="321">
        <v>791</v>
      </c>
      <c r="AJ21" s="321"/>
      <c r="AK21" s="321">
        <v>76</v>
      </c>
      <c r="AL21" s="321"/>
      <c r="AM21" s="321">
        <v>497</v>
      </c>
      <c r="AN21" s="321"/>
      <c r="AO21" s="321">
        <v>1885</v>
      </c>
      <c r="AP21" s="321"/>
      <c r="AQ21" s="321">
        <v>1538</v>
      </c>
      <c r="AR21" s="321"/>
      <c r="AS21" s="322">
        <f t="shared" si="3"/>
        <v>3423</v>
      </c>
      <c r="AT21" s="322">
        <f t="shared" si="3"/>
        <v>0</v>
      </c>
      <c r="AU21" s="322">
        <f t="shared" si="4"/>
        <v>3423</v>
      </c>
      <c r="AV21" s="322">
        <f>AO21+'Oct24'!AV21</f>
        <v>6162</v>
      </c>
      <c r="AW21" s="322">
        <f>AP21+'Oct24'!AW21</f>
        <v>0</v>
      </c>
      <c r="AX21" s="322">
        <f>AQ21+'Oct24'!AX21</f>
        <v>5009</v>
      </c>
      <c r="AY21" s="322">
        <f>AR21+'Oct24'!AY21</f>
        <v>0</v>
      </c>
      <c r="AZ21" s="322">
        <f t="shared" si="5"/>
        <v>11171</v>
      </c>
      <c r="BA21" s="322">
        <f t="shared" si="5"/>
        <v>0</v>
      </c>
      <c r="BB21" s="322">
        <f t="shared" si="6"/>
        <v>11171</v>
      </c>
      <c r="BC21" s="321"/>
      <c r="BD21" s="321"/>
      <c r="BE21" s="322"/>
      <c r="BF21" s="322"/>
      <c r="BG21" s="321"/>
      <c r="BH21" s="321"/>
      <c r="BI21" s="321"/>
      <c r="BJ21" s="321"/>
      <c r="BK21" s="323"/>
      <c r="BL21" s="323"/>
      <c r="BM21" s="323"/>
    </row>
    <row r="22" spans="1:65" s="365" customFormat="1" ht="16.95" customHeight="1">
      <c r="A22" s="383">
        <v>17</v>
      </c>
      <c r="B22" s="384" t="s">
        <v>27</v>
      </c>
      <c r="C22" s="382">
        <v>98000</v>
      </c>
      <c r="D22" s="382">
        <v>0</v>
      </c>
      <c r="E22" s="321">
        <v>8201</v>
      </c>
      <c r="F22" s="321"/>
      <c r="G22" s="321">
        <v>6818</v>
      </c>
      <c r="H22" s="305">
        <f t="shared" si="2"/>
        <v>83.136202902085117</v>
      </c>
      <c r="I22" s="321"/>
      <c r="J22" s="361"/>
      <c r="K22" s="322">
        <f>G22+'Oct24'!K22</f>
        <v>30731</v>
      </c>
      <c r="L22" s="305">
        <f t="shared" si="0"/>
        <v>31.358163265306121</v>
      </c>
      <c r="M22" s="322">
        <f>I22+'Sep24'!M22</f>
        <v>0</v>
      </c>
      <c r="N22" s="305"/>
      <c r="O22" s="321">
        <v>34</v>
      </c>
      <c r="P22" s="321"/>
      <c r="Q22" s="322">
        <f>O22+'Oct24'!Q22</f>
        <v>179</v>
      </c>
      <c r="R22" s="322">
        <f>P22+'Oct24'!R22</f>
        <v>0</v>
      </c>
      <c r="S22" s="321">
        <v>6501</v>
      </c>
      <c r="T22" s="321"/>
      <c r="U22" s="321">
        <v>1548</v>
      </c>
      <c r="V22" s="321"/>
      <c r="W22" s="321">
        <v>783</v>
      </c>
      <c r="X22" s="321"/>
      <c r="Y22" s="305">
        <f t="shared" si="14"/>
        <v>50.581395348837212</v>
      </c>
      <c r="Z22" s="305"/>
      <c r="AA22" s="321">
        <v>9526</v>
      </c>
      <c r="AB22" s="321"/>
      <c r="AC22" s="321">
        <v>5071</v>
      </c>
      <c r="AD22" s="321"/>
      <c r="AE22" s="321">
        <v>3886</v>
      </c>
      <c r="AF22" s="321"/>
      <c r="AG22" s="321">
        <v>106</v>
      </c>
      <c r="AH22" s="321"/>
      <c r="AI22" s="321">
        <v>615</v>
      </c>
      <c r="AJ22" s="321"/>
      <c r="AK22" s="321">
        <v>96</v>
      </c>
      <c r="AL22" s="321"/>
      <c r="AM22" s="321">
        <v>273</v>
      </c>
      <c r="AN22" s="321"/>
      <c r="AO22" s="321">
        <v>2122</v>
      </c>
      <c r="AP22" s="321"/>
      <c r="AQ22" s="321">
        <v>1818</v>
      </c>
      <c r="AR22" s="321"/>
      <c r="AS22" s="322">
        <f t="shared" si="3"/>
        <v>3940</v>
      </c>
      <c r="AT22" s="322">
        <f t="shared" si="3"/>
        <v>0</v>
      </c>
      <c r="AU22" s="322">
        <f t="shared" si="4"/>
        <v>3940</v>
      </c>
      <c r="AV22" s="322">
        <f>AO22+'Oct24'!AV22</f>
        <v>7562</v>
      </c>
      <c r="AW22" s="322">
        <f>AP22+'Oct24'!AW22</f>
        <v>0</v>
      </c>
      <c r="AX22" s="322">
        <f>AQ22+'Oct24'!AX22</f>
        <v>6626</v>
      </c>
      <c r="AY22" s="322">
        <f>AR22+'Oct24'!AY22</f>
        <v>0</v>
      </c>
      <c r="AZ22" s="322">
        <f t="shared" si="5"/>
        <v>14188</v>
      </c>
      <c r="BA22" s="322">
        <f t="shared" si="5"/>
        <v>0</v>
      </c>
      <c r="BB22" s="322">
        <f t="shared" si="6"/>
        <v>14188</v>
      </c>
      <c r="BC22" s="321"/>
      <c r="BD22" s="321"/>
      <c r="BE22" s="322"/>
      <c r="BF22" s="322"/>
      <c r="BG22" s="321"/>
      <c r="BH22" s="321"/>
      <c r="BI22" s="321"/>
      <c r="BJ22" s="321"/>
      <c r="BK22" s="323"/>
      <c r="BL22" s="323"/>
      <c r="BM22" s="323"/>
    </row>
    <row r="23" spans="1:65" s="423" customFormat="1" ht="16.95" customHeight="1">
      <c r="A23" s="385"/>
      <c r="B23" s="386" t="s">
        <v>18</v>
      </c>
      <c r="C23" s="386">
        <f>SUM(C20:C22)</f>
        <v>294000</v>
      </c>
      <c r="D23" s="386">
        <f t="shared" ref="D23:BM23" si="15">SUM(D20:D22)</f>
        <v>0</v>
      </c>
      <c r="E23" s="404">
        <f t="shared" si="15"/>
        <v>24716</v>
      </c>
      <c r="F23" s="404">
        <f t="shared" si="15"/>
        <v>0</v>
      </c>
      <c r="G23" s="404">
        <f t="shared" si="15"/>
        <v>21103</v>
      </c>
      <c r="H23" s="377">
        <f t="shared" si="2"/>
        <v>85.3819388250526</v>
      </c>
      <c r="I23" s="404">
        <f t="shared" si="15"/>
        <v>0</v>
      </c>
      <c r="J23" s="404">
        <f t="shared" si="15"/>
        <v>0</v>
      </c>
      <c r="K23" s="404">
        <f t="shared" si="15"/>
        <v>100550</v>
      </c>
      <c r="L23" s="327">
        <f t="shared" si="0"/>
        <v>34.200680272108841</v>
      </c>
      <c r="M23" s="404">
        <f t="shared" si="15"/>
        <v>0</v>
      </c>
      <c r="N23" s="404">
        <f t="shared" si="15"/>
        <v>0</v>
      </c>
      <c r="O23" s="404">
        <f t="shared" si="15"/>
        <v>100</v>
      </c>
      <c r="P23" s="404">
        <f t="shared" si="15"/>
        <v>0</v>
      </c>
      <c r="Q23" s="404">
        <f t="shared" si="15"/>
        <v>469</v>
      </c>
      <c r="R23" s="404">
        <f t="shared" si="15"/>
        <v>0</v>
      </c>
      <c r="S23" s="404">
        <f t="shared" si="15"/>
        <v>20829</v>
      </c>
      <c r="T23" s="404">
        <f t="shared" si="15"/>
        <v>0</v>
      </c>
      <c r="U23" s="404">
        <f t="shared" si="15"/>
        <v>4950</v>
      </c>
      <c r="V23" s="404">
        <f t="shared" si="15"/>
        <v>0</v>
      </c>
      <c r="W23" s="404">
        <f t="shared" si="15"/>
        <v>2477</v>
      </c>
      <c r="X23" s="404">
        <f t="shared" si="15"/>
        <v>0</v>
      </c>
      <c r="Y23" s="327">
        <f t="shared" si="8"/>
        <v>50.040404040404042</v>
      </c>
      <c r="Z23" s="404">
        <f t="shared" si="15"/>
        <v>0</v>
      </c>
      <c r="AA23" s="404">
        <f t="shared" si="15"/>
        <v>29225</v>
      </c>
      <c r="AB23" s="404">
        <f t="shared" si="15"/>
        <v>0</v>
      </c>
      <c r="AC23" s="404">
        <f t="shared" si="15"/>
        <v>15158</v>
      </c>
      <c r="AD23" s="404">
        <f t="shared" si="15"/>
        <v>0</v>
      </c>
      <c r="AE23" s="404">
        <f t="shared" si="15"/>
        <v>12610</v>
      </c>
      <c r="AF23" s="404">
        <f t="shared" si="15"/>
        <v>0</v>
      </c>
      <c r="AG23" s="404">
        <f t="shared" si="15"/>
        <v>360</v>
      </c>
      <c r="AH23" s="404">
        <f t="shared" si="15"/>
        <v>0</v>
      </c>
      <c r="AI23" s="404">
        <f t="shared" si="15"/>
        <v>1956</v>
      </c>
      <c r="AJ23" s="404">
        <f t="shared" si="15"/>
        <v>0</v>
      </c>
      <c r="AK23" s="404">
        <f t="shared" si="15"/>
        <v>297</v>
      </c>
      <c r="AL23" s="404">
        <f t="shared" si="15"/>
        <v>0</v>
      </c>
      <c r="AM23" s="404">
        <f t="shared" si="15"/>
        <v>1095</v>
      </c>
      <c r="AN23" s="404">
        <f t="shared" si="15"/>
        <v>0</v>
      </c>
      <c r="AO23" s="404">
        <f t="shared" si="15"/>
        <v>6492</v>
      </c>
      <c r="AP23" s="404">
        <f t="shared" si="15"/>
        <v>0</v>
      </c>
      <c r="AQ23" s="404">
        <f t="shared" si="15"/>
        <v>5443</v>
      </c>
      <c r="AR23" s="404">
        <f t="shared" si="15"/>
        <v>0</v>
      </c>
      <c r="AS23" s="404">
        <f t="shared" si="15"/>
        <v>11935</v>
      </c>
      <c r="AT23" s="404">
        <f t="shared" si="15"/>
        <v>0</v>
      </c>
      <c r="AU23" s="404">
        <f t="shared" si="15"/>
        <v>11935</v>
      </c>
      <c r="AV23" s="404">
        <f t="shared" si="15"/>
        <v>23954</v>
      </c>
      <c r="AW23" s="404">
        <f t="shared" si="15"/>
        <v>0</v>
      </c>
      <c r="AX23" s="404">
        <f t="shared" si="15"/>
        <v>19982</v>
      </c>
      <c r="AY23" s="404">
        <f t="shared" si="15"/>
        <v>0</v>
      </c>
      <c r="AZ23" s="404">
        <f t="shared" si="15"/>
        <v>43936</v>
      </c>
      <c r="BA23" s="404">
        <f t="shared" si="15"/>
        <v>0</v>
      </c>
      <c r="BB23" s="404">
        <f t="shared" si="15"/>
        <v>43936</v>
      </c>
      <c r="BC23" s="404">
        <f t="shared" si="15"/>
        <v>0</v>
      </c>
      <c r="BD23" s="404">
        <f t="shared" si="15"/>
        <v>0</v>
      </c>
      <c r="BE23" s="404">
        <f t="shared" si="15"/>
        <v>0</v>
      </c>
      <c r="BF23" s="404">
        <f t="shared" si="15"/>
        <v>0</v>
      </c>
      <c r="BG23" s="404">
        <f t="shared" si="15"/>
        <v>0</v>
      </c>
      <c r="BH23" s="404">
        <f t="shared" si="15"/>
        <v>0</v>
      </c>
      <c r="BI23" s="404">
        <f t="shared" si="15"/>
        <v>0</v>
      </c>
      <c r="BJ23" s="404">
        <f t="shared" si="15"/>
        <v>0</v>
      </c>
      <c r="BK23" s="404">
        <f t="shared" si="15"/>
        <v>0</v>
      </c>
      <c r="BL23" s="404">
        <f t="shared" si="15"/>
        <v>0</v>
      </c>
      <c r="BM23" s="404">
        <f t="shared" si="15"/>
        <v>0</v>
      </c>
    </row>
    <row r="24" spans="1:65" s="365" customFormat="1" ht="16.95" customHeight="1">
      <c r="A24" s="387">
        <v>18</v>
      </c>
      <c r="B24" s="392" t="s">
        <v>28</v>
      </c>
      <c r="C24" s="382">
        <v>75000</v>
      </c>
      <c r="D24" s="382">
        <v>0</v>
      </c>
      <c r="E24" s="321">
        <v>6480</v>
      </c>
      <c r="F24" s="321"/>
      <c r="G24" s="321">
        <v>5421</v>
      </c>
      <c r="H24" s="305">
        <f t="shared" si="2"/>
        <v>83.657407407407405</v>
      </c>
      <c r="I24" s="321"/>
      <c r="J24" s="361"/>
      <c r="K24" s="322">
        <f>G24+'Oct24'!K24</f>
        <v>26798</v>
      </c>
      <c r="L24" s="305">
        <f t="shared" si="0"/>
        <v>35.730666666666664</v>
      </c>
      <c r="M24" s="322">
        <f>I24+'Sep24'!M24</f>
        <v>0</v>
      </c>
      <c r="N24" s="305"/>
      <c r="O24" s="321">
        <v>9</v>
      </c>
      <c r="P24" s="321"/>
      <c r="Q24" s="322">
        <f>O24+'Oct24'!Q24</f>
        <v>24</v>
      </c>
      <c r="R24" s="322">
        <f>P24+'Oct24'!R24</f>
        <v>0</v>
      </c>
      <c r="S24" s="321">
        <v>3890</v>
      </c>
      <c r="T24" s="321"/>
      <c r="U24" s="321">
        <v>1611</v>
      </c>
      <c r="V24" s="321"/>
      <c r="W24" s="321">
        <v>846</v>
      </c>
      <c r="X24" s="321"/>
      <c r="Y24" s="305">
        <f t="shared" si="8"/>
        <v>52.513966480446925</v>
      </c>
      <c r="Z24" s="305"/>
      <c r="AA24" s="321">
        <v>5746</v>
      </c>
      <c r="AB24" s="321"/>
      <c r="AC24" s="321">
        <v>3059</v>
      </c>
      <c r="AD24" s="321"/>
      <c r="AE24" s="321">
        <v>2687</v>
      </c>
      <c r="AF24" s="321"/>
      <c r="AG24" s="321">
        <v>100</v>
      </c>
      <c r="AH24" s="321"/>
      <c r="AI24" s="321">
        <v>235</v>
      </c>
      <c r="AJ24" s="321"/>
      <c r="AK24" s="321">
        <v>92</v>
      </c>
      <c r="AL24" s="321"/>
      <c r="AM24" s="321">
        <v>157</v>
      </c>
      <c r="AN24" s="321"/>
      <c r="AO24" s="321">
        <v>1396</v>
      </c>
      <c r="AP24" s="321"/>
      <c r="AQ24" s="321">
        <v>1079</v>
      </c>
      <c r="AR24" s="321"/>
      <c r="AS24" s="322">
        <f t="shared" si="3"/>
        <v>2475</v>
      </c>
      <c r="AT24" s="322">
        <f t="shared" si="3"/>
        <v>0</v>
      </c>
      <c r="AU24" s="322">
        <f t="shared" si="4"/>
        <v>2475</v>
      </c>
      <c r="AV24" s="322">
        <f>AO24+'Oct24'!AV24</f>
        <v>6502</v>
      </c>
      <c r="AW24" s="322">
        <f>AP24+'Oct24'!AW24</f>
        <v>0</v>
      </c>
      <c r="AX24" s="322">
        <f>AQ24+'Oct24'!AX24</f>
        <v>4949</v>
      </c>
      <c r="AY24" s="322">
        <f>AR24+'Oct24'!AY24</f>
        <v>0</v>
      </c>
      <c r="AZ24" s="322">
        <f t="shared" si="5"/>
        <v>11451</v>
      </c>
      <c r="BA24" s="322">
        <f t="shared" si="5"/>
        <v>0</v>
      </c>
      <c r="BB24" s="322">
        <f t="shared" si="6"/>
        <v>11451</v>
      </c>
      <c r="BC24" s="321"/>
      <c r="BD24" s="321"/>
      <c r="BE24" s="322"/>
      <c r="BF24" s="322"/>
      <c r="BG24" s="321"/>
      <c r="BH24" s="321"/>
      <c r="BI24" s="321"/>
      <c r="BJ24" s="321"/>
      <c r="BK24" s="323"/>
      <c r="BL24" s="323"/>
      <c r="BM24" s="323"/>
    </row>
    <row r="25" spans="1:65" s="365" customFormat="1" ht="16.95" customHeight="1">
      <c r="A25" s="383">
        <v>19</v>
      </c>
      <c r="B25" s="384" t="s">
        <v>29</v>
      </c>
      <c r="C25" s="382">
        <v>70000</v>
      </c>
      <c r="D25" s="382">
        <v>0</v>
      </c>
      <c r="E25" s="321">
        <v>6330</v>
      </c>
      <c r="F25" s="321"/>
      <c r="G25" s="321">
        <v>4560</v>
      </c>
      <c r="H25" s="305">
        <f t="shared" si="2"/>
        <v>72.037914691943129</v>
      </c>
      <c r="I25" s="321"/>
      <c r="J25" s="361"/>
      <c r="K25" s="322">
        <f>G25+'Oct24'!K25</f>
        <v>23125</v>
      </c>
      <c r="L25" s="305">
        <f t="shared" si="0"/>
        <v>33.035714285714285</v>
      </c>
      <c r="M25" s="322">
        <f>I25+'Sep24'!M25</f>
        <v>0</v>
      </c>
      <c r="N25" s="305"/>
      <c r="O25" s="321">
        <v>40</v>
      </c>
      <c r="P25" s="321"/>
      <c r="Q25" s="322">
        <f>O25+'Oct24'!Q25</f>
        <v>190</v>
      </c>
      <c r="R25" s="322">
        <f>P25+'Oct24'!R25</f>
        <v>0</v>
      </c>
      <c r="S25" s="321">
        <v>4735</v>
      </c>
      <c r="T25" s="321"/>
      <c r="U25" s="321">
        <v>1224</v>
      </c>
      <c r="V25" s="321"/>
      <c r="W25" s="321">
        <v>644</v>
      </c>
      <c r="X25" s="321"/>
      <c r="Y25" s="305">
        <f t="shared" si="8"/>
        <v>52.614379084967318</v>
      </c>
      <c r="Z25" s="305"/>
      <c r="AA25" s="321">
        <v>5147</v>
      </c>
      <c r="AB25" s="321"/>
      <c r="AC25" s="321">
        <v>2782</v>
      </c>
      <c r="AD25" s="321"/>
      <c r="AE25" s="321">
        <v>2365</v>
      </c>
      <c r="AF25" s="321"/>
      <c r="AG25" s="321">
        <v>79</v>
      </c>
      <c r="AH25" s="321"/>
      <c r="AI25" s="321">
        <v>395</v>
      </c>
      <c r="AJ25" s="321"/>
      <c r="AK25" s="321">
        <v>48</v>
      </c>
      <c r="AL25" s="321"/>
      <c r="AM25" s="321">
        <v>148</v>
      </c>
      <c r="AN25" s="321"/>
      <c r="AO25" s="321">
        <v>1185</v>
      </c>
      <c r="AP25" s="321"/>
      <c r="AQ25" s="321">
        <v>927</v>
      </c>
      <c r="AR25" s="321"/>
      <c r="AS25" s="322">
        <f t="shared" si="3"/>
        <v>2112</v>
      </c>
      <c r="AT25" s="322">
        <f t="shared" si="3"/>
        <v>0</v>
      </c>
      <c r="AU25" s="322">
        <f t="shared" si="4"/>
        <v>2112</v>
      </c>
      <c r="AV25" s="322">
        <f>AO25+'Oct24'!AV25</f>
        <v>6053</v>
      </c>
      <c r="AW25" s="322">
        <f>AP25+'Oct24'!AW25</f>
        <v>0</v>
      </c>
      <c r="AX25" s="322">
        <f>AQ25+'Oct24'!AX25</f>
        <v>4669</v>
      </c>
      <c r="AY25" s="322">
        <f>AR25+'Oct24'!AY25</f>
        <v>0</v>
      </c>
      <c r="AZ25" s="322">
        <f t="shared" si="5"/>
        <v>10722</v>
      </c>
      <c r="BA25" s="322">
        <f t="shared" si="5"/>
        <v>0</v>
      </c>
      <c r="BB25" s="322">
        <f t="shared" si="6"/>
        <v>10722</v>
      </c>
      <c r="BC25" s="321"/>
      <c r="BD25" s="321"/>
      <c r="BE25" s="322"/>
      <c r="BF25" s="322"/>
      <c r="BG25" s="321"/>
      <c r="BH25" s="321"/>
      <c r="BI25" s="321"/>
      <c r="BJ25" s="321"/>
      <c r="BK25" s="323"/>
      <c r="BL25" s="323"/>
      <c r="BM25" s="323"/>
    </row>
    <row r="26" spans="1:65" s="423" customFormat="1" ht="16.95" customHeight="1">
      <c r="A26" s="385"/>
      <c r="B26" s="386" t="s">
        <v>18</v>
      </c>
      <c r="C26" s="386">
        <f>SUM(C24:C25)</f>
        <v>145000</v>
      </c>
      <c r="D26" s="386">
        <f t="shared" ref="D26:BM26" si="16">SUM(D24:D25)</f>
        <v>0</v>
      </c>
      <c r="E26" s="404">
        <f t="shared" si="16"/>
        <v>12810</v>
      </c>
      <c r="F26" s="404">
        <f t="shared" si="16"/>
        <v>0</v>
      </c>
      <c r="G26" s="404">
        <f t="shared" si="16"/>
        <v>9981</v>
      </c>
      <c r="H26" s="327">
        <f t="shared" si="2"/>
        <v>77.915690866510545</v>
      </c>
      <c r="I26" s="404">
        <f t="shared" si="16"/>
        <v>0</v>
      </c>
      <c r="J26" s="404">
        <f t="shared" si="16"/>
        <v>0</v>
      </c>
      <c r="K26" s="404">
        <f t="shared" si="16"/>
        <v>49923</v>
      </c>
      <c r="L26" s="327">
        <f t="shared" si="0"/>
        <v>34.429655172413796</v>
      </c>
      <c r="M26" s="404">
        <f t="shared" si="16"/>
        <v>0</v>
      </c>
      <c r="N26" s="404">
        <f t="shared" si="16"/>
        <v>0</v>
      </c>
      <c r="O26" s="404">
        <f t="shared" si="16"/>
        <v>49</v>
      </c>
      <c r="P26" s="404">
        <f t="shared" si="16"/>
        <v>0</v>
      </c>
      <c r="Q26" s="404">
        <f t="shared" si="16"/>
        <v>214</v>
      </c>
      <c r="R26" s="404">
        <f t="shared" si="16"/>
        <v>0</v>
      </c>
      <c r="S26" s="404">
        <f t="shared" si="16"/>
        <v>8625</v>
      </c>
      <c r="T26" s="404">
        <f t="shared" si="16"/>
        <v>0</v>
      </c>
      <c r="U26" s="404">
        <f t="shared" si="16"/>
        <v>2835</v>
      </c>
      <c r="V26" s="404">
        <f t="shared" si="16"/>
        <v>0</v>
      </c>
      <c r="W26" s="404">
        <f t="shared" si="16"/>
        <v>1490</v>
      </c>
      <c r="X26" s="404">
        <f t="shared" si="16"/>
        <v>0</v>
      </c>
      <c r="Y26" s="327">
        <f t="shared" si="8"/>
        <v>52.557319223985893</v>
      </c>
      <c r="Z26" s="404">
        <f t="shared" si="16"/>
        <v>0</v>
      </c>
      <c r="AA26" s="404">
        <f t="shared" si="16"/>
        <v>10893</v>
      </c>
      <c r="AB26" s="404">
        <f t="shared" si="16"/>
        <v>0</v>
      </c>
      <c r="AC26" s="404">
        <f t="shared" si="16"/>
        <v>5841</v>
      </c>
      <c r="AD26" s="404">
        <f t="shared" si="16"/>
        <v>0</v>
      </c>
      <c r="AE26" s="404">
        <f t="shared" si="16"/>
        <v>5052</v>
      </c>
      <c r="AF26" s="404">
        <f t="shared" si="16"/>
        <v>0</v>
      </c>
      <c r="AG26" s="404">
        <f t="shared" si="16"/>
        <v>179</v>
      </c>
      <c r="AH26" s="404">
        <f t="shared" si="16"/>
        <v>0</v>
      </c>
      <c r="AI26" s="404">
        <f t="shared" si="16"/>
        <v>630</v>
      </c>
      <c r="AJ26" s="404">
        <f t="shared" si="16"/>
        <v>0</v>
      </c>
      <c r="AK26" s="404">
        <f t="shared" si="16"/>
        <v>140</v>
      </c>
      <c r="AL26" s="404">
        <f t="shared" si="16"/>
        <v>0</v>
      </c>
      <c r="AM26" s="404">
        <f t="shared" si="16"/>
        <v>305</v>
      </c>
      <c r="AN26" s="404">
        <f t="shared" si="16"/>
        <v>0</v>
      </c>
      <c r="AO26" s="404">
        <f t="shared" si="16"/>
        <v>2581</v>
      </c>
      <c r="AP26" s="404">
        <f t="shared" si="16"/>
        <v>0</v>
      </c>
      <c r="AQ26" s="404">
        <f t="shared" si="16"/>
        <v>2006</v>
      </c>
      <c r="AR26" s="404">
        <f t="shared" si="16"/>
        <v>0</v>
      </c>
      <c r="AS26" s="404">
        <f t="shared" si="16"/>
        <v>4587</v>
      </c>
      <c r="AT26" s="404">
        <f t="shared" si="16"/>
        <v>0</v>
      </c>
      <c r="AU26" s="404">
        <f t="shared" si="16"/>
        <v>4587</v>
      </c>
      <c r="AV26" s="404">
        <f t="shared" si="16"/>
        <v>12555</v>
      </c>
      <c r="AW26" s="404">
        <f t="shared" si="16"/>
        <v>0</v>
      </c>
      <c r="AX26" s="404">
        <f t="shared" si="16"/>
        <v>9618</v>
      </c>
      <c r="AY26" s="404">
        <f t="shared" si="16"/>
        <v>0</v>
      </c>
      <c r="AZ26" s="404">
        <f t="shared" si="16"/>
        <v>22173</v>
      </c>
      <c r="BA26" s="404">
        <f t="shared" si="16"/>
        <v>0</v>
      </c>
      <c r="BB26" s="404">
        <f t="shared" si="16"/>
        <v>22173</v>
      </c>
      <c r="BC26" s="404">
        <f t="shared" si="16"/>
        <v>0</v>
      </c>
      <c r="BD26" s="404">
        <f t="shared" si="16"/>
        <v>0</v>
      </c>
      <c r="BE26" s="404">
        <f t="shared" si="16"/>
        <v>0</v>
      </c>
      <c r="BF26" s="404">
        <f t="shared" si="16"/>
        <v>0</v>
      </c>
      <c r="BG26" s="404">
        <f t="shared" si="16"/>
        <v>0</v>
      </c>
      <c r="BH26" s="404">
        <f t="shared" si="16"/>
        <v>0</v>
      </c>
      <c r="BI26" s="404">
        <f t="shared" si="16"/>
        <v>0</v>
      </c>
      <c r="BJ26" s="404">
        <f t="shared" si="16"/>
        <v>0</v>
      </c>
      <c r="BK26" s="404">
        <f t="shared" si="16"/>
        <v>0</v>
      </c>
      <c r="BL26" s="404">
        <f t="shared" si="16"/>
        <v>0</v>
      </c>
      <c r="BM26" s="404">
        <f t="shared" si="16"/>
        <v>0</v>
      </c>
    </row>
    <row r="27" spans="1:65" s="365" customFormat="1" ht="16.95" customHeight="1">
      <c r="A27" s="387">
        <v>20</v>
      </c>
      <c r="B27" s="392" t="s">
        <v>30</v>
      </c>
      <c r="C27" s="382">
        <v>107500</v>
      </c>
      <c r="D27" s="382">
        <v>0</v>
      </c>
      <c r="E27" s="321">
        <v>8885</v>
      </c>
      <c r="F27" s="321"/>
      <c r="G27" s="321">
        <v>8537</v>
      </c>
      <c r="H27" s="305">
        <f t="shared" si="2"/>
        <v>96.08328643781654</v>
      </c>
      <c r="I27" s="321">
        <v>0</v>
      </c>
      <c r="J27" s="361"/>
      <c r="K27" s="322">
        <f>G27+'Oct24'!K27</f>
        <v>36401</v>
      </c>
      <c r="L27" s="305">
        <f t="shared" si="0"/>
        <v>33.861395348837206</v>
      </c>
      <c r="M27" s="322">
        <f>I27+'Sep24'!M27</f>
        <v>0</v>
      </c>
      <c r="N27" s="305"/>
      <c r="O27" s="321">
        <v>261</v>
      </c>
      <c r="P27" s="321"/>
      <c r="Q27" s="322">
        <f>O27+'Oct24'!Q27</f>
        <v>1093</v>
      </c>
      <c r="R27" s="322">
        <f>P27+'Oct24'!R27</f>
        <v>0</v>
      </c>
      <c r="S27" s="321">
        <v>7329</v>
      </c>
      <c r="T27" s="321"/>
      <c r="U27" s="321">
        <v>2206</v>
      </c>
      <c r="V27" s="321"/>
      <c r="W27" s="321">
        <v>1145</v>
      </c>
      <c r="X27" s="321"/>
      <c r="Y27" s="305">
        <f t="shared" ref="Y27:Y28" si="17">W27*100/U27</f>
        <v>51.90389845874887</v>
      </c>
      <c r="Z27" s="305"/>
      <c r="AA27" s="321">
        <v>8214</v>
      </c>
      <c r="AB27" s="321"/>
      <c r="AC27" s="321">
        <v>4278</v>
      </c>
      <c r="AD27" s="321"/>
      <c r="AE27" s="321">
        <v>3936</v>
      </c>
      <c r="AF27" s="321"/>
      <c r="AG27" s="321">
        <v>187</v>
      </c>
      <c r="AH27" s="321"/>
      <c r="AI27" s="321">
        <v>476</v>
      </c>
      <c r="AJ27" s="321"/>
      <c r="AK27" s="321">
        <v>143</v>
      </c>
      <c r="AL27" s="321"/>
      <c r="AM27" s="321">
        <v>304</v>
      </c>
      <c r="AN27" s="321"/>
      <c r="AO27" s="321">
        <v>1931</v>
      </c>
      <c r="AP27" s="321"/>
      <c r="AQ27" s="321">
        <v>1490</v>
      </c>
      <c r="AR27" s="321"/>
      <c r="AS27" s="322">
        <f t="shared" si="3"/>
        <v>3421</v>
      </c>
      <c r="AT27" s="322">
        <f t="shared" si="3"/>
        <v>0</v>
      </c>
      <c r="AU27" s="322">
        <f t="shared" si="4"/>
        <v>3421</v>
      </c>
      <c r="AV27" s="322">
        <f>AO27+'Oct24'!AV27</f>
        <v>8800</v>
      </c>
      <c r="AW27" s="322">
        <f>AP27+'Oct24'!AW27</f>
        <v>0</v>
      </c>
      <c r="AX27" s="322">
        <f>AQ27+'Oct24'!AX27</f>
        <v>7067</v>
      </c>
      <c r="AY27" s="322">
        <f>AR27+'Oct24'!AY27</f>
        <v>0</v>
      </c>
      <c r="AZ27" s="322">
        <f t="shared" si="5"/>
        <v>15867</v>
      </c>
      <c r="BA27" s="322">
        <f t="shared" si="5"/>
        <v>0</v>
      </c>
      <c r="BB27" s="322">
        <f t="shared" si="6"/>
        <v>15867</v>
      </c>
      <c r="BC27" s="321"/>
      <c r="BD27" s="321"/>
      <c r="BE27" s="322"/>
      <c r="BF27" s="322"/>
      <c r="BG27" s="321"/>
      <c r="BH27" s="321"/>
      <c r="BI27" s="321"/>
      <c r="BJ27" s="321"/>
      <c r="BK27" s="323"/>
      <c r="BL27" s="323"/>
      <c r="BM27" s="323"/>
    </row>
    <row r="28" spans="1:65" s="365" customFormat="1" ht="16.95" customHeight="1">
      <c r="A28" s="383">
        <v>21</v>
      </c>
      <c r="B28" s="384" t="s">
        <v>31</v>
      </c>
      <c r="C28" s="382">
        <v>25000</v>
      </c>
      <c r="D28" s="382">
        <v>0</v>
      </c>
      <c r="E28" s="321">
        <v>1803</v>
      </c>
      <c r="F28" s="321"/>
      <c r="G28" s="321">
        <v>1968</v>
      </c>
      <c r="H28" s="305">
        <f t="shared" si="2"/>
        <v>109.1514143094842</v>
      </c>
      <c r="I28" s="321">
        <v>0</v>
      </c>
      <c r="J28" s="361"/>
      <c r="K28" s="322">
        <f>G28+'Oct24'!K28</f>
        <v>9216</v>
      </c>
      <c r="L28" s="305">
        <f t="shared" si="0"/>
        <v>36.863999999999997</v>
      </c>
      <c r="M28" s="322">
        <f>I28+'Sep24'!M28</f>
        <v>0</v>
      </c>
      <c r="N28" s="305"/>
      <c r="O28" s="321">
        <v>129</v>
      </c>
      <c r="P28" s="321"/>
      <c r="Q28" s="322">
        <f>O28+'Oct24'!Q28</f>
        <v>638</v>
      </c>
      <c r="R28" s="322">
        <f>P28+'Oct24'!R28</f>
        <v>0</v>
      </c>
      <c r="S28" s="321">
        <v>1806</v>
      </c>
      <c r="T28" s="321"/>
      <c r="U28" s="321">
        <v>555</v>
      </c>
      <c r="V28" s="321"/>
      <c r="W28" s="321">
        <v>310</v>
      </c>
      <c r="X28" s="321"/>
      <c r="Y28" s="305">
        <f t="shared" si="17"/>
        <v>55.855855855855857</v>
      </c>
      <c r="Z28" s="305"/>
      <c r="AA28" s="321">
        <v>1967</v>
      </c>
      <c r="AB28" s="321"/>
      <c r="AC28" s="321">
        <v>978</v>
      </c>
      <c r="AD28" s="321"/>
      <c r="AE28" s="321">
        <v>924</v>
      </c>
      <c r="AF28" s="321"/>
      <c r="AG28" s="321">
        <v>54</v>
      </c>
      <c r="AH28" s="321"/>
      <c r="AI28" s="321">
        <v>116</v>
      </c>
      <c r="AJ28" s="321"/>
      <c r="AK28" s="321">
        <v>29</v>
      </c>
      <c r="AL28" s="321"/>
      <c r="AM28" s="321">
        <v>26</v>
      </c>
      <c r="AN28" s="321"/>
      <c r="AO28" s="321">
        <v>451</v>
      </c>
      <c r="AP28" s="321"/>
      <c r="AQ28" s="321">
        <v>354</v>
      </c>
      <c r="AR28" s="321"/>
      <c r="AS28" s="322">
        <f t="shared" si="3"/>
        <v>805</v>
      </c>
      <c r="AT28" s="322">
        <f t="shared" si="3"/>
        <v>0</v>
      </c>
      <c r="AU28" s="322">
        <f t="shared" si="4"/>
        <v>805</v>
      </c>
      <c r="AV28" s="322">
        <f>AO28+'Oct24'!AV28</f>
        <v>2332</v>
      </c>
      <c r="AW28" s="322">
        <f>AP28+'Oct24'!AW28</f>
        <v>0</v>
      </c>
      <c r="AX28" s="322">
        <f>AQ28+'Oct24'!AX28</f>
        <v>1777</v>
      </c>
      <c r="AY28" s="322">
        <f>AR28+'Oct24'!AY28</f>
        <v>0</v>
      </c>
      <c r="AZ28" s="322">
        <f t="shared" si="5"/>
        <v>4109</v>
      </c>
      <c r="BA28" s="322">
        <f t="shared" si="5"/>
        <v>0</v>
      </c>
      <c r="BB28" s="322">
        <f t="shared" si="6"/>
        <v>4109</v>
      </c>
      <c r="BC28" s="321"/>
      <c r="BD28" s="321"/>
      <c r="BE28" s="322"/>
      <c r="BF28" s="322"/>
      <c r="BG28" s="321"/>
      <c r="BH28" s="321"/>
      <c r="BI28" s="321"/>
      <c r="BJ28" s="321"/>
      <c r="BK28" s="323"/>
      <c r="BL28" s="323"/>
      <c r="BM28" s="323"/>
    </row>
    <row r="29" spans="1:65" s="423" customFormat="1" ht="16.95" customHeight="1">
      <c r="A29" s="385"/>
      <c r="B29" s="386" t="s">
        <v>18</v>
      </c>
      <c r="C29" s="386">
        <f>SUM(C27:C28)</f>
        <v>132500</v>
      </c>
      <c r="D29" s="386">
        <f t="shared" ref="D29:BM29" si="18">SUM(D27:D28)</f>
        <v>0</v>
      </c>
      <c r="E29" s="404">
        <f t="shared" si="18"/>
        <v>10688</v>
      </c>
      <c r="F29" s="404">
        <f t="shared" si="18"/>
        <v>0</v>
      </c>
      <c r="G29" s="404">
        <f t="shared" si="18"/>
        <v>10505</v>
      </c>
      <c r="H29" s="377">
        <f t="shared" si="2"/>
        <v>98.287799401197603</v>
      </c>
      <c r="I29" s="404"/>
      <c r="J29" s="404"/>
      <c r="K29" s="404">
        <f t="shared" si="18"/>
        <v>45617</v>
      </c>
      <c r="L29" s="327">
        <f t="shared" si="0"/>
        <v>34.427924528301887</v>
      </c>
      <c r="M29" s="404">
        <f t="shared" si="18"/>
        <v>0</v>
      </c>
      <c r="N29" s="404">
        <f t="shared" si="18"/>
        <v>0</v>
      </c>
      <c r="O29" s="404">
        <f t="shared" si="18"/>
        <v>390</v>
      </c>
      <c r="P29" s="404">
        <f t="shared" si="18"/>
        <v>0</v>
      </c>
      <c r="Q29" s="404">
        <f t="shared" si="18"/>
        <v>1731</v>
      </c>
      <c r="R29" s="404">
        <f t="shared" si="18"/>
        <v>0</v>
      </c>
      <c r="S29" s="404">
        <f t="shared" si="18"/>
        <v>9135</v>
      </c>
      <c r="T29" s="404">
        <f t="shared" si="18"/>
        <v>0</v>
      </c>
      <c r="U29" s="404">
        <f t="shared" si="18"/>
        <v>2761</v>
      </c>
      <c r="V29" s="404">
        <f t="shared" si="18"/>
        <v>0</v>
      </c>
      <c r="W29" s="404">
        <f t="shared" si="18"/>
        <v>1455</v>
      </c>
      <c r="X29" s="404">
        <f t="shared" si="18"/>
        <v>0</v>
      </c>
      <c r="Y29" s="327">
        <f t="shared" si="8"/>
        <v>52.698297718218036</v>
      </c>
      <c r="Z29" s="404">
        <f t="shared" si="18"/>
        <v>0</v>
      </c>
      <c r="AA29" s="404">
        <f t="shared" si="18"/>
        <v>10181</v>
      </c>
      <c r="AB29" s="404">
        <f t="shared" si="18"/>
        <v>0</v>
      </c>
      <c r="AC29" s="404">
        <f t="shared" si="18"/>
        <v>5256</v>
      </c>
      <c r="AD29" s="404">
        <f t="shared" si="18"/>
        <v>0</v>
      </c>
      <c r="AE29" s="404">
        <f t="shared" si="18"/>
        <v>4860</v>
      </c>
      <c r="AF29" s="404">
        <f t="shared" si="18"/>
        <v>0</v>
      </c>
      <c r="AG29" s="404">
        <f t="shared" si="18"/>
        <v>241</v>
      </c>
      <c r="AH29" s="404">
        <f t="shared" si="18"/>
        <v>0</v>
      </c>
      <c r="AI29" s="404">
        <f t="shared" si="18"/>
        <v>592</v>
      </c>
      <c r="AJ29" s="404">
        <f t="shared" si="18"/>
        <v>0</v>
      </c>
      <c r="AK29" s="404">
        <f t="shared" si="18"/>
        <v>172</v>
      </c>
      <c r="AL29" s="404">
        <f t="shared" si="18"/>
        <v>0</v>
      </c>
      <c r="AM29" s="404">
        <f t="shared" si="18"/>
        <v>330</v>
      </c>
      <c r="AN29" s="404">
        <f t="shared" si="18"/>
        <v>0</v>
      </c>
      <c r="AO29" s="404">
        <f t="shared" si="18"/>
        <v>2382</v>
      </c>
      <c r="AP29" s="404">
        <f t="shared" si="18"/>
        <v>0</v>
      </c>
      <c r="AQ29" s="404">
        <f t="shared" si="18"/>
        <v>1844</v>
      </c>
      <c r="AR29" s="404">
        <f t="shared" si="18"/>
        <v>0</v>
      </c>
      <c r="AS29" s="404">
        <f t="shared" si="18"/>
        <v>4226</v>
      </c>
      <c r="AT29" s="404">
        <f t="shared" si="18"/>
        <v>0</v>
      </c>
      <c r="AU29" s="404">
        <f t="shared" si="18"/>
        <v>4226</v>
      </c>
      <c r="AV29" s="404">
        <f t="shared" si="18"/>
        <v>11132</v>
      </c>
      <c r="AW29" s="404">
        <f t="shared" si="18"/>
        <v>0</v>
      </c>
      <c r="AX29" s="404">
        <f t="shared" si="18"/>
        <v>8844</v>
      </c>
      <c r="AY29" s="404">
        <f t="shared" si="18"/>
        <v>0</v>
      </c>
      <c r="AZ29" s="404">
        <f t="shared" si="18"/>
        <v>19976</v>
      </c>
      <c r="BA29" s="404">
        <f t="shared" si="18"/>
        <v>0</v>
      </c>
      <c r="BB29" s="404">
        <f t="shared" si="18"/>
        <v>19976</v>
      </c>
      <c r="BC29" s="404">
        <f t="shared" si="18"/>
        <v>0</v>
      </c>
      <c r="BD29" s="404">
        <f t="shared" si="18"/>
        <v>0</v>
      </c>
      <c r="BE29" s="404">
        <f t="shared" si="18"/>
        <v>0</v>
      </c>
      <c r="BF29" s="404">
        <f t="shared" si="18"/>
        <v>0</v>
      </c>
      <c r="BG29" s="404">
        <f t="shared" si="18"/>
        <v>0</v>
      </c>
      <c r="BH29" s="404">
        <f t="shared" si="18"/>
        <v>0</v>
      </c>
      <c r="BI29" s="404">
        <f t="shared" si="18"/>
        <v>0</v>
      </c>
      <c r="BJ29" s="404">
        <f t="shared" si="18"/>
        <v>0</v>
      </c>
      <c r="BK29" s="404">
        <f t="shared" si="18"/>
        <v>0</v>
      </c>
      <c r="BL29" s="404">
        <f t="shared" si="18"/>
        <v>0</v>
      </c>
      <c r="BM29" s="404">
        <f t="shared" si="18"/>
        <v>0</v>
      </c>
    </row>
    <row r="30" spans="1:65" s="365" customFormat="1" ht="16.95" customHeight="1">
      <c r="A30" s="387">
        <v>22</v>
      </c>
      <c r="B30" s="392" t="s">
        <v>32</v>
      </c>
      <c r="C30" s="382">
        <v>90000</v>
      </c>
      <c r="D30" s="382">
        <v>35000</v>
      </c>
      <c r="E30" s="321">
        <v>7765</v>
      </c>
      <c r="F30" s="321">
        <v>2810</v>
      </c>
      <c r="G30" s="321">
        <v>7355</v>
      </c>
      <c r="H30" s="305">
        <f t="shared" si="2"/>
        <v>94.719896973599489</v>
      </c>
      <c r="I30" s="321">
        <v>1923</v>
      </c>
      <c r="J30" s="361">
        <f t="shared" si="9"/>
        <v>68.434163701067618</v>
      </c>
      <c r="K30" s="322">
        <f>G30+'Oct24'!K30</f>
        <v>35213</v>
      </c>
      <c r="L30" s="305">
        <f t="shared" si="0"/>
        <v>39.125555555555557</v>
      </c>
      <c r="M30" s="322">
        <f>I30+'Oct24'!M30</f>
        <v>11092</v>
      </c>
      <c r="N30" s="305">
        <v>20.21</v>
      </c>
      <c r="O30" s="321">
        <v>399</v>
      </c>
      <c r="P30" s="321">
        <v>84</v>
      </c>
      <c r="Q30" s="322">
        <f>O30+'Oct24'!Q30</f>
        <v>1719</v>
      </c>
      <c r="R30" s="322">
        <f>P30+'Oct24'!R30</f>
        <v>383</v>
      </c>
      <c r="S30" s="321">
        <v>8114</v>
      </c>
      <c r="T30" s="321">
        <v>2073</v>
      </c>
      <c r="U30" s="321">
        <v>2176</v>
      </c>
      <c r="V30" s="321">
        <v>588</v>
      </c>
      <c r="W30" s="321">
        <v>1297</v>
      </c>
      <c r="X30" s="321">
        <v>351</v>
      </c>
      <c r="Y30" s="305">
        <f t="shared" ref="Y30:Y32" si="19">W30*100/U30</f>
        <v>59.604779411764703</v>
      </c>
      <c r="Z30" s="305">
        <f t="shared" ref="Z30" si="20">X30*100/V30</f>
        <v>59.693877551020407</v>
      </c>
      <c r="AA30" s="321">
        <v>7897</v>
      </c>
      <c r="AB30" s="321">
        <v>2128</v>
      </c>
      <c r="AC30" s="321">
        <v>3699</v>
      </c>
      <c r="AD30" s="321">
        <v>1064</v>
      </c>
      <c r="AE30" s="321">
        <v>2758</v>
      </c>
      <c r="AF30" s="321">
        <v>869</v>
      </c>
      <c r="AG30" s="321">
        <v>184</v>
      </c>
      <c r="AH30" s="321">
        <v>48</v>
      </c>
      <c r="AI30" s="321">
        <v>475</v>
      </c>
      <c r="AJ30" s="321">
        <v>166</v>
      </c>
      <c r="AK30" s="321">
        <v>136</v>
      </c>
      <c r="AL30" s="321">
        <v>68</v>
      </c>
      <c r="AM30" s="321">
        <v>386</v>
      </c>
      <c r="AN30" s="321">
        <v>130</v>
      </c>
      <c r="AO30" s="321">
        <v>1791</v>
      </c>
      <c r="AP30" s="321">
        <v>464</v>
      </c>
      <c r="AQ30" s="321">
        <v>1417</v>
      </c>
      <c r="AR30" s="321">
        <v>381</v>
      </c>
      <c r="AS30" s="322">
        <f t="shared" si="3"/>
        <v>3208</v>
      </c>
      <c r="AT30" s="322">
        <f t="shared" si="3"/>
        <v>845</v>
      </c>
      <c r="AU30" s="322">
        <f t="shared" si="4"/>
        <v>4053</v>
      </c>
      <c r="AV30" s="322">
        <f>AO30+'Oct24'!AV30</f>
        <v>9072</v>
      </c>
      <c r="AW30" s="322">
        <f>AP30+'Oct24'!AW30</f>
        <v>3279</v>
      </c>
      <c r="AX30" s="322">
        <f>AQ30+'Oct24'!AX30</f>
        <v>7236</v>
      </c>
      <c r="AY30" s="322">
        <f>AR30+'Oct24'!AY30</f>
        <v>2703</v>
      </c>
      <c r="AZ30" s="322">
        <f t="shared" si="5"/>
        <v>16308</v>
      </c>
      <c r="BA30" s="322">
        <f t="shared" si="5"/>
        <v>5982</v>
      </c>
      <c r="BB30" s="322">
        <f t="shared" si="6"/>
        <v>22290</v>
      </c>
      <c r="BC30" s="321">
        <v>60</v>
      </c>
      <c r="BD30" s="321">
        <v>300</v>
      </c>
      <c r="BE30" s="322">
        <f>BC30+'Oct24'!BE30</f>
        <v>280</v>
      </c>
      <c r="BF30" s="322">
        <f>BD30+'Oct24'!BF30</f>
        <v>1400</v>
      </c>
      <c r="BG30" s="321">
        <v>4</v>
      </c>
      <c r="BH30" s="321">
        <v>2444</v>
      </c>
      <c r="BI30" s="321"/>
      <c r="BJ30" s="321"/>
      <c r="BK30" s="322">
        <f>'Oct24'!BK30+BH30</f>
        <v>12874</v>
      </c>
      <c r="BL30" s="322">
        <f>'Oct24'!BL30+BI30</f>
        <v>0</v>
      </c>
      <c r="BM30" s="322">
        <f>SUM(BK30:BL30)</f>
        <v>12874</v>
      </c>
    </row>
    <row r="31" spans="1:65" s="365" customFormat="1" ht="16.95" customHeight="1">
      <c r="A31" s="381">
        <v>23</v>
      </c>
      <c r="B31" s="382" t="s">
        <v>33</v>
      </c>
      <c r="C31" s="382">
        <v>65500</v>
      </c>
      <c r="D31" s="382">
        <v>0</v>
      </c>
      <c r="E31" s="321">
        <v>5270</v>
      </c>
      <c r="F31" s="321">
        <v>0</v>
      </c>
      <c r="G31" s="321">
        <v>4848</v>
      </c>
      <c r="H31" s="305">
        <f t="shared" si="2"/>
        <v>91.992409867172682</v>
      </c>
      <c r="I31" s="321">
        <v>0</v>
      </c>
      <c r="J31" s="361"/>
      <c r="K31" s="322">
        <f>G31+'Oct24'!K31</f>
        <v>25210</v>
      </c>
      <c r="L31" s="305">
        <f t="shared" si="0"/>
        <v>38.488549618320612</v>
      </c>
      <c r="M31" s="322">
        <f>I31+'Oct24'!M31</f>
        <v>0</v>
      </c>
      <c r="N31" s="305"/>
      <c r="O31" s="321">
        <v>118</v>
      </c>
      <c r="P31" s="321">
        <v>0</v>
      </c>
      <c r="Q31" s="322">
        <f>O31+'Oct24'!Q31</f>
        <v>623</v>
      </c>
      <c r="R31" s="322">
        <f>P31+'Oct24'!R31</f>
        <v>0</v>
      </c>
      <c r="S31" s="321">
        <v>4933</v>
      </c>
      <c r="T31" s="321">
        <v>0</v>
      </c>
      <c r="U31" s="321">
        <v>1413</v>
      </c>
      <c r="V31" s="321">
        <v>0</v>
      </c>
      <c r="W31" s="321">
        <v>722</v>
      </c>
      <c r="X31" s="321">
        <v>0</v>
      </c>
      <c r="Y31" s="305">
        <f t="shared" si="19"/>
        <v>51.096956829440906</v>
      </c>
      <c r="Z31" s="305"/>
      <c r="AA31" s="321">
        <v>4769</v>
      </c>
      <c r="AB31" s="321">
        <v>0</v>
      </c>
      <c r="AC31" s="321">
        <v>2438</v>
      </c>
      <c r="AD31" s="321">
        <v>0</v>
      </c>
      <c r="AE31" s="321">
        <v>1992</v>
      </c>
      <c r="AF31" s="321">
        <v>0</v>
      </c>
      <c r="AG31" s="321">
        <v>90</v>
      </c>
      <c r="AH31" s="321">
        <v>0</v>
      </c>
      <c r="AI31" s="321">
        <v>314</v>
      </c>
      <c r="AJ31" s="321">
        <v>0</v>
      </c>
      <c r="AK31" s="321">
        <v>61</v>
      </c>
      <c r="AL31" s="321">
        <v>0</v>
      </c>
      <c r="AM31" s="321">
        <v>97</v>
      </c>
      <c r="AN31" s="321">
        <v>0</v>
      </c>
      <c r="AO31" s="321">
        <v>1138</v>
      </c>
      <c r="AP31" s="321">
        <v>0</v>
      </c>
      <c r="AQ31" s="321">
        <v>990</v>
      </c>
      <c r="AR31" s="321">
        <v>0</v>
      </c>
      <c r="AS31" s="322">
        <f t="shared" si="3"/>
        <v>2128</v>
      </c>
      <c r="AT31" s="322">
        <f t="shared" si="3"/>
        <v>0</v>
      </c>
      <c r="AU31" s="322">
        <f t="shared" si="4"/>
        <v>2128</v>
      </c>
      <c r="AV31" s="322">
        <f>AO31+'Oct24'!AV31</f>
        <v>5991</v>
      </c>
      <c r="AW31" s="322">
        <f>AP31+'Oct24'!AW31</f>
        <v>0</v>
      </c>
      <c r="AX31" s="322">
        <f>AQ31+'Oct24'!AX31</f>
        <v>5111</v>
      </c>
      <c r="AY31" s="322">
        <f>AR31+'Oct24'!AY31</f>
        <v>0</v>
      </c>
      <c r="AZ31" s="322">
        <f t="shared" si="5"/>
        <v>11102</v>
      </c>
      <c r="BA31" s="322">
        <f t="shared" si="5"/>
        <v>0</v>
      </c>
      <c r="BB31" s="322">
        <f t="shared" si="6"/>
        <v>11102</v>
      </c>
      <c r="BC31" s="321"/>
      <c r="BD31" s="321"/>
      <c r="BE31" s="322"/>
      <c r="BF31" s="322"/>
      <c r="BG31" s="321"/>
      <c r="BH31" s="321"/>
      <c r="BI31" s="321"/>
      <c r="BJ31" s="321"/>
      <c r="BK31" s="323"/>
      <c r="BL31" s="323"/>
      <c r="BM31" s="323"/>
    </row>
    <row r="32" spans="1:65" s="365" customFormat="1" ht="16.95" customHeight="1">
      <c r="A32" s="383">
        <v>24</v>
      </c>
      <c r="B32" s="384" t="s">
        <v>34</v>
      </c>
      <c r="C32" s="382">
        <v>55500</v>
      </c>
      <c r="D32" s="382">
        <v>0</v>
      </c>
      <c r="E32" s="321">
        <v>4408</v>
      </c>
      <c r="F32" s="321">
        <v>0</v>
      </c>
      <c r="G32" s="321">
        <v>3818</v>
      </c>
      <c r="H32" s="305">
        <f t="shared" si="2"/>
        <v>86.615245009074414</v>
      </c>
      <c r="I32" s="321">
        <v>0</v>
      </c>
      <c r="J32" s="361"/>
      <c r="K32" s="322">
        <f>G32+'Oct24'!K32</f>
        <v>19794</v>
      </c>
      <c r="L32" s="305">
        <f t="shared" si="0"/>
        <v>35.664864864864867</v>
      </c>
      <c r="M32" s="322">
        <f>I32+'Oct24'!M32</f>
        <v>0</v>
      </c>
      <c r="N32" s="305"/>
      <c r="O32" s="321">
        <v>5</v>
      </c>
      <c r="P32" s="321">
        <v>0</v>
      </c>
      <c r="Q32" s="322">
        <f>O32+'Oct24'!Q32</f>
        <v>75</v>
      </c>
      <c r="R32" s="322">
        <f>P32+'Oct24'!R32</f>
        <v>0</v>
      </c>
      <c r="S32" s="321">
        <v>4176</v>
      </c>
      <c r="T32" s="321">
        <v>0</v>
      </c>
      <c r="U32" s="321">
        <v>1495</v>
      </c>
      <c r="V32" s="321">
        <v>0</v>
      </c>
      <c r="W32" s="321">
        <v>936</v>
      </c>
      <c r="X32" s="321">
        <v>0</v>
      </c>
      <c r="Y32" s="305">
        <f t="shared" si="19"/>
        <v>62.608695652173914</v>
      </c>
      <c r="Z32" s="305"/>
      <c r="AA32" s="321">
        <v>3711</v>
      </c>
      <c r="AB32" s="321">
        <v>0</v>
      </c>
      <c r="AC32" s="321">
        <v>2159</v>
      </c>
      <c r="AD32" s="321">
        <v>0</v>
      </c>
      <c r="AE32" s="321">
        <v>1181</v>
      </c>
      <c r="AF32" s="321">
        <v>0</v>
      </c>
      <c r="AG32" s="321">
        <v>80</v>
      </c>
      <c r="AH32" s="321">
        <v>0</v>
      </c>
      <c r="AI32" s="321">
        <v>207</v>
      </c>
      <c r="AJ32" s="321">
        <v>0</v>
      </c>
      <c r="AK32" s="321">
        <v>65</v>
      </c>
      <c r="AL32" s="321">
        <v>0</v>
      </c>
      <c r="AM32" s="321">
        <v>207</v>
      </c>
      <c r="AN32" s="321">
        <v>0</v>
      </c>
      <c r="AO32" s="321">
        <v>1010</v>
      </c>
      <c r="AP32" s="321">
        <v>0</v>
      </c>
      <c r="AQ32" s="321">
        <v>862</v>
      </c>
      <c r="AR32" s="321">
        <v>0</v>
      </c>
      <c r="AS32" s="322">
        <f t="shared" si="3"/>
        <v>1872</v>
      </c>
      <c r="AT32" s="322">
        <f t="shared" si="3"/>
        <v>0</v>
      </c>
      <c r="AU32" s="322">
        <f t="shared" si="4"/>
        <v>1872</v>
      </c>
      <c r="AV32" s="322">
        <f>AO32+'Oct24'!AV32</f>
        <v>5030</v>
      </c>
      <c r="AW32" s="322">
        <f>AP32+'Oct24'!AW32</f>
        <v>0</v>
      </c>
      <c r="AX32" s="322">
        <f>AQ32+'Oct24'!AX32</f>
        <v>4131</v>
      </c>
      <c r="AY32" s="322">
        <f>AR32+'Oct24'!AY32</f>
        <v>0</v>
      </c>
      <c r="AZ32" s="322">
        <f t="shared" si="5"/>
        <v>9161</v>
      </c>
      <c r="BA32" s="322">
        <f t="shared" si="5"/>
        <v>0</v>
      </c>
      <c r="BB32" s="322">
        <f t="shared" si="6"/>
        <v>9161</v>
      </c>
      <c r="BC32" s="321"/>
      <c r="BD32" s="321"/>
      <c r="BE32" s="322"/>
      <c r="BF32" s="322"/>
      <c r="BG32" s="321"/>
      <c r="BH32" s="321"/>
      <c r="BI32" s="321"/>
      <c r="BJ32" s="321"/>
      <c r="BK32" s="323"/>
      <c r="BL32" s="323"/>
      <c r="BM32" s="323"/>
    </row>
    <row r="33" spans="1:65" s="423" customFormat="1" ht="16.95" customHeight="1">
      <c r="A33" s="385"/>
      <c r="B33" s="393" t="s">
        <v>18</v>
      </c>
      <c r="C33" s="386">
        <f>SUM(C30:C32)</f>
        <v>211000</v>
      </c>
      <c r="D33" s="386">
        <f t="shared" ref="D33:BM33" si="21">SUM(D30:D32)</f>
        <v>35000</v>
      </c>
      <c r="E33" s="404">
        <f t="shared" si="21"/>
        <v>17443</v>
      </c>
      <c r="F33" s="404">
        <f t="shared" si="21"/>
        <v>2810</v>
      </c>
      <c r="G33" s="404">
        <f t="shared" si="21"/>
        <v>16021</v>
      </c>
      <c r="H33" s="327">
        <f t="shared" si="2"/>
        <v>91.847732614802496</v>
      </c>
      <c r="I33" s="404">
        <f t="shared" si="21"/>
        <v>1923</v>
      </c>
      <c r="J33" s="327">
        <f t="shared" si="9"/>
        <v>68.434163701067618</v>
      </c>
      <c r="K33" s="404">
        <f t="shared" si="21"/>
        <v>80217</v>
      </c>
      <c r="L33" s="327">
        <f t="shared" si="0"/>
        <v>38.017535545023698</v>
      </c>
      <c r="M33" s="404">
        <f t="shared" si="21"/>
        <v>11092</v>
      </c>
      <c r="N33" s="327">
        <f t="shared" si="10"/>
        <v>31.69142857142857</v>
      </c>
      <c r="O33" s="404">
        <f t="shared" si="21"/>
        <v>522</v>
      </c>
      <c r="P33" s="404">
        <f t="shared" si="21"/>
        <v>84</v>
      </c>
      <c r="Q33" s="404">
        <f t="shared" si="21"/>
        <v>2417</v>
      </c>
      <c r="R33" s="404">
        <f t="shared" si="21"/>
        <v>383</v>
      </c>
      <c r="S33" s="404">
        <f t="shared" si="21"/>
        <v>17223</v>
      </c>
      <c r="T33" s="404">
        <f t="shared" si="21"/>
        <v>2073</v>
      </c>
      <c r="U33" s="404">
        <f t="shared" si="21"/>
        <v>5084</v>
      </c>
      <c r="V33" s="404">
        <f t="shared" si="21"/>
        <v>588</v>
      </c>
      <c r="W33" s="404">
        <f t="shared" si="21"/>
        <v>2955</v>
      </c>
      <c r="X33" s="404">
        <f t="shared" si="21"/>
        <v>351</v>
      </c>
      <c r="Y33" s="327">
        <f t="shared" si="8"/>
        <v>58.123524783634934</v>
      </c>
      <c r="Z33" s="327">
        <f t="shared" si="8"/>
        <v>59.693877551020407</v>
      </c>
      <c r="AA33" s="404">
        <f t="shared" si="21"/>
        <v>16377</v>
      </c>
      <c r="AB33" s="404">
        <f t="shared" si="21"/>
        <v>2128</v>
      </c>
      <c r="AC33" s="404">
        <f t="shared" si="21"/>
        <v>8296</v>
      </c>
      <c r="AD33" s="404">
        <f t="shared" si="21"/>
        <v>1064</v>
      </c>
      <c r="AE33" s="404">
        <f t="shared" si="21"/>
        <v>5931</v>
      </c>
      <c r="AF33" s="404">
        <f t="shared" si="21"/>
        <v>869</v>
      </c>
      <c r="AG33" s="404">
        <f t="shared" si="21"/>
        <v>354</v>
      </c>
      <c r="AH33" s="404">
        <f t="shared" si="21"/>
        <v>48</v>
      </c>
      <c r="AI33" s="404">
        <f t="shared" si="21"/>
        <v>996</v>
      </c>
      <c r="AJ33" s="404">
        <f t="shared" si="21"/>
        <v>166</v>
      </c>
      <c r="AK33" s="404">
        <f t="shared" si="21"/>
        <v>262</v>
      </c>
      <c r="AL33" s="404">
        <f t="shared" si="21"/>
        <v>68</v>
      </c>
      <c r="AM33" s="404">
        <f t="shared" si="21"/>
        <v>690</v>
      </c>
      <c r="AN33" s="404">
        <f t="shared" si="21"/>
        <v>130</v>
      </c>
      <c r="AO33" s="404">
        <f t="shared" si="21"/>
        <v>3939</v>
      </c>
      <c r="AP33" s="404">
        <f t="shared" si="21"/>
        <v>464</v>
      </c>
      <c r="AQ33" s="404">
        <f t="shared" si="21"/>
        <v>3269</v>
      </c>
      <c r="AR33" s="404">
        <f t="shared" si="21"/>
        <v>381</v>
      </c>
      <c r="AS33" s="404">
        <f t="shared" si="21"/>
        <v>7208</v>
      </c>
      <c r="AT33" s="404">
        <f t="shared" si="21"/>
        <v>845</v>
      </c>
      <c r="AU33" s="404">
        <f t="shared" si="21"/>
        <v>8053</v>
      </c>
      <c r="AV33" s="404">
        <f t="shared" si="21"/>
        <v>20093</v>
      </c>
      <c r="AW33" s="404">
        <f t="shared" si="21"/>
        <v>3279</v>
      </c>
      <c r="AX33" s="404">
        <f t="shared" si="21"/>
        <v>16478</v>
      </c>
      <c r="AY33" s="404">
        <f t="shared" si="21"/>
        <v>2703</v>
      </c>
      <c r="AZ33" s="404">
        <f t="shared" si="21"/>
        <v>36571</v>
      </c>
      <c r="BA33" s="404">
        <f t="shared" si="21"/>
        <v>5982</v>
      </c>
      <c r="BB33" s="404">
        <f t="shared" si="21"/>
        <v>42553</v>
      </c>
      <c r="BC33" s="404">
        <f t="shared" si="21"/>
        <v>60</v>
      </c>
      <c r="BD33" s="404">
        <f t="shared" si="21"/>
        <v>300</v>
      </c>
      <c r="BE33" s="404">
        <f t="shared" si="21"/>
        <v>280</v>
      </c>
      <c r="BF33" s="404">
        <f t="shared" si="21"/>
        <v>1400</v>
      </c>
      <c r="BG33" s="404">
        <f t="shared" si="21"/>
        <v>4</v>
      </c>
      <c r="BH33" s="404">
        <f t="shared" si="21"/>
        <v>2444</v>
      </c>
      <c r="BI33" s="404">
        <f t="shared" si="21"/>
        <v>0</v>
      </c>
      <c r="BJ33" s="404">
        <f t="shared" si="21"/>
        <v>0</v>
      </c>
      <c r="BK33" s="404">
        <f t="shared" si="21"/>
        <v>12874</v>
      </c>
      <c r="BL33" s="404">
        <f t="shared" si="21"/>
        <v>0</v>
      </c>
      <c r="BM33" s="404">
        <f t="shared" si="21"/>
        <v>12874</v>
      </c>
    </row>
    <row r="34" spans="1:65" s="365" customFormat="1" ht="16.95" customHeight="1">
      <c r="A34" s="387">
        <v>25</v>
      </c>
      <c r="B34" s="392" t="s">
        <v>35</v>
      </c>
      <c r="C34" s="382">
        <v>38000</v>
      </c>
      <c r="D34" s="382">
        <v>4000</v>
      </c>
      <c r="E34" s="321">
        <v>3170</v>
      </c>
      <c r="F34" s="321">
        <v>335</v>
      </c>
      <c r="G34" s="321">
        <v>2668</v>
      </c>
      <c r="H34" s="305">
        <f t="shared" si="2"/>
        <v>84.164037854889585</v>
      </c>
      <c r="I34" s="321">
        <v>0</v>
      </c>
      <c r="J34" s="361"/>
      <c r="K34" s="322">
        <f>G34+'Oct24'!K34</f>
        <v>13146</v>
      </c>
      <c r="L34" s="305">
        <f t="shared" si="0"/>
        <v>34.594736842105263</v>
      </c>
      <c r="M34" s="322">
        <f>I34+'Oct24'!M34</f>
        <v>542</v>
      </c>
      <c r="N34" s="305">
        <v>13.55</v>
      </c>
      <c r="O34" s="321">
        <v>85</v>
      </c>
      <c r="P34" s="321">
        <v>0</v>
      </c>
      <c r="Q34" s="322">
        <f>O34+'Oct24'!Q34</f>
        <v>444</v>
      </c>
      <c r="R34" s="322">
        <f>P34+'Oct24'!R34</f>
        <v>34</v>
      </c>
      <c r="S34" s="321">
        <v>2878</v>
      </c>
      <c r="T34" s="321">
        <v>0</v>
      </c>
      <c r="U34" s="321">
        <v>782</v>
      </c>
      <c r="V34" s="321">
        <v>0</v>
      </c>
      <c r="W34" s="321">
        <v>438</v>
      </c>
      <c r="X34" s="321">
        <v>0</v>
      </c>
      <c r="Y34" s="305">
        <f t="shared" ref="Y34:Y36" si="22">W34*100/U34</f>
        <v>56.010230179028135</v>
      </c>
      <c r="Z34" s="305"/>
      <c r="AA34" s="321">
        <v>2623</v>
      </c>
      <c r="AB34" s="321">
        <v>145</v>
      </c>
      <c r="AC34" s="321">
        <v>1369</v>
      </c>
      <c r="AD34" s="321">
        <v>82</v>
      </c>
      <c r="AE34" s="321">
        <v>1254</v>
      </c>
      <c r="AF34" s="321">
        <v>63</v>
      </c>
      <c r="AG34" s="321">
        <v>60</v>
      </c>
      <c r="AH34" s="321">
        <v>11</v>
      </c>
      <c r="AI34" s="321">
        <v>115</v>
      </c>
      <c r="AJ34" s="321">
        <v>10</v>
      </c>
      <c r="AK34" s="321">
        <v>79</v>
      </c>
      <c r="AL34" s="321">
        <v>4</v>
      </c>
      <c r="AM34" s="321">
        <v>102</v>
      </c>
      <c r="AN34" s="321">
        <v>7</v>
      </c>
      <c r="AO34" s="321">
        <v>563</v>
      </c>
      <c r="AP34" s="321">
        <v>31</v>
      </c>
      <c r="AQ34" s="321">
        <v>450</v>
      </c>
      <c r="AR34" s="321">
        <v>19</v>
      </c>
      <c r="AS34" s="322">
        <f t="shared" si="3"/>
        <v>1013</v>
      </c>
      <c r="AT34" s="322">
        <f t="shared" si="3"/>
        <v>50</v>
      </c>
      <c r="AU34" s="322">
        <f t="shared" si="4"/>
        <v>1063</v>
      </c>
      <c r="AV34" s="322">
        <f>AO34+'Oct24'!AV34</f>
        <v>2944</v>
      </c>
      <c r="AW34" s="322">
        <f>AP34+'Oct24'!AW34</f>
        <v>175</v>
      </c>
      <c r="AX34" s="322">
        <f>AQ34+'Oct24'!AX34</f>
        <v>2411</v>
      </c>
      <c r="AY34" s="322">
        <f>AR34+'Oct24'!AY34</f>
        <v>111</v>
      </c>
      <c r="AZ34" s="322">
        <f t="shared" si="5"/>
        <v>5355</v>
      </c>
      <c r="BA34" s="322">
        <f t="shared" si="5"/>
        <v>286</v>
      </c>
      <c r="BB34" s="322">
        <f t="shared" si="6"/>
        <v>5641</v>
      </c>
      <c r="BC34" s="321"/>
      <c r="BD34" s="321"/>
      <c r="BE34" s="322"/>
      <c r="BF34" s="322"/>
      <c r="BG34" s="321"/>
      <c r="BH34" s="321"/>
      <c r="BI34" s="321"/>
      <c r="BJ34" s="321"/>
      <c r="BK34" s="322">
        <f>'Oct24'!BK34+BH34</f>
        <v>2187</v>
      </c>
      <c r="BL34" s="322">
        <f>'Oct24'!BL34+BI34</f>
        <v>0</v>
      </c>
      <c r="BM34" s="322">
        <f>SUM(BK34:BL34)</f>
        <v>2187</v>
      </c>
    </row>
    <row r="35" spans="1:65" s="365" customFormat="1" ht="16.95" customHeight="1">
      <c r="A35" s="381">
        <v>26</v>
      </c>
      <c r="B35" s="382" t="s">
        <v>36</v>
      </c>
      <c r="C35" s="382">
        <v>12000</v>
      </c>
      <c r="D35" s="382">
        <v>10000</v>
      </c>
      <c r="E35" s="321">
        <v>1010</v>
      </c>
      <c r="F35" s="321"/>
      <c r="G35" s="321">
        <v>700</v>
      </c>
      <c r="H35" s="305">
        <f t="shared" si="2"/>
        <v>69.306930693069305</v>
      </c>
      <c r="I35" s="321">
        <v>0</v>
      </c>
      <c r="J35" s="361"/>
      <c r="K35" s="322">
        <f>G35+'Oct24'!K35</f>
        <v>3159</v>
      </c>
      <c r="L35" s="305">
        <f t="shared" si="0"/>
        <v>26.324999999999999</v>
      </c>
      <c r="M35" s="322">
        <f>I35+'Oct24'!M35</f>
        <v>1171</v>
      </c>
      <c r="N35" s="305">
        <v>11.71</v>
      </c>
      <c r="O35" s="321">
        <v>47</v>
      </c>
      <c r="P35" s="321">
        <v>0</v>
      </c>
      <c r="Q35" s="322">
        <f>O35+'Oct24'!Q35</f>
        <v>167</v>
      </c>
      <c r="R35" s="322">
        <f>P35+'Oct24'!R35</f>
        <v>67</v>
      </c>
      <c r="S35" s="321">
        <v>690</v>
      </c>
      <c r="T35" s="321"/>
      <c r="U35" s="321">
        <v>215</v>
      </c>
      <c r="V35" s="321"/>
      <c r="W35" s="321">
        <v>110</v>
      </c>
      <c r="X35" s="321"/>
      <c r="Y35" s="305">
        <f t="shared" si="22"/>
        <v>51.162790697674417</v>
      </c>
      <c r="Z35" s="305"/>
      <c r="AA35" s="321">
        <v>755</v>
      </c>
      <c r="AB35" s="321">
        <v>1010</v>
      </c>
      <c r="AC35" s="321">
        <v>373</v>
      </c>
      <c r="AD35" s="321">
        <v>532</v>
      </c>
      <c r="AE35" s="321">
        <v>382</v>
      </c>
      <c r="AF35" s="321">
        <v>478</v>
      </c>
      <c r="AG35" s="321">
        <v>20</v>
      </c>
      <c r="AH35" s="321">
        <v>36</v>
      </c>
      <c r="AI35" s="321">
        <v>34</v>
      </c>
      <c r="AJ35" s="321">
        <v>48</v>
      </c>
      <c r="AK35" s="321">
        <v>16</v>
      </c>
      <c r="AL35" s="321">
        <v>27</v>
      </c>
      <c r="AM35" s="321">
        <v>0</v>
      </c>
      <c r="AN35" s="321">
        <v>0</v>
      </c>
      <c r="AO35" s="321">
        <v>153</v>
      </c>
      <c r="AP35" s="321">
        <v>207</v>
      </c>
      <c r="AQ35" s="321">
        <v>150</v>
      </c>
      <c r="AR35" s="321">
        <v>214</v>
      </c>
      <c r="AS35" s="322">
        <f t="shared" si="3"/>
        <v>303</v>
      </c>
      <c r="AT35" s="322">
        <f t="shared" si="3"/>
        <v>421</v>
      </c>
      <c r="AU35" s="322">
        <f t="shared" si="4"/>
        <v>724</v>
      </c>
      <c r="AV35" s="322">
        <f>AO35+'Oct24'!AV35</f>
        <v>677</v>
      </c>
      <c r="AW35" s="322">
        <f>AP35+'Oct24'!AW35</f>
        <v>959</v>
      </c>
      <c r="AX35" s="322">
        <f>AQ35+'Oct24'!AX35</f>
        <v>649</v>
      </c>
      <c r="AY35" s="322">
        <f>AR35+'Oct24'!AY35</f>
        <v>970</v>
      </c>
      <c r="AZ35" s="322">
        <f t="shared" si="5"/>
        <v>1326</v>
      </c>
      <c r="BA35" s="322">
        <f t="shared" si="5"/>
        <v>1929</v>
      </c>
      <c r="BB35" s="322">
        <f t="shared" si="6"/>
        <v>3255</v>
      </c>
      <c r="BC35" s="321"/>
      <c r="BD35" s="321"/>
      <c r="BE35" s="322"/>
      <c r="BF35" s="322"/>
      <c r="BG35" s="321"/>
      <c r="BH35" s="321"/>
      <c r="BI35" s="321"/>
      <c r="BJ35" s="321"/>
      <c r="BK35" s="323"/>
      <c r="BL35" s="323"/>
      <c r="BM35" s="323"/>
    </row>
    <row r="36" spans="1:65" s="365" customFormat="1" ht="16.95" customHeight="1">
      <c r="A36" s="383">
        <v>27</v>
      </c>
      <c r="B36" s="384" t="s">
        <v>37</v>
      </c>
      <c r="C36" s="382">
        <v>29000</v>
      </c>
      <c r="D36" s="382">
        <v>0</v>
      </c>
      <c r="E36" s="321">
        <v>2410</v>
      </c>
      <c r="F36" s="321"/>
      <c r="G36" s="321">
        <v>1945</v>
      </c>
      <c r="H36" s="305">
        <f t="shared" si="2"/>
        <v>80.705394190871374</v>
      </c>
      <c r="I36" s="321">
        <v>0</v>
      </c>
      <c r="J36" s="361"/>
      <c r="K36" s="322">
        <f>G36+'Oct24'!K36</f>
        <v>9888</v>
      </c>
      <c r="L36" s="305">
        <f t="shared" si="0"/>
        <v>34.096551724137932</v>
      </c>
      <c r="M36" s="322">
        <f>I36+'Oct24'!M36</f>
        <v>0</v>
      </c>
      <c r="N36" s="305"/>
      <c r="O36" s="321">
        <v>111</v>
      </c>
      <c r="P36" s="321">
        <v>0</v>
      </c>
      <c r="Q36" s="322">
        <f>O36+'Oct24'!Q36</f>
        <v>569</v>
      </c>
      <c r="R36" s="322">
        <f>P36+'Oct24'!R36</f>
        <v>0</v>
      </c>
      <c r="S36" s="321">
        <v>2516</v>
      </c>
      <c r="T36" s="321"/>
      <c r="U36" s="321">
        <v>612</v>
      </c>
      <c r="V36" s="321"/>
      <c r="W36" s="321">
        <v>300</v>
      </c>
      <c r="X36" s="321"/>
      <c r="Y36" s="305">
        <f t="shared" si="22"/>
        <v>49.019607843137258</v>
      </c>
      <c r="Z36" s="305"/>
      <c r="AA36" s="321">
        <v>1918</v>
      </c>
      <c r="AB36" s="321"/>
      <c r="AC36" s="321">
        <v>1020</v>
      </c>
      <c r="AD36" s="321"/>
      <c r="AE36" s="321">
        <v>898</v>
      </c>
      <c r="AF36" s="321"/>
      <c r="AG36" s="321">
        <v>36</v>
      </c>
      <c r="AH36" s="321"/>
      <c r="AI36" s="321">
        <v>105</v>
      </c>
      <c r="AJ36" s="321"/>
      <c r="AK36" s="321">
        <v>29</v>
      </c>
      <c r="AL36" s="321"/>
      <c r="AM36" s="321">
        <v>8</v>
      </c>
      <c r="AN36" s="321"/>
      <c r="AO36" s="321">
        <v>478</v>
      </c>
      <c r="AP36" s="321"/>
      <c r="AQ36" s="321">
        <v>364</v>
      </c>
      <c r="AR36" s="321"/>
      <c r="AS36" s="322">
        <f t="shared" si="3"/>
        <v>842</v>
      </c>
      <c r="AT36" s="322">
        <f t="shared" si="3"/>
        <v>0</v>
      </c>
      <c r="AU36" s="322">
        <f t="shared" si="4"/>
        <v>842</v>
      </c>
      <c r="AV36" s="322">
        <f>AO36+'Oct24'!AV36</f>
        <v>2305</v>
      </c>
      <c r="AW36" s="322">
        <f>AP36+'Oct24'!AW36</f>
        <v>0</v>
      </c>
      <c r="AX36" s="322">
        <f>AQ36+'Oct24'!AX36</f>
        <v>1767</v>
      </c>
      <c r="AY36" s="322">
        <f>AR36+'Oct24'!AY36</f>
        <v>0</v>
      </c>
      <c r="AZ36" s="322">
        <f t="shared" si="5"/>
        <v>4072</v>
      </c>
      <c r="BA36" s="322">
        <f t="shared" si="5"/>
        <v>0</v>
      </c>
      <c r="BB36" s="322">
        <f t="shared" si="6"/>
        <v>4072</v>
      </c>
      <c r="BC36" s="321"/>
      <c r="BD36" s="321"/>
      <c r="BE36" s="322"/>
      <c r="BF36" s="322"/>
      <c r="BG36" s="321"/>
      <c r="BH36" s="321"/>
      <c r="BI36" s="321"/>
      <c r="BJ36" s="321"/>
      <c r="BK36" s="323"/>
      <c r="BL36" s="323"/>
      <c r="BM36" s="323"/>
    </row>
    <row r="37" spans="1:65" s="423" customFormat="1" ht="16.95" customHeight="1">
      <c r="A37" s="385"/>
      <c r="B37" s="386" t="s">
        <v>18</v>
      </c>
      <c r="C37" s="386">
        <f>SUM(C34:C36)</f>
        <v>79000</v>
      </c>
      <c r="D37" s="386">
        <f t="shared" ref="D37:BM37" si="23">SUM(D34:D36)</f>
        <v>14000</v>
      </c>
      <c r="E37" s="404">
        <f t="shared" si="23"/>
        <v>6590</v>
      </c>
      <c r="F37" s="404">
        <f t="shared" si="23"/>
        <v>335</v>
      </c>
      <c r="G37" s="404">
        <f t="shared" si="23"/>
        <v>5313</v>
      </c>
      <c r="H37" s="327">
        <f t="shared" si="2"/>
        <v>80.622154779969648</v>
      </c>
      <c r="I37" s="404">
        <f t="shared" si="23"/>
        <v>0</v>
      </c>
      <c r="J37" s="327">
        <f t="shared" si="9"/>
        <v>0</v>
      </c>
      <c r="K37" s="404">
        <f t="shared" si="23"/>
        <v>26193</v>
      </c>
      <c r="L37" s="327">
        <f t="shared" si="0"/>
        <v>33.155696202531644</v>
      </c>
      <c r="M37" s="404">
        <f t="shared" si="23"/>
        <v>1713</v>
      </c>
      <c r="N37" s="327">
        <f t="shared" si="10"/>
        <v>12.235714285714286</v>
      </c>
      <c r="O37" s="404">
        <f t="shared" si="23"/>
        <v>243</v>
      </c>
      <c r="P37" s="404">
        <f t="shared" si="23"/>
        <v>0</v>
      </c>
      <c r="Q37" s="404">
        <f t="shared" si="23"/>
        <v>1180</v>
      </c>
      <c r="R37" s="404">
        <f t="shared" si="23"/>
        <v>101</v>
      </c>
      <c r="S37" s="404">
        <f t="shared" si="23"/>
        <v>6084</v>
      </c>
      <c r="T37" s="404">
        <f t="shared" si="23"/>
        <v>0</v>
      </c>
      <c r="U37" s="404">
        <f t="shared" si="23"/>
        <v>1609</v>
      </c>
      <c r="V37" s="404">
        <f t="shared" si="23"/>
        <v>0</v>
      </c>
      <c r="W37" s="404">
        <f t="shared" si="23"/>
        <v>848</v>
      </c>
      <c r="X37" s="404">
        <f t="shared" si="23"/>
        <v>0</v>
      </c>
      <c r="Y37" s="327">
        <f t="shared" si="8"/>
        <v>52.703542573026724</v>
      </c>
      <c r="Z37" s="327"/>
      <c r="AA37" s="404">
        <f t="shared" si="23"/>
        <v>5296</v>
      </c>
      <c r="AB37" s="404">
        <f t="shared" si="23"/>
        <v>1155</v>
      </c>
      <c r="AC37" s="404">
        <f t="shared" si="23"/>
        <v>2762</v>
      </c>
      <c r="AD37" s="404">
        <f t="shared" si="23"/>
        <v>614</v>
      </c>
      <c r="AE37" s="404">
        <f t="shared" si="23"/>
        <v>2534</v>
      </c>
      <c r="AF37" s="404">
        <f t="shared" si="23"/>
        <v>541</v>
      </c>
      <c r="AG37" s="404">
        <f t="shared" si="23"/>
        <v>116</v>
      </c>
      <c r="AH37" s="404">
        <f t="shared" si="23"/>
        <v>47</v>
      </c>
      <c r="AI37" s="404">
        <f t="shared" si="23"/>
        <v>254</v>
      </c>
      <c r="AJ37" s="404">
        <f t="shared" si="23"/>
        <v>58</v>
      </c>
      <c r="AK37" s="404">
        <f t="shared" si="23"/>
        <v>124</v>
      </c>
      <c r="AL37" s="404">
        <f t="shared" si="23"/>
        <v>31</v>
      </c>
      <c r="AM37" s="404">
        <f t="shared" si="23"/>
        <v>110</v>
      </c>
      <c r="AN37" s="404">
        <f t="shared" si="23"/>
        <v>7</v>
      </c>
      <c r="AO37" s="404">
        <f t="shared" si="23"/>
        <v>1194</v>
      </c>
      <c r="AP37" s="404">
        <f t="shared" si="23"/>
        <v>238</v>
      </c>
      <c r="AQ37" s="404">
        <f t="shared" si="23"/>
        <v>964</v>
      </c>
      <c r="AR37" s="404">
        <f t="shared" si="23"/>
        <v>233</v>
      </c>
      <c r="AS37" s="404">
        <f t="shared" si="23"/>
        <v>2158</v>
      </c>
      <c r="AT37" s="404">
        <f t="shared" si="23"/>
        <v>471</v>
      </c>
      <c r="AU37" s="404">
        <f t="shared" si="23"/>
        <v>2629</v>
      </c>
      <c r="AV37" s="404">
        <f t="shared" si="23"/>
        <v>5926</v>
      </c>
      <c r="AW37" s="404">
        <f t="shared" si="23"/>
        <v>1134</v>
      </c>
      <c r="AX37" s="404">
        <f t="shared" si="23"/>
        <v>4827</v>
      </c>
      <c r="AY37" s="404">
        <f t="shared" si="23"/>
        <v>1081</v>
      </c>
      <c r="AZ37" s="404">
        <f t="shared" si="23"/>
        <v>10753</v>
      </c>
      <c r="BA37" s="404">
        <f t="shared" si="23"/>
        <v>2215</v>
      </c>
      <c r="BB37" s="404">
        <f t="shared" si="23"/>
        <v>12968</v>
      </c>
      <c r="BC37" s="404">
        <f t="shared" si="23"/>
        <v>0</v>
      </c>
      <c r="BD37" s="404">
        <f t="shared" si="23"/>
        <v>0</v>
      </c>
      <c r="BE37" s="404">
        <f t="shared" si="23"/>
        <v>0</v>
      </c>
      <c r="BF37" s="404">
        <f t="shared" si="23"/>
        <v>0</v>
      </c>
      <c r="BG37" s="404">
        <f t="shared" si="23"/>
        <v>0</v>
      </c>
      <c r="BH37" s="404">
        <f t="shared" si="23"/>
        <v>0</v>
      </c>
      <c r="BI37" s="404">
        <f t="shared" si="23"/>
        <v>0</v>
      </c>
      <c r="BJ37" s="404">
        <f t="shared" si="23"/>
        <v>0</v>
      </c>
      <c r="BK37" s="404">
        <f t="shared" si="23"/>
        <v>2187</v>
      </c>
      <c r="BL37" s="404">
        <f t="shared" si="23"/>
        <v>0</v>
      </c>
      <c r="BM37" s="404">
        <f t="shared" si="23"/>
        <v>2187</v>
      </c>
    </row>
    <row r="38" spans="1:65" s="366" customFormat="1" ht="16.95" customHeight="1">
      <c r="A38" s="389">
        <v>28</v>
      </c>
      <c r="B38" s="390" t="s">
        <v>38</v>
      </c>
      <c r="C38" s="391">
        <v>14000</v>
      </c>
      <c r="D38" s="391">
        <v>0</v>
      </c>
      <c r="E38" s="362">
        <v>1167</v>
      </c>
      <c r="F38" s="362">
        <v>0</v>
      </c>
      <c r="G38" s="362">
        <v>693</v>
      </c>
      <c r="H38" s="305">
        <f t="shared" si="2"/>
        <v>59.383033419023135</v>
      </c>
      <c r="I38" s="362">
        <v>0</v>
      </c>
      <c r="J38" s="361"/>
      <c r="K38" s="322">
        <f>G38+'Oct24'!K38</f>
        <v>4001</v>
      </c>
      <c r="L38" s="305">
        <f t="shared" si="0"/>
        <v>28.578571428571429</v>
      </c>
      <c r="M38" s="322">
        <f>I38+'Oct24'!M38</f>
        <v>0</v>
      </c>
      <c r="N38" s="376"/>
      <c r="O38" s="362">
        <v>15</v>
      </c>
      <c r="P38" s="362"/>
      <c r="Q38" s="322">
        <f>O38+'Oct24'!Q38</f>
        <v>162</v>
      </c>
      <c r="R38" s="322">
        <f>P38+'Oct24'!R38</f>
        <v>0</v>
      </c>
      <c r="S38" s="362">
        <v>823</v>
      </c>
      <c r="T38" s="362">
        <v>0</v>
      </c>
      <c r="U38" s="362">
        <v>439</v>
      </c>
      <c r="V38" s="362">
        <v>0</v>
      </c>
      <c r="W38" s="362">
        <v>195</v>
      </c>
      <c r="X38" s="362">
        <v>0</v>
      </c>
      <c r="Y38" s="305">
        <f t="shared" ref="Y38:Y44" si="24">W38*100/U38</f>
        <v>44.419134396355354</v>
      </c>
      <c r="Z38" s="305"/>
      <c r="AA38" s="362">
        <v>883</v>
      </c>
      <c r="AB38" s="362"/>
      <c r="AC38" s="362">
        <v>293</v>
      </c>
      <c r="AD38" s="362"/>
      <c r="AE38" s="362">
        <v>229</v>
      </c>
      <c r="AF38" s="362"/>
      <c r="AG38" s="362">
        <v>85</v>
      </c>
      <c r="AH38" s="362"/>
      <c r="AI38" s="362">
        <v>193</v>
      </c>
      <c r="AJ38" s="362"/>
      <c r="AK38" s="362">
        <v>34</v>
      </c>
      <c r="AL38" s="362"/>
      <c r="AM38" s="362">
        <v>66</v>
      </c>
      <c r="AN38" s="362"/>
      <c r="AO38" s="362">
        <v>238</v>
      </c>
      <c r="AP38" s="362"/>
      <c r="AQ38" s="362">
        <v>181</v>
      </c>
      <c r="AR38" s="362"/>
      <c r="AS38" s="322">
        <f t="shared" si="3"/>
        <v>419</v>
      </c>
      <c r="AT38" s="322">
        <f t="shared" si="3"/>
        <v>0</v>
      </c>
      <c r="AU38" s="322">
        <f t="shared" si="4"/>
        <v>419</v>
      </c>
      <c r="AV38" s="322">
        <f>AO38+'Oct24'!AV38</f>
        <v>1184</v>
      </c>
      <c r="AW38" s="322">
        <f>AP38+'Oct24'!AW38</f>
        <v>0</v>
      </c>
      <c r="AX38" s="322">
        <f>AQ38+'Oct24'!AX38</f>
        <v>936</v>
      </c>
      <c r="AY38" s="322">
        <f>AR38+'Oct24'!AY38</f>
        <v>0</v>
      </c>
      <c r="AZ38" s="322">
        <f t="shared" si="5"/>
        <v>2120</v>
      </c>
      <c r="BA38" s="322">
        <f t="shared" si="5"/>
        <v>0</v>
      </c>
      <c r="BB38" s="322">
        <f t="shared" si="6"/>
        <v>2120</v>
      </c>
      <c r="BC38" s="362"/>
      <c r="BD38" s="362"/>
      <c r="BE38" s="418"/>
      <c r="BF38" s="418"/>
      <c r="BG38" s="362"/>
      <c r="BH38" s="362"/>
      <c r="BI38" s="362"/>
      <c r="BJ38" s="362"/>
      <c r="BK38" s="421"/>
      <c r="BL38" s="421"/>
      <c r="BM38" s="421"/>
    </row>
    <row r="39" spans="1:65" s="366" customFormat="1" ht="16.95" customHeight="1">
      <c r="A39" s="394">
        <v>29</v>
      </c>
      <c r="B39" s="391" t="s">
        <v>39</v>
      </c>
      <c r="C39" s="391">
        <v>6500</v>
      </c>
      <c r="D39" s="391">
        <v>0</v>
      </c>
      <c r="E39" s="362">
        <v>549</v>
      </c>
      <c r="F39" s="362"/>
      <c r="G39" s="362">
        <v>438</v>
      </c>
      <c r="H39" s="305">
        <f t="shared" si="2"/>
        <v>79.78142076502732</v>
      </c>
      <c r="I39" s="362"/>
      <c r="J39" s="361"/>
      <c r="K39" s="322">
        <f>G39+'Oct24'!K39</f>
        <v>2188</v>
      </c>
      <c r="L39" s="305">
        <f t="shared" si="0"/>
        <v>33.661538461538463</v>
      </c>
      <c r="M39" s="322">
        <f>I39+'Oct24'!M39</f>
        <v>0</v>
      </c>
      <c r="N39" s="376"/>
      <c r="O39" s="362">
        <v>1</v>
      </c>
      <c r="P39" s="362"/>
      <c r="Q39" s="322">
        <f>O39+'Oct24'!Q39</f>
        <v>5</v>
      </c>
      <c r="R39" s="322">
        <f>P39+'Oct24'!R39</f>
        <v>0</v>
      </c>
      <c r="S39" s="362">
        <v>463</v>
      </c>
      <c r="T39" s="362"/>
      <c r="U39" s="362">
        <v>179</v>
      </c>
      <c r="V39" s="362"/>
      <c r="W39" s="362">
        <v>125</v>
      </c>
      <c r="X39" s="362"/>
      <c r="Y39" s="305">
        <f t="shared" si="24"/>
        <v>69.832402234636874</v>
      </c>
      <c r="Z39" s="305"/>
      <c r="AA39" s="362">
        <v>431</v>
      </c>
      <c r="AB39" s="362"/>
      <c r="AC39" s="362">
        <v>187</v>
      </c>
      <c r="AD39" s="362"/>
      <c r="AE39" s="362">
        <v>118</v>
      </c>
      <c r="AF39" s="362"/>
      <c r="AG39" s="362">
        <v>4</v>
      </c>
      <c r="AH39" s="362"/>
      <c r="AI39" s="362">
        <v>11</v>
      </c>
      <c r="AJ39" s="362"/>
      <c r="AK39" s="362">
        <v>1</v>
      </c>
      <c r="AL39" s="362"/>
      <c r="AM39" s="362">
        <v>6</v>
      </c>
      <c r="AN39" s="362"/>
      <c r="AO39" s="362">
        <v>102</v>
      </c>
      <c r="AP39" s="362"/>
      <c r="AQ39" s="362">
        <v>88</v>
      </c>
      <c r="AR39" s="362"/>
      <c r="AS39" s="322">
        <f t="shared" si="3"/>
        <v>190</v>
      </c>
      <c r="AT39" s="322">
        <f t="shared" si="3"/>
        <v>0</v>
      </c>
      <c r="AU39" s="322">
        <f t="shared" si="4"/>
        <v>190</v>
      </c>
      <c r="AV39" s="322">
        <f>AO39+'Oct24'!AV39</f>
        <v>539</v>
      </c>
      <c r="AW39" s="322">
        <f>AP39+'Oct24'!AW39</f>
        <v>0</v>
      </c>
      <c r="AX39" s="322">
        <f>AQ39+'Oct24'!AX39</f>
        <v>453</v>
      </c>
      <c r="AY39" s="322">
        <f>AR39+'Oct24'!AY39</f>
        <v>0</v>
      </c>
      <c r="AZ39" s="322">
        <f t="shared" si="5"/>
        <v>992</v>
      </c>
      <c r="BA39" s="322">
        <f t="shared" si="5"/>
        <v>0</v>
      </c>
      <c r="BB39" s="322">
        <f t="shared" si="6"/>
        <v>992</v>
      </c>
      <c r="BC39" s="362"/>
      <c r="BD39" s="362"/>
      <c r="BE39" s="418">
        <v>0</v>
      </c>
      <c r="BF39" s="418">
        <v>0</v>
      </c>
      <c r="BG39" s="362"/>
      <c r="BH39" s="362"/>
      <c r="BI39" s="362"/>
      <c r="BJ39" s="362"/>
      <c r="BK39" s="420">
        <v>0</v>
      </c>
      <c r="BL39" s="420">
        <v>0</v>
      </c>
      <c r="BM39" s="420">
        <v>0</v>
      </c>
    </row>
    <row r="40" spans="1:65" s="366" customFormat="1" ht="16.95" customHeight="1">
      <c r="A40" s="394">
        <v>30</v>
      </c>
      <c r="B40" s="391" t="s">
        <v>40</v>
      </c>
      <c r="C40" s="391">
        <v>10000</v>
      </c>
      <c r="D40" s="391">
        <v>0</v>
      </c>
      <c r="E40" s="362">
        <v>839</v>
      </c>
      <c r="F40" s="362"/>
      <c r="G40" s="362">
        <v>736</v>
      </c>
      <c r="H40" s="305">
        <f t="shared" si="2"/>
        <v>87.723480333730635</v>
      </c>
      <c r="I40" s="362"/>
      <c r="J40" s="361"/>
      <c r="K40" s="322">
        <f>G40+'Oct24'!K40</f>
        <v>4053</v>
      </c>
      <c r="L40" s="305">
        <f t="shared" si="0"/>
        <v>40.53</v>
      </c>
      <c r="M40" s="322">
        <f>I40+'Oct24'!M40</f>
        <v>0</v>
      </c>
      <c r="N40" s="376"/>
      <c r="O40" s="362"/>
      <c r="P40" s="362"/>
      <c r="Q40" s="322">
        <f>O40+'Oct24'!Q40</f>
        <v>0</v>
      </c>
      <c r="R40" s="322">
        <f>P40+'Oct24'!R40</f>
        <v>0</v>
      </c>
      <c r="S40" s="362">
        <v>898</v>
      </c>
      <c r="T40" s="362"/>
      <c r="U40" s="362">
        <v>315</v>
      </c>
      <c r="V40" s="362"/>
      <c r="W40" s="362">
        <v>186</v>
      </c>
      <c r="X40" s="362"/>
      <c r="Y40" s="305">
        <f t="shared" si="24"/>
        <v>59.047619047619051</v>
      </c>
      <c r="Z40" s="305"/>
      <c r="AA40" s="362">
        <v>761</v>
      </c>
      <c r="AB40" s="362"/>
      <c r="AC40" s="362">
        <v>407</v>
      </c>
      <c r="AD40" s="362"/>
      <c r="AE40" s="362">
        <v>354</v>
      </c>
      <c r="AF40" s="362"/>
      <c r="AG40" s="362">
        <v>0</v>
      </c>
      <c r="AH40" s="362"/>
      <c r="AI40" s="362">
        <v>90</v>
      </c>
      <c r="AJ40" s="362"/>
      <c r="AK40" s="362">
        <v>0</v>
      </c>
      <c r="AL40" s="362"/>
      <c r="AM40" s="362">
        <v>0</v>
      </c>
      <c r="AN40" s="362"/>
      <c r="AO40" s="362">
        <v>198</v>
      </c>
      <c r="AP40" s="362"/>
      <c r="AQ40" s="362">
        <v>119</v>
      </c>
      <c r="AR40" s="362"/>
      <c r="AS40" s="322">
        <f t="shared" si="3"/>
        <v>317</v>
      </c>
      <c r="AT40" s="322">
        <f t="shared" si="3"/>
        <v>0</v>
      </c>
      <c r="AU40" s="322">
        <f t="shared" si="4"/>
        <v>317</v>
      </c>
      <c r="AV40" s="322">
        <f>AO40+'Oct24'!AV40</f>
        <v>1064</v>
      </c>
      <c r="AW40" s="322">
        <f>AP40+'Oct24'!AW40</f>
        <v>0</v>
      </c>
      <c r="AX40" s="322">
        <f>AQ40+'Oct24'!AX40</f>
        <v>653</v>
      </c>
      <c r="AY40" s="322">
        <f>AR40+'Oct24'!AY40</f>
        <v>0</v>
      </c>
      <c r="AZ40" s="322">
        <f t="shared" si="5"/>
        <v>1717</v>
      </c>
      <c r="BA40" s="322">
        <f t="shared" si="5"/>
        <v>0</v>
      </c>
      <c r="BB40" s="322">
        <f t="shared" si="6"/>
        <v>1717</v>
      </c>
      <c r="BC40" s="362"/>
      <c r="BD40" s="362"/>
      <c r="BE40" s="418">
        <v>0</v>
      </c>
      <c r="BF40" s="418">
        <v>0</v>
      </c>
      <c r="BG40" s="362"/>
      <c r="BH40" s="362"/>
      <c r="BI40" s="362"/>
      <c r="BJ40" s="362"/>
      <c r="BK40" s="420">
        <v>0</v>
      </c>
      <c r="BL40" s="420">
        <v>0</v>
      </c>
      <c r="BM40" s="420">
        <v>0</v>
      </c>
    </row>
    <row r="41" spans="1:65" s="365" customFormat="1" ht="16.95" customHeight="1">
      <c r="A41" s="381">
        <v>31</v>
      </c>
      <c r="B41" s="382" t="s">
        <v>41</v>
      </c>
      <c r="C41" s="382">
        <v>24000</v>
      </c>
      <c r="D41" s="382">
        <v>0</v>
      </c>
      <c r="E41" s="321">
        <v>2270</v>
      </c>
      <c r="F41" s="321"/>
      <c r="G41" s="321">
        <v>1731</v>
      </c>
      <c r="H41" s="305">
        <f t="shared" si="2"/>
        <v>76.255506607929519</v>
      </c>
      <c r="I41" s="321"/>
      <c r="J41" s="361"/>
      <c r="K41" s="322">
        <f>G41+'Oct24'!K41</f>
        <v>8227</v>
      </c>
      <c r="L41" s="305">
        <f t="shared" si="0"/>
        <v>34.279166666666669</v>
      </c>
      <c r="M41" s="322">
        <f>I41+'Oct24'!M41</f>
        <v>0</v>
      </c>
      <c r="N41" s="305"/>
      <c r="O41" s="321">
        <v>128</v>
      </c>
      <c r="P41" s="321"/>
      <c r="Q41" s="322">
        <f>O41+'Oct24'!Q41</f>
        <v>547</v>
      </c>
      <c r="R41" s="322">
        <f>P41+'Oct24'!R41</f>
        <v>0</v>
      </c>
      <c r="S41" s="321">
        <v>1591</v>
      </c>
      <c r="T41" s="321"/>
      <c r="U41" s="321">
        <v>648</v>
      </c>
      <c r="V41" s="321"/>
      <c r="W41" s="321">
        <v>383</v>
      </c>
      <c r="X41" s="321"/>
      <c r="Y41" s="305">
        <f t="shared" si="24"/>
        <v>59.104938271604937</v>
      </c>
      <c r="Z41" s="305"/>
      <c r="AA41" s="321">
        <v>1763</v>
      </c>
      <c r="AB41" s="321"/>
      <c r="AC41" s="321">
        <v>868</v>
      </c>
      <c r="AD41" s="321"/>
      <c r="AE41" s="321">
        <v>642</v>
      </c>
      <c r="AF41" s="321"/>
      <c r="AG41" s="321">
        <v>29</v>
      </c>
      <c r="AH41" s="321"/>
      <c r="AI41" s="321">
        <v>24</v>
      </c>
      <c r="AJ41" s="321"/>
      <c r="AK41" s="321">
        <v>51</v>
      </c>
      <c r="AL41" s="321"/>
      <c r="AM41" s="321">
        <v>151</v>
      </c>
      <c r="AN41" s="321"/>
      <c r="AO41" s="321">
        <v>510</v>
      </c>
      <c r="AP41" s="321"/>
      <c r="AQ41" s="321">
        <v>398</v>
      </c>
      <c r="AR41" s="321"/>
      <c r="AS41" s="322">
        <f t="shared" si="3"/>
        <v>908</v>
      </c>
      <c r="AT41" s="322">
        <f t="shared" si="3"/>
        <v>0</v>
      </c>
      <c r="AU41" s="322">
        <f t="shared" si="4"/>
        <v>908</v>
      </c>
      <c r="AV41" s="322">
        <f>AO41+'Oct24'!AV41</f>
        <v>2340</v>
      </c>
      <c r="AW41" s="322">
        <f>AP41+'Oct24'!AW41</f>
        <v>0</v>
      </c>
      <c r="AX41" s="322">
        <f>AQ41+'Oct24'!AX41</f>
        <v>1882</v>
      </c>
      <c r="AY41" s="322">
        <f>AR41+'Oct24'!AY41</f>
        <v>0</v>
      </c>
      <c r="AZ41" s="322">
        <f t="shared" si="5"/>
        <v>4222</v>
      </c>
      <c r="BA41" s="322">
        <f t="shared" si="5"/>
        <v>0</v>
      </c>
      <c r="BB41" s="322">
        <f t="shared" si="6"/>
        <v>4222</v>
      </c>
      <c r="BC41" s="321">
        <v>50</v>
      </c>
      <c r="BD41" s="321">
        <v>250</v>
      </c>
      <c r="BE41" s="322">
        <f>BC41+'Oct24'!BE41</f>
        <v>245</v>
      </c>
      <c r="BF41" s="322">
        <f>BD41+'Oct24'!BF41</f>
        <v>1225</v>
      </c>
      <c r="BG41" s="321"/>
      <c r="BH41" s="321"/>
      <c r="BI41" s="321"/>
      <c r="BJ41" s="321"/>
      <c r="BK41" s="323"/>
      <c r="BL41" s="323"/>
      <c r="BM41" s="323"/>
    </row>
    <row r="42" spans="1:65" s="365" customFormat="1" ht="16.95" customHeight="1">
      <c r="A42" s="381">
        <v>32</v>
      </c>
      <c r="B42" s="382" t="s">
        <v>42</v>
      </c>
      <c r="C42" s="382">
        <v>22000</v>
      </c>
      <c r="D42" s="382">
        <v>0</v>
      </c>
      <c r="E42" s="321">
        <v>2098</v>
      </c>
      <c r="F42" s="321"/>
      <c r="G42" s="321">
        <v>1065</v>
      </c>
      <c r="H42" s="305">
        <f t="shared" si="2"/>
        <v>50.762631077216398</v>
      </c>
      <c r="I42" s="321"/>
      <c r="J42" s="361"/>
      <c r="K42" s="322">
        <f>G42+'Oct24'!K42</f>
        <v>5478</v>
      </c>
      <c r="L42" s="305">
        <f t="shared" si="0"/>
        <v>24.9</v>
      </c>
      <c r="M42" s="322">
        <f>I42+'Oct24'!M42</f>
        <v>0</v>
      </c>
      <c r="N42" s="305"/>
      <c r="O42" s="321">
        <v>121</v>
      </c>
      <c r="P42" s="321"/>
      <c r="Q42" s="322">
        <f>O42+'Oct24'!Q42</f>
        <v>613</v>
      </c>
      <c r="R42" s="322">
        <f>P42+'Oct24'!R42</f>
        <v>0</v>
      </c>
      <c r="S42" s="321">
        <v>914</v>
      </c>
      <c r="T42" s="321"/>
      <c r="U42" s="321">
        <v>916</v>
      </c>
      <c r="V42" s="321"/>
      <c r="W42" s="321">
        <v>613</v>
      </c>
      <c r="X42" s="321"/>
      <c r="Y42" s="305">
        <f t="shared" si="24"/>
        <v>66.921397379912662</v>
      </c>
      <c r="Z42" s="305"/>
      <c r="AA42" s="321">
        <v>1212</v>
      </c>
      <c r="AB42" s="321"/>
      <c r="AC42" s="321">
        <v>704</v>
      </c>
      <c r="AD42" s="321"/>
      <c r="AE42" s="321">
        <v>357</v>
      </c>
      <c r="AF42" s="321"/>
      <c r="AG42" s="321">
        <v>13</v>
      </c>
      <c r="AH42" s="321"/>
      <c r="AI42" s="321">
        <v>17</v>
      </c>
      <c r="AJ42" s="321"/>
      <c r="AK42" s="321">
        <v>26</v>
      </c>
      <c r="AL42" s="321"/>
      <c r="AM42" s="321">
        <v>154</v>
      </c>
      <c r="AN42" s="321"/>
      <c r="AO42" s="321">
        <v>405</v>
      </c>
      <c r="AP42" s="321"/>
      <c r="AQ42" s="321">
        <v>266</v>
      </c>
      <c r="AR42" s="321"/>
      <c r="AS42" s="322">
        <f t="shared" si="3"/>
        <v>671</v>
      </c>
      <c r="AT42" s="322">
        <f t="shared" si="3"/>
        <v>0</v>
      </c>
      <c r="AU42" s="322">
        <f t="shared" si="4"/>
        <v>671</v>
      </c>
      <c r="AV42" s="322">
        <f>AO42+'Oct24'!AV42</f>
        <v>1925</v>
      </c>
      <c r="AW42" s="322">
        <f>AP42+'Oct24'!AW42</f>
        <v>0</v>
      </c>
      <c r="AX42" s="322">
        <f>AQ42+'Oct24'!AX42</f>
        <v>1423</v>
      </c>
      <c r="AY42" s="322">
        <f>AR42+'Oct24'!AY42</f>
        <v>0</v>
      </c>
      <c r="AZ42" s="322">
        <f t="shared" si="5"/>
        <v>3348</v>
      </c>
      <c r="BA42" s="322">
        <f t="shared" si="5"/>
        <v>0</v>
      </c>
      <c r="BB42" s="322">
        <f t="shared" si="6"/>
        <v>3348</v>
      </c>
      <c r="BC42" s="321"/>
      <c r="BD42" s="321"/>
      <c r="BE42" s="322">
        <v>0</v>
      </c>
      <c r="BF42" s="322"/>
      <c r="BG42" s="321"/>
      <c r="BH42" s="321"/>
      <c r="BI42" s="321"/>
      <c r="BJ42" s="321"/>
      <c r="BK42" s="323"/>
      <c r="BL42" s="323"/>
      <c r="BM42" s="323"/>
    </row>
    <row r="43" spans="1:65" s="365" customFormat="1" ht="16.95" customHeight="1">
      <c r="A43" s="381">
        <v>33</v>
      </c>
      <c r="B43" s="382" t="s">
        <v>43</v>
      </c>
      <c r="C43" s="382">
        <v>25000</v>
      </c>
      <c r="D43" s="382">
        <v>0</v>
      </c>
      <c r="E43" s="321">
        <v>2345</v>
      </c>
      <c r="F43" s="321"/>
      <c r="G43" s="321">
        <v>1648</v>
      </c>
      <c r="H43" s="305">
        <f t="shared" si="2"/>
        <v>70.2771855010661</v>
      </c>
      <c r="I43" s="321"/>
      <c r="J43" s="361"/>
      <c r="K43" s="322">
        <f>G43+'Oct24'!K43</f>
        <v>8063</v>
      </c>
      <c r="L43" s="305">
        <f t="shared" si="0"/>
        <v>32.252000000000002</v>
      </c>
      <c r="M43" s="322">
        <f>I43+'Oct24'!M43</f>
        <v>0</v>
      </c>
      <c r="N43" s="305"/>
      <c r="O43" s="321">
        <v>109</v>
      </c>
      <c r="P43" s="321"/>
      <c r="Q43" s="322">
        <f>O43+'Oct24'!Q43</f>
        <v>649</v>
      </c>
      <c r="R43" s="322">
        <f>P43+'Oct24'!R43</f>
        <v>0</v>
      </c>
      <c r="S43" s="321">
        <v>2046</v>
      </c>
      <c r="T43" s="321"/>
      <c r="U43" s="321">
        <v>556</v>
      </c>
      <c r="V43" s="321"/>
      <c r="W43" s="321">
        <v>342</v>
      </c>
      <c r="X43" s="321"/>
      <c r="Y43" s="305">
        <f t="shared" si="24"/>
        <v>61.510791366906474</v>
      </c>
      <c r="Z43" s="305"/>
      <c r="AA43" s="321">
        <v>1790</v>
      </c>
      <c r="AB43" s="321"/>
      <c r="AC43" s="321">
        <v>928</v>
      </c>
      <c r="AD43" s="321"/>
      <c r="AE43" s="321">
        <v>769</v>
      </c>
      <c r="AF43" s="321"/>
      <c r="AG43" s="321">
        <v>10</v>
      </c>
      <c r="AH43" s="321"/>
      <c r="AI43" s="321">
        <v>23</v>
      </c>
      <c r="AJ43" s="321"/>
      <c r="AK43" s="321">
        <v>37</v>
      </c>
      <c r="AL43" s="321"/>
      <c r="AM43" s="321">
        <v>126</v>
      </c>
      <c r="AN43" s="321"/>
      <c r="AO43" s="321">
        <v>439</v>
      </c>
      <c r="AP43" s="321"/>
      <c r="AQ43" s="321">
        <v>358</v>
      </c>
      <c r="AR43" s="321"/>
      <c r="AS43" s="322">
        <f t="shared" si="3"/>
        <v>797</v>
      </c>
      <c r="AT43" s="322">
        <f t="shared" si="3"/>
        <v>0</v>
      </c>
      <c r="AU43" s="322">
        <f t="shared" si="4"/>
        <v>797</v>
      </c>
      <c r="AV43" s="322">
        <f>AO43+'Oct24'!AV43</f>
        <v>2148</v>
      </c>
      <c r="AW43" s="322">
        <f>AP43+'Oct24'!AW43</f>
        <v>0</v>
      </c>
      <c r="AX43" s="322">
        <f>AQ43+'Oct24'!AX43</f>
        <v>1718</v>
      </c>
      <c r="AY43" s="322">
        <f>AR43+'Oct24'!AY43</f>
        <v>0</v>
      </c>
      <c r="AZ43" s="322">
        <f t="shared" si="5"/>
        <v>3866</v>
      </c>
      <c r="BA43" s="322">
        <f t="shared" si="5"/>
        <v>0</v>
      </c>
      <c r="BB43" s="322">
        <f t="shared" si="6"/>
        <v>3866</v>
      </c>
      <c r="BC43" s="321"/>
      <c r="BD43" s="321"/>
      <c r="BE43" s="322">
        <v>0</v>
      </c>
      <c r="BF43" s="322"/>
      <c r="BG43" s="321"/>
      <c r="BH43" s="321"/>
      <c r="BI43" s="321"/>
      <c r="BJ43" s="321"/>
      <c r="BK43" s="323"/>
      <c r="BL43" s="323"/>
      <c r="BM43" s="323"/>
    </row>
    <row r="44" spans="1:65" s="365" customFormat="1" ht="16.95" customHeight="1">
      <c r="A44" s="383">
        <v>34</v>
      </c>
      <c r="B44" s="384" t="s">
        <v>44</v>
      </c>
      <c r="C44" s="382">
        <v>14000</v>
      </c>
      <c r="D44" s="382">
        <v>0</v>
      </c>
      <c r="E44" s="321">
        <v>1298</v>
      </c>
      <c r="F44" s="321"/>
      <c r="G44" s="321">
        <v>1117</v>
      </c>
      <c r="H44" s="305">
        <f t="shared" si="2"/>
        <v>86.055469953775045</v>
      </c>
      <c r="I44" s="321"/>
      <c r="J44" s="361"/>
      <c r="K44" s="322">
        <f>G44+'Oct24'!K44</f>
        <v>5040</v>
      </c>
      <c r="L44" s="305">
        <f t="shared" si="0"/>
        <v>36</v>
      </c>
      <c r="M44" s="322">
        <f>I44+'Oct24'!M44</f>
        <v>0</v>
      </c>
      <c r="N44" s="305"/>
      <c r="O44" s="321">
        <v>131</v>
      </c>
      <c r="P44" s="321"/>
      <c r="Q44" s="322">
        <f>O44+'Oct24'!Q44</f>
        <v>551</v>
      </c>
      <c r="R44" s="322">
        <f>P44+'Oct24'!R44</f>
        <v>0</v>
      </c>
      <c r="S44" s="321">
        <v>881</v>
      </c>
      <c r="T44" s="321"/>
      <c r="U44" s="321">
        <v>436</v>
      </c>
      <c r="V44" s="321"/>
      <c r="W44" s="321">
        <v>259</v>
      </c>
      <c r="X44" s="321"/>
      <c r="Y44" s="305">
        <f t="shared" si="24"/>
        <v>59.403669724770644</v>
      </c>
      <c r="Z44" s="305"/>
      <c r="AA44" s="321">
        <v>1537</v>
      </c>
      <c r="AB44" s="321"/>
      <c r="AC44" s="321">
        <v>483</v>
      </c>
      <c r="AD44" s="321"/>
      <c r="AE44" s="321">
        <v>441</v>
      </c>
      <c r="AF44" s="321"/>
      <c r="AG44" s="321">
        <v>11</v>
      </c>
      <c r="AH44" s="321"/>
      <c r="AI44" s="321">
        <v>17</v>
      </c>
      <c r="AJ44" s="321"/>
      <c r="AK44" s="321">
        <v>28</v>
      </c>
      <c r="AL44" s="321"/>
      <c r="AM44" s="321">
        <v>106</v>
      </c>
      <c r="AN44" s="321"/>
      <c r="AO44" s="321">
        <v>244</v>
      </c>
      <c r="AP44" s="321"/>
      <c r="AQ44" s="321">
        <v>228</v>
      </c>
      <c r="AR44" s="321"/>
      <c r="AS44" s="322">
        <f t="shared" si="3"/>
        <v>472</v>
      </c>
      <c r="AT44" s="322">
        <f t="shared" si="3"/>
        <v>0</v>
      </c>
      <c r="AU44" s="322">
        <f t="shared" si="4"/>
        <v>472</v>
      </c>
      <c r="AV44" s="322">
        <f>AO44+'Oct24'!AV44</f>
        <v>1239</v>
      </c>
      <c r="AW44" s="322">
        <f>AP44+'Oct24'!AW44</f>
        <v>0</v>
      </c>
      <c r="AX44" s="322">
        <f>AQ44+'Oct24'!AX44</f>
        <v>1148</v>
      </c>
      <c r="AY44" s="322">
        <f>AR44+'Oct24'!AY44</f>
        <v>0</v>
      </c>
      <c r="AZ44" s="322">
        <f t="shared" si="5"/>
        <v>2387</v>
      </c>
      <c r="BA44" s="322">
        <f t="shared" si="5"/>
        <v>0</v>
      </c>
      <c r="BB44" s="322">
        <f t="shared" si="6"/>
        <v>2387</v>
      </c>
      <c r="BC44" s="321"/>
      <c r="BD44" s="321"/>
      <c r="BE44" s="322">
        <v>0</v>
      </c>
      <c r="BF44" s="322"/>
      <c r="BG44" s="321"/>
      <c r="BH44" s="321"/>
      <c r="BI44" s="321"/>
      <c r="BJ44" s="321"/>
      <c r="BK44" s="323"/>
      <c r="BL44" s="323"/>
      <c r="BM44" s="323"/>
    </row>
    <row r="45" spans="1:65" s="423" customFormat="1" ht="16.95" customHeight="1">
      <c r="A45" s="385"/>
      <c r="B45" s="386" t="s">
        <v>18</v>
      </c>
      <c r="C45" s="386">
        <f>SUM(C41:C44)</f>
        <v>85000</v>
      </c>
      <c r="D45" s="386">
        <f t="shared" ref="D45:BM45" si="25">SUM(D41:D44)</f>
        <v>0</v>
      </c>
      <c r="E45" s="404">
        <f t="shared" si="25"/>
        <v>8011</v>
      </c>
      <c r="F45" s="404">
        <f t="shared" si="25"/>
        <v>0</v>
      </c>
      <c r="G45" s="404">
        <f t="shared" si="25"/>
        <v>5561</v>
      </c>
      <c r="H45" s="327">
        <f t="shared" si="2"/>
        <v>69.417051554113101</v>
      </c>
      <c r="I45" s="404">
        <f t="shared" si="25"/>
        <v>0</v>
      </c>
      <c r="J45" s="404">
        <f t="shared" si="25"/>
        <v>0</v>
      </c>
      <c r="K45" s="404">
        <f t="shared" si="25"/>
        <v>26808</v>
      </c>
      <c r="L45" s="327">
        <f t="shared" si="0"/>
        <v>31.538823529411765</v>
      </c>
      <c r="M45" s="404">
        <f t="shared" si="25"/>
        <v>0</v>
      </c>
      <c r="N45" s="404">
        <f t="shared" si="25"/>
        <v>0</v>
      </c>
      <c r="O45" s="404">
        <f t="shared" si="25"/>
        <v>489</v>
      </c>
      <c r="P45" s="404">
        <f t="shared" si="25"/>
        <v>0</v>
      </c>
      <c r="Q45" s="404">
        <f t="shared" si="25"/>
        <v>2360</v>
      </c>
      <c r="R45" s="404">
        <f t="shared" si="25"/>
        <v>0</v>
      </c>
      <c r="S45" s="404">
        <f t="shared" si="25"/>
        <v>5432</v>
      </c>
      <c r="T45" s="404">
        <f t="shared" si="25"/>
        <v>0</v>
      </c>
      <c r="U45" s="404">
        <f t="shared" si="25"/>
        <v>2556</v>
      </c>
      <c r="V45" s="404">
        <f t="shared" si="25"/>
        <v>0</v>
      </c>
      <c r="W45" s="404">
        <f t="shared" si="25"/>
        <v>1597</v>
      </c>
      <c r="X45" s="404">
        <f t="shared" si="25"/>
        <v>0</v>
      </c>
      <c r="Y45" s="327">
        <f t="shared" si="8"/>
        <v>62.480438184663534</v>
      </c>
      <c r="Z45" s="404">
        <f t="shared" si="25"/>
        <v>0</v>
      </c>
      <c r="AA45" s="404">
        <f t="shared" si="25"/>
        <v>6302</v>
      </c>
      <c r="AB45" s="404">
        <f t="shared" si="25"/>
        <v>0</v>
      </c>
      <c r="AC45" s="404">
        <f t="shared" si="25"/>
        <v>2983</v>
      </c>
      <c r="AD45" s="404">
        <f t="shared" si="25"/>
        <v>0</v>
      </c>
      <c r="AE45" s="404">
        <f t="shared" si="25"/>
        <v>2209</v>
      </c>
      <c r="AF45" s="404">
        <f t="shared" si="25"/>
        <v>0</v>
      </c>
      <c r="AG45" s="404">
        <f t="shared" si="25"/>
        <v>63</v>
      </c>
      <c r="AH45" s="404">
        <f t="shared" si="25"/>
        <v>0</v>
      </c>
      <c r="AI45" s="404">
        <f t="shared" si="25"/>
        <v>81</v>
      </c>
      <c r="AJ45" s="404">
        <f t="shared" si="25"/>
        <v>0</v>
      </c>
      <c r="AK45" s="404">
        <f t="shared" si="25"/>
        <v>142</v>
      </c>
      <c r="AL45" s="404">
        <f t="shared" si="25"/>
        <v>0</v>
      </c>
      <c r="AM45" s="404">
        <f t="shared" si="25"/>
        <v>537</v>
      </c>
      <c r="AN45" s="404">
        <f t="shared" si="25"/>
        <v>0</v>
      </c>
      <c r="AO45" s="404">
        <f t="shared" si="25"/>
        <v>1598</v>
      </c>
      <c r="AP45" s="404">
        <f t="shared" si="25"/>
        <v>0</v>
      </c>
      <c r="AQ45" s="404">
        <f t="shared" si="25"/>
        <v>1250</v>
      </c>
      <c r="AR45" s="404">
        <f t="shared" si="25"/>
        <v>0</v>
      </c>
      <c r="AS45" s="404">
        <f t="shared" si="25"/>
        <v>2848</v>
      </c>
      <c r="AT45" s="404">
        <f t="shared" si="25"/>
        <v>0</v>
      </c>
      <c r="AU45" s="404">
        <f t="shared" si="25"/>
        <v>2848</v>
      </c>
      <c r="AV45" s="404">
        <f t="shared" si="25"/>
        <v>7652</v>
      </c>
      <c r="AW45" s="404">
        <f t="shared" si="25"/>
        <v>0</v>
      </c>
      <c r="AX45" s="404">
        <f t="shared" si="25"/>
        <v>6171</v>
      </c>
      <c r="AY45" s="404">
        <f t="shared" si="25"/>
        <v>0</v>
      </c>
      <c r="AZ45" s="404">
        <f t="shared" si="25"/>
        <v>13823</v>
      </c>
      <c r="BA45" s="404">
        <f t="shared" si="25"/>
        <v>0</v>
      </c>
      <c r="BB45" s="404">
        <f t="shared" si="25"/>
        <v>13823</v>
      </c>
      <c r="BC45" s="404">
        <f t="shared" si="25"/>
        <v>50</v>
      </c>
      <c r="BD45" s="404">
        <f t="shared" si="25"/>
        <v>250</v>
      </c>
      <c r="BE45" s="404">
        <f t="shared" si="25"/>
        <v>245</v>
      </c>
      <c r="BF45" s="404">
        <f t="shared" si="25"/>
        <v>1225</v>
      </c>
      <c r="BG45" s="404">
        <f t="shared" si="25"/>
        <v>0</v>
      </c>
      <c r="BH45" s="404">
        <f t="shared" si="25"/>
        <v>0</v>
      </c>
      <c r="BI45" s="404">
        <f t="shared" si="25"/>
        <v>0</v>
      </c>
      <c r="BJ45" s="404">
        <f t="shared" si="25"/>
        <v>0</v>
      </c>
      <c r="BK45" s="404">
        <f t="shared" si="25"/>
        <v>0</v>
      </c>
      <c r="BL45" s="404">
        <f t="shared" si="25"/>
        <v>0</v>
      </c>
      <c r="BM45" s="404">
        <f t="shared" si="25"/>
        <v>0</v>
      </c>
    </row>
    <row r="46" spans="1:65" s="365" customFormat="1" ht="16.95" customHeight="1">
      <c r="A46" s="387">
        <v>35</v>
      </c>
      <c r="B46" s="392" t="s">
        <v>45</v>
      </c>
      <c r="C46" s="382">
        <v>62000</v>
      </c>
      <c r="D46" s="382">
        <v>18000</v>
      </c>
      <c r="E46" s="321">
        <v>5167</v>
      </c>
      <c r="F46" s="321">
        <v>1500</v>
      </c>
      <c r="G46" s="321">
        <v>4827</v>
      </c>
      <c r="H46" s="305">
        <f t="shared" si="2"/>
        <v>93.41977936907297</v>
      </c>
      <c r="I46" s="321">
        <v>1800</v>
      </c>
      <c r="J46" s="361">
        <f t="shared" si="9"/>
        <v>120</v>
      </c>
      <c r="K46" s="322">
        <f>G46+'Oct24'!K46</f>
        <v>25115</v>
      </c>
      <c r="L46" s="305">
        <f t="shared" si="0"/>
        <v>40.508064516129032</v>
      </c>
      <c r="M46" s="322">
        <f>I46+'Oct24'!M46</f>
        <v>9799</v>
      </c>
      <c r="N46" s="305">
        <f t="shared" ref="N46" si="26">M46*100/D46</f>
        <v>54.43888888888889</v>
      </c>
      <c r="O46" s="321">
        <v>208</v>
      </c>
      <c r="P46" s="321">
        <v>57</v>
      </c>
      <c r="Q46" s="322">
        <f>O46+'Oct24'!Q46</f>
        <v>901</v>
      </c>
      <c r="R46" s="322">
        <f>P46+'Oct24'!R46</f>
        <v>344</v>
      </c>
      <c r="S46" s="321">
        <v>5108</v>
      </c>
      <c r="T46" s="321">
        <v>1967</v>
      </c>
      <c r="U46" s="321">
        <v>1610</v>
      </c>
      <c r="V46" s="321">
        <v>558</v>
      </c>
      <c r="W46" s="321">
        <v>723</v>
      </c>
      <c r="X46" s="321">
        <v>249</v>
      </c>
      <c r="Y46" s="305">
        <f t="shared" si="8"/>
        <v>44.906832298136649</v>
      </c>
      <c r="Z46" s="305">
        <f t="shared" si="8"/>
        <v>44.623655913978496</v>
      </c>
      <c r="AA46" s="321">
        <v>7629</v>
      </c>
      <c r="AB46" s="321">
        <v>2281</v>
      </c>
      <c r="AC46" s="321">
        <v>2456</v>
      </c>
      <c r="AD46" s="321">
        <v>866</v>
      </c>
      <c r="AE46" s="321">
        <v>2390</v>
      </c>
      <c r="AF46" s="321">
        <v>921</v>
      </c>
      <c r="AG46" s="321">
        <v>80</v>
      </c>
      <c r="AH46" s="321">
        <v>32</v>
      </c>
      <c r="AI46" s="321">
        <v>439</v>
      </c>
      <c r="AJ46" s="321">
        <v>93</v>
      </c>
      <c r="AK46" s="321">
        <v>69</v>
      </c>
      <c r="AL46" s="321">
        <v>25</v>
      </c>
      <c r="AM46" s="321">
        <v>147</v>
      </c>
      <c r="AN46" s="321">
        <v>70</v>
      </c>
      <c r="AO46" s="321">
        <v>1163</v>
      </c>
      <c r="AP46" s="321">
        <v>377</v>
      </c>
      <c r="AQ46" s="321">
        <v>1069</v>
      </c>
      <c r="AR46" s="321">
        <v>308</v>
      </c>
      <c r="AS46" s="322">
        <f t="shared" si="3"/>
        <v>2232</v>
      </c>
      <c r="AT46" s="322">
        <f t="shared" si="3"/>
        <v>685</v>
      </c>
      <c r="AU46" s="322">
        <f t="shared" si="4"/>
        <v>2917</v>
      </c>
      <c r="AV46" s="322">
        <f>AO46+'Oct24'!AV46</f>
        <v>5813</v>
      </c>
      <c r="AW46" s="322">
        <f>AP46+'Oct24'!AW46</f>
        <v>1515</v>
      </c>
      <c r="AX46" s="322">
        <f>AQ46+'Oct24'!AX46</f>
        <v>5323</v>
      </c>
      <c r="AY46" s="322">
        <f>AR46+'Oct24'!AY46</f>
        <v>1189</v>
      </c>
      <c r="AZ46" s="322">
        <f t="shared" si="5"/>
        <v>11136</v>
      </c>
      <c r="BA46" s="322">
        <f t="shared" si="5"/>
        <v>2704</v>
      </c>
      <c r="BB46" s="322">
        <f t="shared" si="6"/>
        <v>13840</v>
      </c>
      <c r="BC46" s="321"/>
      <c r="BD46" s="321"/>
      <c r="BE46" s="322"/>
      <c r="BF46" s="322"/>
      <c r="BG46" s="321">
        <v>4</v>
      </c>
      <c r="BH46" s="321">
        <v>4080</v>
      </c>
      <c r="BI46" s="321"/>
      <c r="BJ46" s="321"/>
      <c r="BK46" s="322">
        <f>'Oct24'!BK46+BH46</f>
        <v>21788</v>
      </c>
      <c r="BL46" s="322">
        <f>'Oct24'!BL46+BI46</f>
        <v>0</v>
      </c>
      <c r="BM46" s="322">
        <f t="shared" ref="BM46:BM47" si="27">SUM(BK46:BL46)</f>
        <v>21788</v>
      </c>
    </row>
    <row r="47" spans="1:65" s="365" customFormat="1" ht="16.95" customHeight="1">
      <c r="A47" s="381">
        <v>36</v>
      </c>
      <c r="B47" s="382" t="s">
        <v>82</v>
      </c>
      <c r="C47" s="382"/>
      <c r="D47" s="382"/>
      <c r="E47" s="321"/>
      <c r="F47" s="321"/>
      <c r="G47" s="321"/>
      <c r="H47" s="305"/>
      <c r="I47" s="321"/>
      <c r="J47" s="361"/>
      <c r="K47" s="322">
        <f>G47+'Oct24'!K47</f>
        <v>0</v>
      </c>
      <c r="L47" s="305"/>
      <c r="M47" s="322">
        <f>I47+'Oct24'!M47</f>
        <v>0</v>
      </c>
      <c r="N47" s="305"/>
      <c r="O47" s="321"/>
      <c r="P47" s="321"/>
      <c r="Q47" s="322">
        <f>O47+'Oct24'!Q47</f>
        <v>0</v>
      </c>
      <c r="R47" s="322">
        <f>P47+'Oct24'!R47</f>
        <v>0</v>
      </c>
      <c r="S47" s="321"/>
      <c r="T47" s="321"/>
      <c r="U47" s="321"/>
      <c r="V47" s="321"/>
      <c r="W47" s="321"/>
      <c r="X47" s="321"/>
      <c r="Y47" s="305"/>
      <c r="Z47" s="305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2">
        <f t="shared" si="3"/>
        <v>0</v>
      </c>
      <c r="AT47" s="322">
        <f t="shared" si="3"/>
        <v>0</v>
      </c>
      <c r="AU47" s="322">
        <f t="shared" si="4"/>
        <v>0</v>
      </c>
      <c r="AV47" s="322">
        <f>AO47+'Oct24'!AV47</f>
        <v>0</v>
      </c>
      <c r="AW47" s="322">
        <f>AP47+'Oct24'!AW47</f>
        <v>0</v>
      </c>
      <c r="AX47" s="322">
        <f>AQ47+'Oct24'!AX47</f>
        <v>0</v>
      </c>
      <c r="AY47" s="322">
        <f>AR47+'Oct24'!AY47</f>
        <v>0</v>
      </c>
      <c r="AZ47" s="322">
        <f t="shared" si="5"/>
        <v>0</v>
      </c>
      <c r="BA47" s="322">
        <f t="shared" si="5"/>
        <v>0</v>
      </c>
      <c r="BB47" s="322">
        <f t="shared" si="6"/>
        <v>0</v>
      </c>
      <c r="BC47" s="321">
        <v>0</v>
      </c>
      <c r="BD47" s="321">
        <v>0</v>
      </c>
      <c r="BE47" s="322">
        <v>0</v>
      </c>
      <c r="BF47" s="322">
        <v>0</v>
      </c>
      <c r="BG47" s="321">
        <v>37</v>
      </c>
      <c r="BH47" s="321"/>
      <c r="BI47" s="321">
        <v>67600</v>
      </c>
      <c r="BJ47" s="321"/>
      <c r="BK47" s="322">
        <f>'Oct24'!BK47+BH47</f>
        <v>0</v>
      </c>
      <c r="BL47" s="322">
        <f>'Oct24'!BL47+BI47</f>
        <v>363150</v>
      </c>
      <c r="BM47" s="322">
        <f t="shared" si="27"/>
        <v>363150</v>
      </c>
    </row>
    <row r="48" spans="1:65" s="365" customFormat="1" ht="16.95" customHeight="1">
      <c r="A48" s="381">
        <v>37</v>
      </c>
      <c r="B48" s="382" t="s">
        <v>46</v>
      </c>
      <c r="C48" s="382">
        <v>59000</v>
      </c>
      <c r="D48" s="382">
        <v>2000</v>
      </c>
      <c r="E48" s="321">
        <v>4916</v>
      </c>
      <c r="F48" s="321">
        <v>168</v>
      </c>
      <c r="G48" s="321">
        <v>4737</v>
      </c>
      <c r="H48" s="305">
        <f t="shared" si="2"/>
        <v>96.358828315703818</v>
      </c>
      <c r="I48" s="321">
        <v>1181</v>
      </c>
      <c r="J48" s="361">
        <f t="shared" si="9"/>
        <v>702.97619047619048</v>
      </c>
      <c r="K48" s="322">
        <f>G48+'Oct24'!K48</f>
        <v>22609</v>
      </c>
      <c r="L48" s="305">
        <f t="shared" si="0"/>
        <v>38.320338983050846</v>
      </c>
      <c r="M48" s="322">
        <f>I48+'Oct24'!M48</f>
        <v>6126</v>
      </c>
      <c r="N48" s="305">
        <f t="shared" ref="N48:N50" si="28">M48*100/D48</f>
        <v>306.3</v>
      </c>
      <c r="O48" s="321">
        <v>88</v>
      </c>
      <c r="P48" s="321">
        <v>31</v>
      </c>
      <c r="Q48" s="322">
        <f>O48+'Oct24'!Q48</f>
        <v>433</v>
      </c>
      <c r="R48" s="322">
        <f>P48+'Oct24'!R48</f>
        <v>216</v>
      </c>
      <c r="S48" s="321">
        <v>4460</v>
      </c>
      <c r="T48" s="321">
        <v>1234</v>
      </c>
      <c r="U48" s="321">
        <v>1282</v>
      </c>
      <c r="V48" s="321">
        <v>340</v>
      </c>
      <c r="W48" s="321">
        <v>659</v>
      </c>
      <c r="X48" s="321">
        <v>158</v>
      </c>
      <c r="Y48" s="305">
        <f t="shared" si="8"/>
        <v>51.404056162246491</v>
      </c>
      <c r="Z48" s="305">
        <f t="shared" si="8"/>
        <v>46.470588235294116</v>
      </c>
      <c r="AA48" s="321">
        <v>4777</v>
      </c>
      <c r="AB48" s="321">
        <v>1118</v>
      </c>
      <c r="AC48" s="321">
        <v>1955</v>
      </c>
      <c r="AD48" s="321">
        <v>465</v>
      </c>
      <c r="AE48" s="321">
        <v>1943</v>
      </c>
      <c r="AF48" s="321">
        <v>269</v>
      </c>
      <c r="AG48" s="321">
        <v>74</v>
      </c>
      <c r="AH48" s="321">
        <v>20</v>
      </c>
      <c r="AI48" s="321">
        <v>453</v>
      </c>
      <c r="AJ48" s="321">
        <v>164</v>
      </c>
      <c r="AK48" s="321">
        <v>59</v>
      </c>
      <c r="AL48" s="321">
        <v>15</v>
      </c>
      <c r="AM48" s="321">
        <v>114</v>
      </c>
      <c r="AN48" s="321">
        <v>102</v>
      </c>
      <c r="AO48" s="321">
        <v>1054</v>
      </c>
      <c r="AP48" s="321">
        <v>219</v>
      </c>
      <c r="AQ48" s="321">
        <v>881</v>
      </c>
      <c r="AR48" s="321">
        <v>157</v>
      </c>
      <c r="AS48" s="322">
        <f t="shared" si="3"/>
        <v>1935</v>
      </c>
      <c r="AT48" s="322">
        <f t="shared" si="3"/>
        <v>376</v>
      </c>
      <c r="AU48" s="322">
        <f t="shared" si="4"/>
        <v>2311</v>
      </c>
      <c r="AV48" s="322">
        <f>AO48+'Oct24'!AV48</f>
        <v>5138</v>
      </c>
      <c r="AW48" s="322">
        <f>AP48+'Oct24'!AW48</f>
        <v>853</v>
      </c>
      <c r="AX48" s="322">
        <f>AQ48+'Oct24'!AX48</f>
        <v>4283</v>
      </c>
      <c r="AY48" s="322">
        <f>AR48+'Oct24'!AY48</f>
        <v>664</v>
      </c>
      <c r="AZ48" s="322">
        <f t="shared" si="5"/>
        <v>9421</v>
      </c>
      <c r="BA48" s="322">
        <f t="shared" si="5"/>
        <v>1517</v>
      </c>
      <c r="BB48" s="322">
        <f t="shared" si="6"/>
        <v>10938</v>
      </c>
      <c r="BC48" s="321"/>
      <c r="BD48" s="321"/>
      <c r="BE48" s="322"/>
      <c r="BF48" s="322"/>
      <c r="BG48" s="321"/>
      <c r="BH48" s="321"/>
      <c r="BI48" s="321"/>
      <c r="BJ48" s="321"/>
      <c r="BK48" s="323"/>
      <c r="BL48" s="323"/>
      <c r="BM48" s="323"/>
    </row>
    <row r="49" spans="1:65" s="365" customFormat="1" ht="16.95" customHeight="1">
      <c r="A49" s="381">
        <v>38</v>
      </c>
      <c r="B49" s="382" t="s">
        <v>47</v>
      </c>
      <c r="C49" s="382">
        <v>42000</v>
      </c>
      <c r="D49" s="382">
        <v>500</v>
      </c>
      <c r="E49" s="321">
        <v>2777</v>
      </c>
      <c r="F49" s="321">
        <v>42</v>
      </c>
      <c r="G49" s="321">
        <v>3348</v>
      </c>
      <c r="H49" s="305">
        <f t="shared" si="2"/>
        <v>120.56175729204178</v>
      </c>
      <c r="I49" s="321">
        <v>81</v>
      </c>
      <c r="J49" s="361">
        <f t="shared" si="9"/>
        <v>192.85714285714286</v>
      </c>
      <c r="K49" s="322">
        <f>G49+'Oct24'!K49</f>
        <v>16944</v>
      </c>
      <c r="L49" s="305">
        <f t="shared" si="0"/>
        <v>40.342857142857142</v>
      </c>
      <c r="M49" s="322">
        <f>I49+'Oct24'!M49</f>
        <v>388</v>
      </c>
      <c r="N49" s="305">
        <f t="shared" si="28"/>
        <v>77.599999999999994</v>
      </c>
      <c r="O49" s="321">
        <v>158</v>
      </c>
      <c r="P49" s="321">
        <v>15</v>
      </c>
      <c r="Q49" s="322">
        <f>O49+'Oct24'!Q49</f>
        <v>616</v>
      </c>
      <c r="R49" s="322">
        <f>P49+'Oct24'!R49</f>
        <v>77</v>
      </c>
      <c r="S49" s="321">
        <v>3541</v>
      </c>
      <c r="T49" s="321">
        <v>104</v>
      </c>
      <c r="U49" s="321">
        <v>880</v>
      </c>
      <c r="V49" s="321">
        <v>27</v>
      </c>
      <c r="W49" s="321">
        <v>468</v>
      </c>
      <c r="X49" s="321">
        <v>11</v>
      </c>
      <c r="Y49" s="305">
        <f t="shared" si="8"/>
        <v>53.18181818181818</v>
      </c>
      <c r="Z49" s="305">
        <f t="shared" si="8"/>
        <v>40.74074074074074</v>
      </c>
      <c r="AA49" s="321">
        <v>4149</v>
      </c>
      <c r="AB49" s="321">
        <v>104</v>
      </c>
      <c r="AC49" s="321">
        <v>1933</v>
      </c>
      <c r="AD49" s="321">
        <v>35</v>
      </c>
      <c r="AE49" s="321">
        <v>1354</v>
      </c>
      <c r="AF49" s="321">
        <v>17</v>
      </c>
      <c r="AG49" s="321">
        <v>61</v>
      </c>
      <c r="AH49" s="321">
        <v>1</v>
      </c>
      <c r="AI49" s="321">
        <v>494</v>
      </c>
      <c r="AJ49" s="321">
        <v>5</v>
      </c>
      <c r="AK49" s="321">
        <v>52</v>
      </c>
      <c r="AL49" s="321">
        <v>0</v>
      </c>
      <c r="AM49" s="321">
        <v>117</v>
      </c>
      <c r="AN49" s="321">
        <v>3</v>
      </c>
      <c r="AO49" s="321">
        <v>790</v>
      </c>
      <c r="AP49" s="321">
        <v>18</v>
      </c>
      <c r="AQ49" s="321">
        <v>658</v>
      </c>
      <c r="AR49" s="321">
        <v>16</v>
      </c>
      <c r="AS49" s="322">
        <f t="shared" si="3"/>
        <v>1448</v>
      </c>
      <c r="AT49" s="322">
        <f t="shared" si="3"/>
        <v>34</v>
      </c>
      <c r="AU49" s="322">
        <f t="shared" si="4"/>
        <v>1482</v>
      </c>
      <c r="AV49" s="322">
        <f>AO49+'Oct24'!AV49</f>
        <v>3822</v>
      </c>
      <c r="AW49" s="322">
        <f>AP49+'Oct24'!AW49</f>
        <v>80</v>
      </c>
      <c r="AX49" s="322">
        <f>AQ49+'Oct24'!AX49</f>
        <v>3248</v>
      </c>
      <c r="AY49" s="322">
        <f>AR49+'Oct24'!AY49</f>
        <v>67</v>
      </c>
      <c r="AZ49" s="322">
        <f t="shared" si="5"/>
        <v>7070</v>
      </c>
      <c r="BA49" s="322">
        <f t="shared" si="5"/>
        <v>147</v>
      </c>
      <c r="BB49" s="322">
        <f t="shared" si="6"/>
        <v>7217</v>
      </c>
      <c r="BC49" s="321"/>
      <c r="BD49" s="321"/>
      <c r="BE49" s="322"/>
      <c r="BF49" s="322"/>
      <c r="BG49" s="321"/>
      <c r="BH49" s="321"/>
      <c r="BI49" s="321"/>
      <c r="BJ49" s="321"/>
      <c r="BK49" s="323"/>
      <c r="BL49" s="323"/>
      <c r="BM49" s="323"/>
    </row>
    <row r="50" spans="1:65" s="365" customFormat="1" ht="16.95" customHeight="1">
      <c r="A50" s="383">
        <v>39</v>
      </c>
      <c r="B50" s="384" t="s">
        <v>48</v>
      </c>
      <c r="C50" s="382">
        <v>95000</v>
      </c>
      <c r="D50" s="382">
        <v>8000</v>
      </c>
      <c r="E50" s="321">
        <v>7857</v>
      </c>
      <c r="F50" s="321">
        <v>720</v>
      </c>
      <c r="G50" s="321">
        <v>6936</v>
      </c>
      <c r="H50" s="305">
        <f t="shared" si="2"/>
        <v>88.277968690339819</v>
      </c>
      <c r="I50" s="321">
        <v>879</v>
      </c>
      <c r="J50" s="361">
        <f t="shared" si="9"/>
        <v>122.08333333333333</v>
      </c>
      <c r="K50" s="322">
        <f>G50+'Oct24'!K50</f>
        <v>34491</v>
      </c>
      <c r="L50" s="305">
        <f t="shared" si="0"/>
        <v>36.306315789473686</v>
      </c>
      <c r="M50" s="322">
        <f>I50+'Oct24'!M50</f>
        <v>4431</v>
      </c>
      <c r="N50" s="305">
        <f t="shared" si="28"/>
        <v>55.387500000000003</v>
      </c>
      <c r="O50" s="321">
        <v>178</v>
      </c>
      <c r="P50" s="321">
        <v>26</v>
      </c>
      <c r="Q50" s="322">
        <f>O50+'Oct24'!Q50</f>
        <v>769</v>
      </c>
      <c r="R50" s="322">
        <f>P50+'Oct24'!R50</f>
        <v>188</v>
      </c>
      <c r="S50" s="321">
        <v>7038</v>
      </c>
      <c r="T50" s="321">
        <v>1255</v>
      </c>
      <c r="U50" s="321">
        <v>2175</v>
      </c>
      <c r="V50" s="321">
        <v>451</v>
      </c>
      <c r="W50" s="321">
        <v>1249</v>
      </c>
      <c r="X50" s="321">
        <v>259</v>
      </c>
      <c r="Y50" s="305">
        <f t="shared" si="8"/>
        <v>57.425287356321839</v>
      </c>
      <c r="Z50" s="305">
        <f t="shared" si="8"/>
        <v>57.427937915742795</v>
      </c>
      <c r="AA50" s="321">
        <v>7076</v>
      </c>
      <c r="AB50" s="321">
        <v>780</v>
      </c>
      <c r="AC50" s="321">
        <v>3435</v>
      </c>
      <c r="AD50" s="321">
        <v>398</v>
      </c>
      <c r="AE50" s="321">
        <v>2085</v>
      </c>
      <c r="AF50" s="321">
        <v>251</v>
      </c>
      <c r="AG50" s="321">
        <v>139</v>
      </c>
      <c r="AH50" s="321">
        <v>22</v>
      </c>
      <c r="AI50" s="321">
        <v>724</v>
      </c>
      <c r="AJ50" s="321">
        <v>73</v>
      </c>
      <c r="AK50" s="321">
        <v>88</v>
      </c>
      <c r="AL50" s="321">
        <v>13</v>
      </c>
      <c r="AM50" s="321">
        <v>367</v>
      </c>
      <c r="AN50" s="321">
        <v>66</v>
      </c>
      <c r="AO50" s="321">
        <v>1741</v>
      </c>
      <c r="AP50" s="321">
        <v>177</v>
      </c>
      <c r="AQ50" s="321">
        <v>1523</v>
      </c>
      <c r="AR50" s="321">
        <v>134</v>
      </c>
      <c r="AS50" s="322">
        <f t="shared" si="3"/>
        <v>3264</v>
      </c>
      <c r="AT50" s="322">
        <f t="shared" si="3"/>
        <v>311</v>
      </c>
      <c r="AU50" s="322">
        <f t="shared" si="4"/>
        <v>3575</v>
      </c>
      <c r="AV50" s="322">
        <f>AO50+'Oct24'!AV50</f>
        <v>8531</v>
      </c>
      <c r="AW50" s="322">
        <f>AP50+'Oct24'!AW50</f>
        <v>1387</v>
      </c>
      <c r="AX50" s="322">
        <f>AQ50+'Oct24'!AX50</f>
        <v>7373</v>
      </c>
      <c r="AY50" s="322">
        <f>AR50+'Oct24'!AY50</f>
        <v>1027</v>
      </c>
      <c r="AZ50" s="322">
        <f t="shared" si="5"/>
        <v>15904</v>
      </c>
      <c r="BA50" s="322">
        <f t="shared" si="5"/>
        <v>2414</v>
      </c>
      <c r="BB50" s="322">
        <f t="shared" si="6"/>
        <v>18318</v>
      </c>
      <c r="BC50" s="321"/>
      <c r="BD50" s="321"/>
      <c r="BE50" s="322"/>
      <c r="BF50" s="322"/>
      <c r="BG50" s="321"/>
      <c r="BH50" s="321"/>
      <c r="BI50" s="321"/>
      <c r="BJ50" s="321"/>
      <c r="BK50" s="323"/>
      <c r="BL50" s="323"/>
      <c r="BM50" s="323"/>
    </row>
    <row r="51" spans="1:65" s="423" customFormat="1" ht="16.95" customHeight="1">
      <c r="A51" s="385"/>
      <c r="B51" s="386" t="s">
        <v>18</v>
      </c>
      <c r="C51" s="386">
        <f>SUM(C46:C50)</f>
        <v>258000</v>
      </c>
      <c r="D51" s="386">
        <f t="shared" ref="D51:BM51" si="29">SUM(D46:D50)</f>
        <v>28500</v>
      </c>
      <c r="E51" s="404">
        <f t="shared" si="29"/>
        <v>20717</v>
      </c>
      <c r="F51" s="404">
        <f t="shared" si="29"/>
        <v>2430</v>
      </c>
      <c r="G51" s="404">
        <f t="shared" si="29"/>
        <v>19848</v>
      </c>
      <c r="H51" s="327">
        <f t="shared" si="2"/>
        <v>95.805377226432398</v>
      </c>
      <c r="I51" s="404">
        <f t="shared" si="29"/>
        <v>3941</v>
      </c>
      <c r="J51" s="327">
        <f t="shared" si="9"/>
        <v>162.18106995884773</v>
      </c>
      <c r="K51" s="404">
        <f t="shared" si="29"/>
        <v>99159</v>
      </c>
      <c r="L51" s="327">
        <f t="shared" si="0"/>
        <v>38.43372093023256</v>
      </c>
      <c r="M51" s="404">
        <f t="shared" si="29"/>
        <v>20744</v>
      </c>
      <c r="N51" s="327">
        <f t="shared" si="10"/>
        <v>72.785964912280704</v>
      </c>
      <c r="O51" s="404">
        <f t="shared" si="29"/>
        <v>632</v>
      </c>
      <c r="P51" s="404">
        <f t="shared" si="29"/>
        <v>129</v>
      </c>
      <c r="Q51" s="404">
        <f t="shared" si="29"/>
        <v>2719</v>
      </c>
      <c r="R51" s="404">
        <f t="shared" si="29"/>
        <v>825</v>
      </c>
      <c r="S51" s="404">
        <f t="shared" si="29"/>
        <v>20147</v>
      </c>
      <c r="T51" s="404">
        <f t="shared" si="29"/>
        <v>4560</v>
      </c>
      <c r="U51" s="404">
        <f t="shared" si="29"/>
        <v>5947</v>
      </c>
      <c r="V51" s="404">
        <f t="shared" si="29"/>
        <v>1376</v>
      </c>
      <c r="W51" s="404">
        <f t="shared" si="29"/>
        <v>3099</v>
      </c>
      <c r="X51" s="404">
        <f t="shared" si="29"/>
        <v>677</v>
      </c>
      <c r="Y51" s="327">
        <f t="shared" si="8"/>
        <v>52.110307718177232</v>
      </c>
      <c r="Z51" s="327">
        <f t="shared" si="8"/>
        <v>49.200581395348834</v>
      </c>
      <c r="AA51" s="404">
        <f t="shared" si="29"/>
        <v>23631</v>
      </c>
      <c r="AB51" s="404">
        <f t="shared" si="29"/>
        <v>4283</v>
      </c>
      <c r="AC51" s="404">
        <f t="shared" si="29"/>
        <v>9779</v>
      </c>
      <c r="AD51" s="404">
        <f t="shared" si="29"/>
        <v>1764</v>
      </c>
      <c r="AE51" s="404">
        <f t="shared" si="29"/>
        <v>7772</v>
      </c>
      <c r="AF51" s="404">
        <f t="shared" si="29"/>
        <v>1458</v>
      </c>
      <c r="AG51" s="404">
        <f t="shared" si="29"/>
        <v>354</v>
      </c>
      <c r="AH51" s="404">
        <f t="shared" si="29"/>
        <v>75</v>
      </c>
      <c r="AI51" s="404">
        <f t="shared" si="29"/>
        <v>2110</v>
      </c>
      <c r="AJ51" s="404">
        <f t="shared" si="29"/>
        <v>335</v>
      </c>
      <c r="AK51" s="404">
        <f t="shared" si="29"/>
        <v>268</v>
      </c>
      <c r="AL51" s="404">
        <f t="shared" si="29"/>
        <v>53</v>
      </c>
      <c r="AM51" s="404">
        <f t="shared" si="29"/>
        <v>745</v>
      </c>
      <c r="AN51" s="404">
        <f t="shared" si="29"/>
        <v>241</v>
      </c>
      <c r="AO51" s="404">
        <f t="shared" si="29"/>
        <v>4748</v>
      </c>
      <c r="AP51" s="404">
        <f t="shared" si="29"/>
        <v>791</v>
      </c>
      <c r="AQ51" s="404">
        <f t="shared" si="29"/>
        <v>4131</v>
      </c>
      <c r="AR51" s="404">
        <f t="shared" si="29"/>
        <v>615</v>
      </c>
      <c r="AS51" s="404">
        <f t="shared" si="29"/>
        <v>8879</v>
      </c>
      <c r="AT51" s="404">
        <f t="shared" si="29"/>
        <v>1406</v>
      </c>
      <c r="AU51" s="404">
        <f t="shared" si="29"/>
        <v>10285</v>
      </c>
      <c r="AV51" s="404">
        <f t="shared" si="29"/>
        <v>23304</v>
      </c>
      <c r="AW51" s="404">
        <f t="shared" si="29"/>
        <v>3835</v>
      </c>
      <c r="AX51" s="404">
        <f t="shared" si="29"/>
        <v>20227</v>
      </c>
      <c r="AY51" s="415">
        <f t="shared" si="29"/>
        <v>2947</v>
      </c>
      <c r="AZ51" s="404">
        <f t="shared" si="29"/>
        <v>43531</v>
      </c>
      <c r="BA51" s="404">
        <f t="shared" si="29"/>
        <v>6782</v>
      </c>
      <c r="BB51" s="404">
        <f t="shared" si="29"/>
        <v>50313</v>
      </c>
      <c r="BC51" s="404">
        <f t="shared" si="29"/>
        <v>0</v>
      </c>
      <c r="BD51" s="404">
        <f t="shared" si="29"/>
        <v>0</v>
      </c>
      <c r="BE51" s="404">
        <f t="shared" si="29"/>
        <v>0</v>
      </c>
      <c r="BF51" s="404">
        <f t="shared" si="29"/>
        <v>0</v>
      </c>
      <c r="BG51" s="404">
        <f t="shared" si="29"/>
        <v>41</v>
      </c>
      <c r="BH51" s="404">
        <f t="shared" si="29"/>
        <v>4080</v>
      </c>
      <c r="BI51" s="404">
        <f t="shared" si="29"/>
        <v>67600</v>
      </c>
      <c r="BJ51" s="404">
        <f t="shared" si="29"/>
        <v>0</v>
      </c>
      <c r="BK51" s="404">
        <f t="shared" si="29"/>
        <v>21788</v>
      </c>
      <c r="BL51" s="404">
        <f t="shared" si="29"/>
        <v>363150</v>
      </c>
      <c r="BM51" s="404">
        <f t="shared" si="29"/>
        <v>384938</v>
      </c>
    </row>
    <row r="52" spans="1:65" s="365" customFormat="1" ht="16.95" customHeight="1">
      <c r="A52" s="387">
        <v>40</v>
      </c>
      <c r="B52" s="392" t="s">
        <v>49</v>
      </c>
      <c r="C52" s="382">
        <v>146000</v>
      </c>
      <c r="D52" s="382">
        <v>47000</v>
      </c>
      <c r="E52" s="321">
        <v>12275</v>
      </c>
      <c r="F52" s="321">
        <v>4170</v>
      </c>
      <c r="G52" s="321">
        <v>11364</v>
      </c>
      <c r="H52" s="305">
        <f t="shared" si="2"/>
        <v>92.578411405295313</v>
      </c>
      <c r="I52" s="321">
        <v>4606</v>
      </c>
      <c r="J52" s="361">
        <f t="shared" si="9"/>
        <v>110.45563549160671</v>
      </c>
      <c r="K52" s="322">
        <f>G52+'Oct24'!K52</f>
        <v>57271</v>
      </c>
      <c r="L52" s="305">
        <f t="shared" si="0"/>
        <v>39.226712328767121</v>
      </c>
      <c r="M52" s="322">
        <f>I52+'Oct24'!M52</f>
        <v>25228</v>
      </c>
      <c r="N52" s="305">
        <f t="shared" si="10"/>
        <v>53.676595744680853</v>
      </c>
      <c r="O52" s="321">
        <v>6</v>
      </c>
      <c r="P52" s="321">
        <v>30</v>
      </c>
      <c r="Q52" s="322">
        <f>O52+'Oct24'!Q52</f>
        <v>85</v>
      </c>
      <c r="R52" s="322">
        <f>P52+'Oct24'!R52</f>
        <v>162</v>
      </c>
      <c r="S52" s="321">
        <v>11464</v>
      </c>
      <c r="T52" s="321">
        <v>5335</v>
      </c>
      <c r="U52" s="321">
        <v>4282</v>
      </c>
      <c r="V52" s="321">
        <v>2282</v>
      </c>
      <c r="W52" s="321">
        <v>2430</v>
      </c>
      <c r="X52" s="321">
        <v>1244</v>
      </c>
      <c r="Y52" s="305">
        <f t="shared" si="8"/>
        <v>56.749182624941618</v>
      </c>
      <c r="Z52" s="305">
        <f t="shared" si="8"/>
        <v>54.513584574934271</v>
      </c>
      <c r="AA52" s="321">
        <v>11900</v>
      </c>
      <c r="AB52" s="321">
        <v>5156</v>
      </c>
      <c r="AC52" s="321">
        <v>4740</v>
      </c>
      <c r="AD52" s="321">
        <v>1948</v>
      </c>
      <c r="AE52" s="321">
        <v>5891</v>
      </c>
      <c r="AF52" s="321">
        <v>1720</v>
      </c>
      <c r="AG52" s="321">
        <v>123</v>
      </c>
      <c r="AH52" s="321">
        <v>39</v>
      </c>
      <c r="AI52" s="321">
        <v>630</v>
      </c>
      <c r="AJ52" s="321">
        <v>528</v>
      </c>
      <c r="AK52" s="321">
        <v>113</v>
      </c>
      <c r="AL52" s="321">
        <v>29</v>
      </c>
      <c r="AM52" s="321">
        <v>232</v>
      </c>
      <c r="AN52" s="321">
        <v>119</v>
      </c>
      <c r="AO52" s="321">
        <v>2608</v>
      </c>
      <c r="AP52" s="321">
        <v>1110</v>
      </c>
      <c r="AQ52" s="321">
        <v>1960</v>
      </c>
      <c r="AR52" s="321">
        <v>848</v>
      </c>
      <c r="AS52" s="322">
        <f t="shared" si="3"/>
        <v>4568</v>
      </c>
      <c r="AT52" s="322">
        <f t="shared" si="3"/>
        <v>1958</v>
      </c>
      <c r="AU52" s="322">
        <f t="shared" si="4"/>
        <v>6526</v>
      </c>
      <c r="AV52" s="322">
        <f>AO52+'Oct24'!AV52</f>
        <v>13404</v>
      </c>
      <c r="AW52" s="322">
        <f>AP52+'Oct24'!AW52</f>
        <v>5032</v>
      </c>
      <c r="AX52" s="322">
        <f>AQ52+'Oct24'!AX52</f>
        <v>9700</v>
      </c>
      <c r="AY52" s="322">
        <f>AR52+'Oct24'!AY52</f>
        <v>4116</v>
      </c>
      <c r="AZ52" s="322">
        <f t="shared" si="5"/>
        <v>23104</v>
      </c>
      <c r="BA52" s="322">
        <f t="shared" si="5"/>
        <v>9148</v>
      </c>
      <c r="BB52" s="322">
        <f t="shared" si="6"/>
        <v>32252</v>
      </c>
      <c r="BC52" s="321"/>
      <c r="BD52" s="321"/>
      <c r="BE52" s="322"/>
      <c r="BF52" s="322"/>
      <c r="BG52" s="321">
        <v>3</v>
      </c>
      <c r="BH52" s="321">
        <v>5313</v>
      </c>
      <c r="BI52" s="321"/>
      <c r="BJ52" s="321"/>
      <c r="BK52" s="322">
        <f>'Oct24'!BK52+BH52</f>
        <v>28813</v>
      </c>
      <c r="BL52" s="322">
        <f>'Oct24'!BL52+BI52</f>
        <v>0</v>
      </c>
      <c r="BM52" s="322">
        <f>SUM(BK52:BL52)</f>
        <v>28813</v>
      </c>
    </row>
    <row r="53" spans="1:65" s="365" customFormat="1" ht="16.95" customHeight="1">
      <c r="A53" s="383">
        <v>41</v>
      </c>
      <c r="B53" s="384" t="s">
        <v>50</v>
      </c>
      <c r="C53" s="382">
        <v>45000</v>
      </c>
      <c r="D53" s="382">
        <v>8000</v>
      </c>
      <c r="E53" s="321">
        <v>3800</v>
      </c>
      <c r="F53" s="321">
        <v>665</v>
      </c>
      <c r="G53" s="321">
        <v>3810</v>
      </c>
      <c r="H53" s="305">
        <f t="shared" si="2"/>
        <v>100.26315789473684</v>
      </c>
      <c r="I53" s="321">
        <v>624</v>
      </c>
      <c r="J53" s="361">
        <f t="shared" si="9"/>
        <v>93.834586466165419</v>
      </c>
      <c r="K53" s="322">
        <f>G53+'Oct24'!K53</f>
        <v>18929</v>
      </c>
      <c r="L53" s="305">
        <f t="shared" si="0"/>
        <v>42.064444444444447</v>
      </c>
      <c r="M53" s="322">
        <f>I53+'Oct24'!M53</f>
        <v>3326</v>
      </c>
      <c r="N53" s="305">
        <f t="shared" si="10"/>
        <v>41.575000000000003</v>
      </c>
      <c r="O53" s="321">
        <v>5</v>
      </c>
      <c r="P53" s="321">
        <v>0</v>
      </c>
      <c r="Q53" s="322">
        <f>O53+'Oct24'!Q53</f>
        <v>5</v>
      </c>
      <c r="R53" s="322">
        <f>P53+'Oct24'!R53</f>
        <v>3</v>
      </c>
      <c r="S53" s="321">
        <v>3735</v>
      </c>
      <c r="T53" s="321">
        <v>699</v>
      </c>
      <c r="U53" s="321">
        <v>1215</v>
      </c>
      <c r="V53" s="321">
        <v>200</v>
      </c>
      <c r="W53" s="321">
        <v>653</v>
      </c>
      <c r="X53" s="321">
        <v>105</v>
      </c>
      <c r="Y53" s="305">
        <f t="shared" si="8"/>
        <v>53.744855967078188</v>
      </c>
      <c r="Z53" s="305">
        <f t="shared" si="8"/>
        <v>52.5</v>
      </c>
      <c r="AA53" s="321">
        <v>4225</v>
      </c>
      <c r="AB53" s="321">
        <v>638</v>
      </c>
      <c r="AC53" s="321">
        <v>1058</v>
      </c>
      <c r="AD53" s="321">
        <v>72</v>
      </c>
      <c r="AE53" s="321">
        <v>770</v>
      </c>
      <c r="AF53" s="321">
        <v>33</v>
      </c>
      <c r="AG53" s="321">
        <v>26</v>
      </c>
      <c r="AH53" s="321">
        <v>6</v>
      </c>
      <c r="AI53" s="321">
        <v>36</v>
      </c>
      <c r="AJ53" s="321">
        <v>6</v>
      </c>
      <c r="AK53" s="321">
        <v>29</v>
      </c>
      <c r="AL53" s="321">
        <v>5</v>
      </c>
      <c r="AM53" s="321">
        <v>14</v>
      </c>
      <c r="AN53" s="321">
        <v>3</v>
      </c>
      <c r="AO53" s="321">
        <v>896</v>
      </c>
      <c r="AP53" s="321">
        <v>93</v>
      </c>
      <c r="AQ53" s="321">
        <v>719</v>
      </c>
      <c r="AR53" s="321">
        <v>86</v>
      </c>
      <c r="AS53" s="322">
        <f t="shared" si="3"/>
        <v>1615</v>
      </c>
      <c r="AT53" s="322">
        <f t="shared" si="3"/>
        <v>179</v>
      </c>
      <c r="AU53" s="322">
        <f t="shared" si="4"/>
        <v>1794</v>
      </c>
      <c r="AV53" s="322">
        <f>AO53+'Oct24'!AV53</f>
        <v>4226</v>
      </c>
      <c r="AW53" s="322">
        <f>AP53+'Oct24'!AW53</f>
        <v>684</v>
      </c>
      <c r="AX53" s="322">
        <f>AQ53+'Oct24'!AX53</f>
        <v>3441</v>
      </c>
      <c r="AY53" s="322">
        <f>AR53+'Oct24'!AY53</f>
        <v>597</v>
      </c>
      <c r="AZ53" s="322">
        <f t="shared" si="5"/>
        <v>7667</v>
      </c>
      <c r="BA53" s="322">
        <f t="shared" si="5"/>
        <v>1281</v>
      </c>
      <c r="BB53" s="322">
        <f t="shared" si="6"/>
        <v>8948</v>
      </c>
      <c r="BC53" s="321"/>
      <c r="BD53" s="321"/>
      <c r="BE53" s="322"/>
      <c r="BF53" s="322"/>
      <c r="BG53" s="321"/>
      <c r="BH53" s="321"/>
      <c r="BI53" s="321"/>
      <c r="BJ53" s="321"/>
      <c r="BK53" s="323"/>
      <c r="BL53" s="323"/>
      <c r="BM53" s="323"/>
    </row>
    <row r="54" spans="1:65" s="423" customFormat="1" ht="16.95" customHeight="1">
      <c r="A54" s="385"/>
      <c r="B54" s="386" t="s">
        <v>18</v>
      </c>
      <c r="C54" s="386">
        <f>SUM(C52:C53)</f>
        <v>191000</v>
      </c>
      <c r="D54" s="386">
        <f t="shared" ref="D54:BM54" si="30">SUM(D52:D53)</f>
        <v>55000</v>
      </c>
      <c r="E54" s="404">
        <f t="shared" si="30"/>
        <v>16075</v>
      </c>
      <c r="F54" s="404">
        <f t="shared" si="30"/>
        <v>4835</v>
      </c>
      <c r="G54" s="404">
        <f t="shared" si="30"/>
        <v>15174</v>
      </c>
      <c r="H54" s="327">
        <f t="shared" si="2"/>
        <v>94.395023328149307</v>
      </c>
      <c r="I54" s="404">
        <f t="shared" si="30"/>
        <v>5230</v>
      </c>
      <c r="J54" s="327">
        <f t="shared" si="9"/>
        <v>108.16959669079628</v>
      </c>
      <c r="K54" s="404">
        <f t="shared" si="30"/>
        <v>76200</v>
      </c>
      <c r="L54" s="327">
        <f t="shared" si="0"/>
        <v>39.895287958115183</v>
      </c>
      <c r="M54" s="404">
        <f t="shared" si="30"/>
        <v>28554</v>
      </c>
      <c r="N54" s="327">
        <f t="shared" si="10"/>
        <v>51.916363636363634</v>
      </c>
      <c r="O54" s="404">
        <f t="shared" si="30"/>
        <v>11</v>
      </c>
      <c r="P54" s="404">
        <f t="shared" si="30"/>
        <v>30</v>
      </c>
      <c r="Q54" s="404">
        <f t="shared" si="30"/>
        <v>90</v>
      </c>
      <c r="R54" s="404">
        <f t="shared" si="30"/>
        <v>165</v>
      </c>
      <c r="S54" s="404">
        <f t="shared" si="30"/>
        <v>15199</v>
      </c>
      <c r="T54" s="404">
        <f t="shared" si="30"/>
        <v>6034</v>
      </c>
      <c r="U54" s="404">
        <f t="shared" si="30"/>
        <v>5497</v>
      </c>
      <c r="V54" s="404">
        <f t="shared" si="30"/>
        <v>2482</v>
      </c>
      <c r="W54" s="404">
        <f t="shared" si="30"/>
        <v>3083</v>
      </c>
      <c r="X54" s="404">
        <f t="shared" si="30"/>
        <v>1349</v>
      </c>
      <c r="Y54" s="327">
        <f t="shared" si="8"/>
        <v>56.085137347644171</v>
      </c>
      <c r="Z54" s="327">
        <f t="shared" si="8"/>
        <v>54.35132957292506</v>
      </c>
      <c r="AA54" s="404">
        <f t="shared" si="30"/>
        <v>16125</v>
      </c>
      <c r="AB54" s="404">
        <f t="shared" si="30"/>
        <v>5794</v>
      </c>
      <c r="AC54" s="404">
        <f t="shared" si="30"/>
        <v>5798</v>
      </c>
      <c r="AD54" s="404">
        <f t="shared" si="30"/>
        <v>2020</v>
      </c>
      <c r="AE54" s="404">
        <f t="shared" si="30"/>
        <v>6661</v>
      </c>
      <c r="AF54" s="404">
        <f t="shared" si="30"/>
        <v>1753</v>
      </c>
      <c r="AG54" s="404">
        <f t="shared" si="30"/>
        <v>149</v>
      </c>
      <c r="AH54" s="404">
        <f t="shared" si="30"/>
        <v>45</v>
      </c>
      <c r="AI54" s="404">
        <f t="shared" si="30"/>
        <v>666</v>
      </c>
      <c r="AJ54" s="404">
        <f t="shared" si="30"/>
        <v>534</v>
      </c>
      <c r="AK54" s="404">
        <f t="shared" si="30"/>
        <v>142</v>
      </c>
      <c r="AL54" s="404">
        <f t="shared" si="30"/>
        <v>34</v>
      </c>
      <c r="AM54" s="404">
        <f t="shared" si="30"/>
        <v>246</v>
      </c>
      <c r="AN54" s="404">
        <f t="shared" si="30"/>
        <v>122</v>
      </c>
      <c r="AO54" s="404">
        <f t="shared" si="30"/>
        <v>3504</v>
      </c>
      <c r="AP54" s="404">
        <f t="shared" si="30"/>
        <v>1203</v>
      </c>
      <c r="AQ54" s="404">
        <f t="shared" si="30"/>
        <v>2679</v>
      </c>
      <c r="AR54" s="404">
        <f t="shared" si="30"/>
        <v>934</v>
      </c>
      <c r="AS54" s="404">
        <f t="shared" si="30"/>
        <v>6183</v>
      </c>
      <c r="AT54" s="404">
        <f t="shared" si="30"/>
        <v>2137</v>
      </c>
      <c r="AU54" s="404">
        <f t="shared" si="30"/>
        <v>8320</v>
      </c>
      <c r="AV54" s="404">
        <f t="shared" si="30"/>
        <v>17630</v>
      </c>
      <c r="AW54" s="415">
        <f t="shared" si="30"/>
        <v>5716</v>
      </c>
      <c r="AX54" s="404">
        <f t="shared" si="30"/>
        <v>13141</v>
      </c>
      <c r="AY54" s="415">
        <f t="shared" si="30"/>
        <v>4713</v>
      </c>
      <c r="AZ54" s="404">
        <f t="shared" si="30"/>
        <v>30771</v>
      </c>
      <c r="BA54" s="404">
        <f t="shared" si="30"/>
        <v>10429</v>
      </c>
      <c r="BB54" s="404">
        <f t="shared" si="30"/>
        <v>41200</v>
      </c>
      <c r="BC54" s="404">
        <f t="shared" si="30"/>
        <v>0</v>
      </c>
      <c r="BD54" s="404">
        <f t="shared" si="30"/>
        <v>0</v>
      </c>
      <c r="BE54" s="404">
        <f t="shared" si="30"/>
        <v>0</v>
      </c>
      <c r="BF54" s="404">
        <f t="shared" si="30"/>
        <v>0</v>
      </c>
      <c r="BG54" s="404">
        <f t="shared" si="30"/>
        <v>3</v>
      </c>
      <c r="BH54" s="404">
        <f t="shared" si="30"/>
        <v>5313</v>
      </c>
      <c r="BI54" s="404">
        <f t="shared" si="30"/>
        <v>0</v>
      </c>
      <c r="BJ54" s="404">
        <f t="shared" si="30"/>
        <v>0</v>
      </c>
      <c r="BK54" s="404">
        <f t="shared" si="30"/>
        <v>28813</v>
      </c>
      <c r="BL54" s="404">
        <f t="shared" si="30"/>
        <v>0</v>
      </c>
      <c r="BM54" s="404">
        <f t="shared" si="30"/>
        <v>28813</v>
      </c>
    </row>
    <row r="55" spans="1:65" s="365" customFormat="1" ht="16.95" customHeight="1">
      <c r="A55" s="387">
        <v>42</v>
      </c>
      <c r="B55" s="392" t="s">
        <v>51</v>
      </c>
      <c r="C55" s="382">
        <v>115000</v>
      </c>
      <c r="D55" s="382">
        <v>0</v>
      </c>
      <c r="E55" s="321">
        <v>9585</v>
      </c>
      <c r="F55" s="321"/>
      <c r="G55" s="321">
        <v>7752</v>
      </c>
      <c r="H55" s="305">
        <f t="shared" si="2"/>
        <v>80.876369327073547</v>
      </c>
      <c r="I55" s="321"/>
      <c r="J55" s="361"/>
      <c r="K55" s="322">
        <f>G55+'Oct24'!K55</f>
        <v>40253</v>
      </c>
      <c r="L55" s="305">
        <f t="shared" si="0"/>
        <v>35.002608695652171</v>
      </c>
      <c r="M55" s="322">
        <f>I55+'Aug24'!M55</f>
        <v>0</v>
      </c>
      <c r="N55" s="305">
        <v>0</v>
      </c>
      <c r="O55" s="321"/>
      <c r="P55" s="321"/>
      <c r="Q55" s="322">
        <f>O55+'Oct24'!Q55</f>
        <v>11</v>
      </c>
      <c r="R55" s="322">
        <f>P55+'Oct24'!R55</f>
        <v>0</v>
      </c>
      <c r="S55" s="321">
        <v>1260</v>
      </c>
      <c r="T55" s="321"/>
      <c r="U55" s="321">
        <v>316</v>
      </c>
      <c r="V55" s="321"/>
      <c r="W55" s="321">
        <v>161</v>
      </c>
      <c r="X55" s="321"/>
      <c r="Y55" s="305">
        <f t="shared" si="8"/>
        <v>50.949367088607595</v>
      </c>
      <c r="Z55" s="305"/>
      <c r="AA55" s="321">
        <v>7768</v>
      </c>
      <c r="AB55" s="321"/>
      <c r="AC55" s="321">
        <v>4054</v>
      </c>
      <c r="AD55" s="321"/>
      <c r="AE55" s="321">
        <v>3502</v>
      </c>
      <c r="AF55" s="321"/>
      <c r="AG55" s="321">
        <v>89</v>
      </c>
      <c r="AH55" s="321"/>
      <c r="AI55" s="321">
        <v>260</v>
      </c>
      <c r="AJ55" s="321"/>
      <c r="AK55" s="321">
        <v>24</v>
      </c>
      <c r="AL55" s="321"/>
      <c r="AM55" s="321">
        <v>29</v>
      </c>
      <c r="AN55" s="321"/>
      <c r="AO55" s="321">
        <v>2046</v>
      </c>
      <c r="AP55" s="321"/>
      <c r="AQ55" s="321">
        <v>1668</v>
      </c>
      <c r="AR55" s="321"/>
      <c r="AS55" s="322">
        <f t="shared" si="3"/>
        <v>3714</v>
      </c>
      <c r="AT55" s="322">
        <f t="shared" si="3"/>
        <v>0</v>
      </c>
      <c r="AU55" s="322">
        <f t="shared" si="4"/>
        <v>3714</v>
      </c>
      <c r="AV55" s="322">
        <f>AO55+'Oct24'!AV55</f>
        <v>10117</v>
      </c>
      <c r="AW55" s="322">
        <f>AP55+'Oct24'!AW55</f>
        <v>0</v>
      </c>
      <c r="AX55" s="322">
        <f>AQ55+'Oct24'!AX55</f>
        <v>8618</v>
      </c>
      <c r="AY55" s="322">
        <f>AR55+'Oct24'!AY55</f>
        <v>0</v>
      </c>
      <c r="AZ55" s="322">
        <f t="shared" si="5"/>
        <v>18735</v>
      </c>
      <c r="BA55" s="322">
        <f t="shared" si="5"/>
        <v>0</v>
      </c>
      <c r="BB55" s="322">
        <f t="shared" si="6"/>
        <v>18735</v>
      </c>
      <c r="BC55" s="321"/>
      <c r="BD55" s="321"/>
      <c r="BE55" s="322">
        <v>0</v>
      </c>
      <c r="BF55" s="322">
        <v>0</v>
      </c>
      <c r="BG55" s="321"/>
      <c r="BH55" s="321"/>
      <c r="BI55" s="321"/>
      <c r="BJ55" s="321"/>
      <c r="BK55" s="323"/>
      <c r="BL55" s="323"/>
      <c r="BM55" s="323"/>
    </row>
    <row r="56" spans="1:65" s="365" customFormat="1" ht="16.95" customHeight="1">
      <c r="A56" s="383">
        <v>43</v>
      </c>
      <c r="B56" s="384" t="s">
        <v>52</v>
      </c>
      <c r="C56" s="382">
        <v>120000</v>
      </c>
      <c r="D56" s="382">
        <v>0</v>
      </c>
      <c r="E56" s="321">
        <v>10000</v>
      </c>
      <c r="F56" s="321"/>
      <c r="G56" s="321">
        <v>8346</v>
      </c>
      <c r="H56" s="305">
        <f t="shared" si="2"/>
        <v>83.46</v>
      </c>
      <c r="I56" s="321"/>
      <c r="J56" s="361"/>
      <c r="K56" s="322">
        <f>G56+'Oct24'!K56</f>
        <v>42650</v>
      </c>
      <c r="L56" s="305">
        <f t="shared" si="0"/>
        <v>35.541666666666664</v>
      </c>
      <c r="M56" s="322">
        <f>I56+'Aug24'!M56</f>
        <v>0</v>
      </c>
      <c r="N56" s="305">
        <v>0</v>
      </c>
      <c r="O56" s="321">
        <v>3</v>
      </c>
      <c r="P56" s="321"/>
      <c r="Q56" s="322">
        <f>O56+'Oct24'!Q56</f>
        <v>32</v>
      </c>
      <c r="R56" s="322">
        <f>P56+'Oct24'!R56</f>
        <v>0</v>
      </c>
      <c r="S56" s="321">
        <v>8738</v>
      </c>
      <c r="T56" s="321"/>
      <c r="U56" s="321">
        <v>2807</v>
      </c>
      <c r="V56" s="321"/>
      <c r="W56" s="321">
        <v>1411</v>
      </c>
      <c r="X56" s="321"/>
      <c r="Y56" s="305">
        <f t="shared" si="8"/>
        <v>50.267189169932315</v>
      </c>
      <c r="Z56" s="305"/>
      <c r="AA56" s="321">
        <v>9396</v>
      </c>
      <c r="AB56" s="321"/>
      <c r="AC56" s="321">
        <v>4777</v>
      </c>
      <c r="AD56" s="321"/>
      <c r="AE56" s="321">
        <v>4648</v>
      </c>
      <c r="AF56" s="321"/>
      <c r="AG56" s="321">
        <v>109</v>
      </c>
      <c r="AH56" s="321"/>
      <c r="AI56" s="321">
        <v>204</v>
      </c>
      <c r="AJ56" s="321"/>
      <c r="AK56" s="321">
        <v>103</v>
      </c>
      <c r="AL56" s="321"/>
      <c r="AM56" s="321">
        <v>66</v>
      </c>
      <c r="AN56" s="321"/>
      <c r="AO56" s="321">
        <v>2145</v>
      </c>
      <c r="AP56" s="321"/>
      <c r="AQ56" s="321">
        <v>1738</v>
      </c>
      <c r="AR56" s="321"/>
      <c r="AS56" s="322">
        <f t="shared" si="3"/>
        <v>3883</v>
      </c>
      <c r="AT56" s="322">
        <f t="shared" si="3"/>
        <v>0</v>
      </c>
      <c r="AU56" s="322">
        <f t="shared" si="4"/>
        <v>3883</v>
      </c>
      <c r="AV56" s="322">
        <f>AO56+'Oct24'!AV56</f>
        <v>10430</v>
      </c>
      <c r="AW56" s="322">
        <f>AP56+'Oct24'!AW56</f>
        <v>0</v>
      </c>
      <c r="AX56" s="322">
        <f>AQ56+'Oct24'!AX56</f>
        <v>8486</v>
      </c>
      <c r="AY56" s="322">
        <f>AR56+'Oct24'!AY56</f>
        <v>0</v>
      </c>
      <c r="AZ56" s="322">
        <f t="shared" si="5"/>
        <v>18916</v>
      </c>
      <c r="BA56" s="322">
        <f t="shared" si="5"/>
        <v>0</v>
      </c>
      <c r="BB56" s="322">
        <f t="shared" si="6"/>
        <v>18916</v>
      </c>
      <c r="BC56" s="321"/>
      <c r="BD56" s="321"/>
      <c r="BE56" s="322">
        <v>0</v>
      </c>
      <c r="BF56" s="322">
        <v>0</v>
      </c>
      <c r="BG56" s="321"/>
      <c r="BH56" s="321"/>
      <c r="BI56" s="321"/>
      <c r="BJ56" s="321"/>
      <c r="BK56" s="323"/>
      <c r="BL56" s="323"/>
      <c r="BM56" s="323"/>
    </row>
    <row r="57" spans="1:65" s="423" customFormat="1" ht="16.95" customHeight="1">
      <c r="A57" s="385"/>
      <c r="B57" s="386" t="s">
        <v>18</v>
      </c>
      <c r="C57" s="386">
        <f>SUM(C55:C56)</f>
        <v>235000</v>
      </c>
      <c r="D57" s="386">
        <f t="shared" ref="D57:BM57" si="31">SUM(D55:D56)</f>
        <v>0</v>
      </c>
      <c r="E57" s="404">
        <f t="shared" si="31"/>
        <v>19585</v>
      </c>
      <c r="F57" s="404">
        <f t="shared" si="31"/>
        <v>0</v>
      </c>
      <c r="G57" s="404">
        <f t="shared" si="31"/>
        <v>16098</v>
      </c>
      <c r="H57" s="327">
        <f t="shared" si="2"/>
        <v>82.195557824865972</v>
      </c>
      <c r="I57" s="404">
        <f t="shared" si="31"/>
        <v>0</v>
      </c>
      <c r="J57" s="404">
        <f t="shared" si="31"/>
        <v>0</v>
      </c>
      <c r="K57" s="404">
        <f t="shared" si="31"/>
        <v>82903</v>
      </c>
      <c r="L57" s="327">
        <f t="shared" si="0"/>
        <v>35.277872340425532</v>
      </c>
      <c r="M57" s="404">
        <f t="shared" si="31"/>
        <v>0</v>
      </c>
      <c r="N57" s="404">
        <f t="shared" si="31"/>
        <v>0</v>
      </c>
      <c r="O57" s="404">
        <f t="shared" si="31"/>
        <v>3</v>
      </c>
      <c r="P57" s="404">
        <f t="shared" si="31"/>
        <v>0</v>
      </c>
      <c r="Q57" s="404">
        <f t="shared" si="31"/>
        <v>43</v>
      </c>
      <c r="R57" s="404">
        <f t="shared" si="31"/>
        <v>0</v>
      </c>
      <c r="S57" s="404">
        <f t="shared" si="31"/>
        <v>9998</v>
      </c>
      <c r="T57" s="404">
        <f t="shared" si="31"/>
        <v>0</v>
      </c>
      <c r="U57" s="404">
        <f t="shared" si="31"/>
        <v>3123</v>
      </c>
      <c r="V57" s="404">
        <f t="shared" si="31"/>
        <v>0</v>
      </c>
      <c r="W57" s="404">
        <f t="shared" si="31"/>
        <v>1572</v>
      </c>
      <c r="X57" s="404">
        <f t="shared" si="31"/>
        <v>0</v>
      </c>
      <c r="Y57" s="377">
        <f t="shared" si="8"/>
        <v>50.33621517771374</v>
      </c>
      <c r="Z57" s="404">
        <f t="shared" si="31"/>
        <v>0</v>
      </c>
      <c r="AA57" s="404">
        <f t="shared" si="31"/>
        <v>17164</v>
      </c>
      <c r="AB57" s="404">
        <f t="shared" si="31"/>
        <v>0</v>
      </c>
      <c r="AC57" s="404">
        <f t="shared" si="31"/>
        <v>8831</v>
      </c>
      <c r="AD57" s="404">
        <f t="shared" si="31"/>
        <v>0</v>
      </c>
      <c r="AE57" s="404">
        <f t="shared" si="31"/>
        <v>8150</v>
      </c>
      <c r="AF57" s="404">
        <f t="shared" si="31"/>
        <v>0</v>
      </c>
      <c r="AG57" s="404">
        <f t="shared" si="31"/>
        <v>198</v>
      </c>
      <c r="AH57" s="404">
        <f t="shared" si="31"/>
        <v>0</v>
      </c>
      <c r="AI57" s="404">
        <f t="shared" si="31"/>
        <v>464</v>
      </c>
      <c r="AJ57" s="404">
        <f t="shared" si="31"/>
        <v>0</v>
      </c>
      <c r="AK57" s="404">
        <f t="shared" si="31"/>
        <v>127</v>
      </c>
      <c r="AL57" s="404">
        <f t="shared" si="31"/>
        <v>0</v>
      </c>
      <c r="AM57" s="404">
        <f t="shared" si="31"/>
        <v>95</v>
      </c>
      <c r="AN57" s="404">
        <f t="shared" si="31"/>
        <v>0</v>
      </c>
      <c r="AO57" s="404">
        <f t="shared" si="31"/>
        <v>4191</v>
      </c>
      <c r="AP57" s="404">
        <f t="shared" si="31"/>
        <v>0</v>
      </c>
      <c r="AQ57" s="404">
        <f t="shared" si="31"/>
        <v>3406</v>
      </c>
      <c r="AR57" s="404">
        <f t="shared" si="31"/>
        <v>0</v>
      </c>
      <c r="AS57" s="404">
        <f t="shared" si="31"/>
        <v>7597</v>
      </c>
      <c r="AT57" s="404">
        <f t="shared" si="31"/>
        <v>0</v>
      </c>
      <c r="AU57" s="404">
        <f t="shared" si="31"/>
        <v>7597</v>
      </c>
      <c r="AV57" s="404">
        <f t="shared" si="31"/>
        <v>20547</v>
      </c>
      <c r="AW57" s="404">
        <f t="shared" si="31"/>
        <v>0</v>
      </c>
      <c r="AX57" s="404">
        <f t="shared" si="31"/>
        <v>17104</v>
      </c>
      <c r="AY57" s="404">
        <f t="shared" si="31"/>
        <v>0</v>
      </c>
      <c r="AZ57" s="404">
        <f t="shared" si="31"/>
        <v>37651</v>
      </c>
      <c r="BA57" s="404">
        <f t="shared" si="31"/>
        <v>0</v>
      </c>
      <c r="BB57" s="404">
        <f t="shared" si="31"/>
        <v>37651</v>
      </c>
      <c r="BC57" s="404">
        <f t="shared" si="31"/>
        <v>0</v>
      </c>
      <c r="BD57" s="404">
        <f t="shared" si="31"/>
        <v>0</v>
      </c>
      <c r="BE57" s="404">
        <f t="shared" si="31"/>
        <v>0</v>
      </c>
      <c r="BF57" s="404">
        <f t="shared" si="31"/>
        <v>0</v>
      </c>
      <c r="BG57" s="404">
        <f t="shared" si="31"/>
        <v>0</v>
      </c>
      <c r="BH57" s="404">
        <f t="shared" si="31"/>
        <v>0</v>
      </c>
      <c r="BI57" s="404">
        <f t="shared" si="31"/>
        <v>0</v>
      </c>
      <c r="BJ57" s="404">
        <f t="shared" si="31"/>
        <v>0</v>
      </c>
      <c r="BK57" s="404">
        <f t="shared" si="31"/>
        <v>0</v>
      </c>
      <c r="BL57" s="404">
        <f t="shared" si="31"/>
        <v>0</v>
      </c>
      <c r="BM57" s="404">
        <f t="shared" si="31"/>
        <v>0</v>
      </c>
    </row>
    <row r="58" spans="1:65" s="365" customFormat="1" ht="16.95" customHeight="1">
      <c r="A58" s="387">
        <v>44</v>
      </c>
      <c r="B58" s="392" t="s">
        <v>53</v>
      </c>
      <c r="C58" s="382">
        <v>88000</v>
      </c>
      <c r="D58" s="382">
        <v>40000</v>
      </c>
      <c r="E58" s="321">
        <v>7300</v>
      </c>
      <c r="F58" s="321">
        <v>3050</v>
      </c>
      <c r="G58" s="321">
        <v>7573</v>
      </c>
      <c r="H58" s="305">
        <f t="shared" si="2"/>
        <v>103.73972602739725</v>
      </c>
      <c r="I58" s="321">
        <v>3880</v>
      </c>
      <c r="J58" s="361">
        <f t="shared" si="9"/>
        <v>127.21311475409836</v>
      </c>
      <c r="K58" s="322">
        <f>G58+'Oct24'!K58</f>
        <v>36986</v>
      </c>
      <c r="L58" s="305">
        <f t="shared" si="0"/>
        <v>42.029545454545456</v>
      </c>
      <c r="M58" s="322">
        <f>I58+'Oct24'!M58</f>
        <v>18078</v>
      </c>
      <c r="N58" s="305">
        <f t="shared" ref="N58:N62" si="32">M58*100/D58</f>
        <v>45.195</v>
      </c>
      <c r="O58" s="321">
        <v>211</v>
      </c>
      <c r="P58" s="321">
        <v>64</v>
      </c>
      <c r="Q58" s="322">
        <f>O58+'Oct24'!Q58</f>
        <v>814</v>
      </c>
      <c r="R58" s="322">
        <f>P58+'Oct24'!R58</f>
        <v>402</v>
      </c>
      <c r="S58" s="321">
        <v>6951</v>
      </c>
      <c r="T58" s="321">
        <v>3688</v>
      </c>
      <c r="U58" s="321">
        <v>2008</v>
      </c>
      <c r="V58" s="321">
        <v>1391</v>
      </c>
      <c r="W58" s="321">
        <v>1094</v>
      </c>
      <c r="X58" s="321">
        <v>748</v>
      </c>
      <c r="Y58" s="305">
        <f t="shared" si="8"/>
        <v>54.482071713147413</v>
      </c>
      <c r="Z58" s="305">
        <f t="shared" si="8"/>
        <v>53.774263120057512</v>
      </c>
      <c r="AA58" s="321">
        <v>7426</v>
      </c>
      <c r="AB58" s="321">
        <v>3567</v>
      </c>
      <c r="AC58" s="321">
        <v>3859</v>
      </c>
      <c r="AD58" s="321">
        <v>1876</v>
      </c>
      <c r="AE58" s="321">
        <v>3567</v>
      </c>
      <c r="AF58" s="321">
        <v>1691</v>
      </c>
      <c r="AG58" s="321">
        <v>94</v>
      </c>
      <c r="AH58" s="321">
        <v>76</v>
      </c>
      <c r="AI58" s="321">
        <v>382</v>
      </c>
      <c r="AJ58" s="321">
        <v>134</v>
      </c>
      <c r="AK58" s="321">
        <v>75</v>
      </c>
      <c r="AL58" s="321">
        <v>58</v>
      </c>
      <c r="AM58" s="321">
        <v>455</v>
      </c>
      <c r="AN58" s="321">
        <v>286</v>
      </c>
      <c r="AO58" s="321">
        <v>1609</v>
      </c>
      <c r="AP58" s="321">
        <v>935</v>
      </c>
      <c r="AQ58" s="321">
        <v>1410</v>
      </c>
      <c r="AR58" s="321">
        <v>657</v>
      </c>
      <c r="AS58" s="322">
        <f t="shared" si="3"/>
        <v>3019</v>
      </c>
      <c r="AT58" s="322">
        <f t="shared" si="3"/>
        <v>1592</v>
      </c>
      <c r="AU58" s="322">
        <f t="shared" si="4"/>
        <v>4611</v>
      </c>
      <c r="AV58" s="322">
        <f>AO58+'Oct24'!AV58</f>
        <v>7289</v>
      </c>
      <c r="AW58" s="322">
        <f>AP58+'Oct24'!AW58</f>
        <v>4313</v>
      </c>
      <c r="AX58" s="322">
        <f>AQ58+'Oct24'!AX58</f>
        <v>6006</v>
      </c>
      <c r="AY58" s="322">
        <f>AR58+'Oct24'!AY58</f>
        <v>3299</v>
      </c>
      <c r="AZ58" s="322">
        <f t="shared" si="5"/>
        <v>13295</v>
      </c>
      <c r="BA58" s="322">
        <f t="shared" si="5"/>
        <v>7612</v>
      </c>
      <c r="BB58" s="322">
        <f t="shared" si="6"/>
        <v>20907</v>
      </c>
      <c r="BC58" s="321">
        <v>25</v>
      </c>
      <c r="BD58" s="321">
        <v>125</v>
      </c>
      <c r="BE58" s="322">
        <f>BC58+'Oct24'!BE58</f>
        <v>93</v>
      </c>
      <c r="BF58" s="322">
        <f>BD58+'Oct24'!BF58</f>
        <v>465</v>
      </c>
      <c r="BG58" s="321">
        <v>4</v>
      </c>
      <c r="BH58" s="321">
        <v>8060</v>
      </c>
      <c r="BI58" s="321"/>
      <c r="BJ58" s="321">
        <f>SUM(BH58:BI58)</f>
        <v>8060</v>
      </c>
      <c r="BK58" s="322">
        <f>'Oct24'!BK58+BH58</f>
        <v>37801</v>
      </c>
      <c r="BL58" s="322">
        <f>'Oct24'!BL58+BI58</f>
        <v>0</v>
      </c>
      <c r="BM58" s="322">
        <f>SUM(BK58:BL58)</f>
        <v>37801</v>
      </c>
    </row>
    <row r="59" spans="1:65" s="365" customFormat="1" ht="16.95" customHeight="1">
      <c r="A59" s="381">
        <v>45</v>
      </c>
      <c r="B59" s="382" t="s">
        <v>54</v>
      </c>
      <c r="C59" s="382">
        <v>44000</v>
      </c>
      <c r="D59" s="382">
        <v>4000</v>
      </c>
      <c r="E59" s="321">
        <v>3770</v>
      </c>
      <c r="F59" s="321">
        <v>650</v>
      </c>
      <c r="G59" s="321">
        <v>3384</v>
      </c>
      <c r="H59" s="305">
        <f t="shared" si="2"/>
        <v>89.761273209549074</v>
      </c>
      <c r="I59" s="321">
        <v>788</v>
      </c>
      <c r="J59" s="361">
        <f t="shared" si="9"/>
        <v>121.23076923076923</v>
      </c>
      <c r="K59" s="322">
        <f>G59+'Oct24'!K59</f>
        <v>16104</v>
      </c>
      <c r="L59" s="305">
        <f t="shared" si="0"/>
        <v>36.6</v>
      </c>
      <c r="M59" s="322">
        <f>I59+'Oct24'!M59</f>
        <v>3330</v>
      </c>
      <c r="N59" s="305">
        <f t="shared" si="32"/>
        <v>83.25</v>
      </c>
      <c r="O59" s="321">
        <v>126</v>
      </c>
      <c r="P59" s="321">
        <v>50</v>
      </c>
      <c r="Q59" s="322">
        <f>O59+'Oct24'!Q59</f>
        <v>493</v>
      </c>
      <c r="R59" s="322">
        <f>P59+'Oct24'!R59</f>
        <v>272</v>
      </c>
      <c r="S59" s="321">
        <v>3159</v>
      </c>
      <c r="T59" s="321">
        <v>662</v>
      </c>
      <c r="U59" s="321">
        <v>1672</v>
      </c>
      <c r="V59" s="321">
        <v>217</v>
      </c>
      <c r="W59" s="321">
        <v>890</v>
      </c>
      <c r="X59" s="321">
        <v>123</v>
      </c>
      <c r="Y59" s="305">
        <f t="shared" si="8"/>
        <v>53.229665071770334</v>
      </c>
      <c r="Z59" s="305">
        <f t="shared" si="8"/>
        <v>56.682027649769587</v>
      </c>
      <c r="AA59" s="321">
        <v>4719</v>
      </c>
      <c r="AB59" s="321">
        <v>620</v>
      </c>
      <c r="AC59" s="321">
        <v>1600</v>
      </c>
      <c r="AD59" s="321">
        <v>225</v>
      </c>
      <c r="AE59" s="321">
        <v>3119</v>
      </c>
      <c r="AF59" s="321">
        <v>395</v>
      </c>
      <c r="AG59" s="321">
        <v>169</v>
      </c>
      <c r="AH59" s="321">
        <v>52</v>
      </c>
      <c r="AI59" s="321">
        <v>608</v>
      </c>
      <c r="AJ59" s="321">
        <v>102</v>
      </c>
      <c r="AK59" s="321">
        <v>114</v>
      </c>
      <c r="AL59" s="321">
        <v>40</v>
      </c>
      <c r="AM59" s="321">
        <v>410</v>
      </c>
      <c r="AN59" s="321">
        <v>39</v>
      </c>
      <c r="AO59" s="321">
        <v>832</v>
      </c>
      <c r="AP59" s="321">
        <v>92</v>
      </c>
      <c r="AQ59" s="321">
        <v>703</v>
      </c>
      <c r="AR59" s="321">
        <v>72</v>
      </c>
      <c r="AS59" s="322">
        <f t="shared" si="3"/>
        <v>1535</v>
      </c>
      <c r="AT59" s="322">
        <f t="shared" si="3"/>
        <v>164</v>
      </c>
      <c r="AU59" s="322">
        <f t="shared" si="4"/>
        <v>1699</v>
      </c>
      <c r="AV59" s="322">
        <f>AO59+'Oct24'!AV59</f>
        <v>3880</v>
      </c>
      <c r="AW59" s="322">
        <f>AP59+'Oct24'!AW59</f>
        <v>560</v>
      </c>
      <c r="AX59" s="322">
        <f>AQ59+'Oct24'!AX59</f>
        <v>3109</v>
      </c>
      <c r="AY59" s="322">
        <f>AR59+'Oct24'!AY59</f>
        <v>386</v>
      </c>
      <c r="AZ59" s="322">
        <f t="shared" si="5"/>
        <v>6989</v>
      </c>
      <c r="BA59" s="322">
        <f t="shared" si="5"/>
        <v>946</v>
      </c>
      <c r="BB59" s="322">
        <f t="shared" si="6"/>
        <v>7935</v>
      </c>
      <c r="BC59" s="321"/>
      <c r="BD59" s="321"/>
      <c r="BE59" s="322"/>
      <c r="BF59" s="322"/>
      <c r="BG59" s="321"/>
      <c r="BH59" s="321"/>
      <c r="BI59" s="321"/>
      <c r="BJ59" s="321"/>
      <c r="BK59" s="323"/>
      <c r="BL59" s="323"/>
      <c r="BM59" s="323"/>
    </row>
    <row r="60" spans="1:65" s="365" customFormat="1" ht="16.95" customHeight="1">
      <c r="A60" s="381">
        <v>46</v>
      </c>
      <c r="B60" s="382" t="s">
        <v>55</v>
      </c>
      <c r="C60" s="382">
        <v>22000</v>
      </c>
      <c r="D60" s="382">
        <v>20000</v>
      </c>
      <c r="E60" s="321">
        <v>1750</v>
      </c>
      <c r="F60" s="321">
        <v>1710</v>
      </c>
      <c r="G60" s="321">
        <v>1828</v>
      </c>
      <c r="H60" s="305">
        <f t="shared" si="2"/>
        <v>104.45714285714286</v>
      </c>
      <c r="I60" s="321">
        <v>2335</v>
      </c>
      <c r="J60" s="361">
        <f t="shared" si="9"/>
        <v>136.54970760233917</v>
      </c>
      <c r="K60" s="322">
        <f>G60+'Oct24'!K60</f>
        <v>8342</v>
      </c>
      <c r="L60" s="305">
        <f t="shared" si="0"/>
        <v>37.918181818181822</v>
      </c>
      <c r="M60" s="322">
        <f>I60+'Oct24'!M60</f>
        <v>10571</v>
      </c>
      <c r="N60" s="305">
        <f t="shared" si="32"/>
        <v>52.854999999999997</v>
      </c>
      <c r="O60" s="321">
        <v>64</v>
      </c>
      <c r="P60" s="321">
        <v>67</v>
      </c>
      <c r="Q60" s="322">
        <f>O60+'Oct24'!Q60</f>
        <v>298</v>
      </c>
      <c r="R60" s="322">
        <f>P60+'Oct24'!R60</f>
        <v>290</v>
      </c>
      <c r="S60" s="321">
        <v>1503</v>
      </c>
      <c r="T60" s="321">
        <v>1759</v>
      </c>
      <c r="U60" s="321">
        <v>601</v>
      </c>
      <c r="V60" s="321">
        <v>795</v>
      </c>
      <c r="W60" s="321">
        <v>310</v>
      </c>
      <c r="X60" s="321">
        <v>412</v>
      </c>
      <c r="Y60" s="305">
        <f t="shared" si="8"/>
        <v>51.580698835274539</v>
      </c>
      <c r="Z60" s="305">
        <f t="shared" si="8"/>
        <v>51.823899371069182</v>
      </c>
      <c r="AA60" s="321">
        <v>1748</v>
      </c>
      <c r="AB60" s="321">
        <v>2160</v>
      </c>
      <c r="AC60" s="321">
        <v>858</v>
      </c>
      <c r="AD60" s="321">
        <v>1059</v>
      </c>
      <c r="AE60" s="321">
        <v>890</v>
      </c>
      <c r="AF60" s="321">
        <v>1101</v>
      </c>
      <c r="AG60" s="321">
        <v>16</v>
      </c>
      <c r="AH60" s="321">
        <v>17</v>
      </c>
      <c r="AI60" s="321">
        <v>109</v>
      </c>
      <c r="AJ60" s="321">
        <v>98</v>
      </c>
      <c r="AK60" s="321">
        <v>14</v>
      </c>
      <c r="AL60" s="321">
        <v>15</v>
      </c>
      <c r="AM60" s="321">
        <v>22</v>
      </c>
      <c r="AN60" s="321">
        <v>12</v>
      </c>
      <c r="AO60" s="321">
        <v>370</v>
      </c>
      <c r="AP60" s="321">
        <v>443</v>
      </c>
      <c r="AQ60" s="321">
        <v>317</v>
      </c>
      <c r="AR60" s="321">
        <v>407</v>
      </c>
      <c r="AS60" s="322">
        <f t="shared" si="3"/>
        <v>687</v>
      </c>
      <c r="AT60" s="322">
        <f t="shared" si="3"/>
        <v>850</v>
      </c>
      <c r="AU60" s="322">
        <f t="shared" si="4"/>
        <v>1537</v>
      </c>
      <c r="AV60" s="322">
        <f>AO60+'Oct24'!AV60</f>
        <v>1997</v>
      </c>
      <c r="AW60" s="322">
        <f>AP60+'Oct24'!AW60</f>
        <v>2397</v>
      </c>
      <c r="AX60" s="322">
        <f>AQ60+'Oct24'!AX60</f>
        <v>1660</v>
      </c>
      <c r="AY60" s="322">
        <f>AR60+'Oct24'!AY60</f>
        <v>2105</v>
      </c>
      <c r="AZ60" s="322">
        <f t="shared" si="5"/>
        <v>3657</v>
      </c>
      <c r="BA60" s="322">
        <f t="shared" si="5"/>
        <v>4502</v>
      </c>
      <c r="BB60" s="322">
        <f t="shared" si="6"/>
        <v>8159</v>
      </c>
      <c r="BC60" s="321"/>
      <c r="BD60" s="321"/>
      <c r="BE60" s="322"/>
      <c r="BF60" s="322"/>
      <c r="BG60" s="321"/>
      <c r="BH60" s="321"/>
      <c r="BI60" s="321"/>
      <c r="BJ60" s="321"/>
      <c r="BK60" s="323"/>
      <c r="BL60" s="323"/>
      <c r="BM60" s="323"/>
    </row>
    <row r="61" spans="1:65" s="365" customFormat="1" ht="16.95" customHeight="1">
      <c r="A61" s="381">
        <v>47</v>
      </c>
      <c r="B61" s="382" t="s">
        <v>56</v>
      </c>
      <c r="C61" s="382">
        <v>36000</v>
      </c>
      <c r="D61" s="382">
        <v>0</v>
      </c>
      <c r="E61" s="321">
        <v>2990</v>
      </c>
      <c r="F61" s="321"/>
      <c r="G61" s="321">
        <v>3237</v>
      </c>
      <c r="H61" s="305">
        <f t="shared" si="2"/>
        <v>108.26086956521739</v>
      </c>
      <c r="I61" s="321"/>
      <c r="J61" s="361"/>
      <c r="K61" s="322">
        <f>G61+'Oct24'!K61</f>
        <v>15407</v>
      </c>
      <c r="L61" s="305">
        <f t="shared" si="0"/>
        <v>42.797222222222224</v>
      </c>
      <c r="M61" s="322">
        <f>I61+'Oct24'!M61</f>
        <v>0</v>
      </c>
      <c r="N61" s="305"/>
      <c r="O61" s="321">
        <v>43</v>
      </c>
      <c r="P61" s="321"/>
      <c r="Q61" s="322">
        <f>O61+'Oct24'!Q61</f>
        <v>167</v>
      </c>
      <c r="R61" s="322">
        <f>P61+'Oct24'!R61</f>
        <v>0</v>
      </c>
      <c r="S61" s="321">
        <v>2972</v>
      </c>
      <c r="T61" s="321"/>
      <c r="U61" s="321">
        <v>1675</v>
      </c>
      <c r="V61" s="321"/>
      <c r="W61" s="321">
        <v>916</v>
      </c>
      <c r="X61" s="321"/>
      <c r="Y61" s="305">
        <f t="shared" si="8"/>
        <v>54.686567164179102</v>
      </c>
      <c r="Z61" s="305"/>
      <c r="AA61" s="321">
        <v>2700</v>
      </c>
      <c r="AB61" s="321"/>
      <c r="AC61" s="321">
        <v>1409</v>
      </c>
      <c r="AD61" s="321"/>
      <c r="AE61" s="321">
        <v>1291</v>
      </c>
      <c r="AF61" s="321"/>
      <c r="AG61" s="321">
        <v>130</v>
      </c>
      <c r="AH61" s="321"/>
      <c r="AI61" s="321">
        <v>254</v>
      </c>
      <c r="AJ61" s="321"/>
      <c r="AK61" s="321">
        <v>124</v>
      </c>
      <c r="AL61" s="321"/>
      <c r="AM61" s="321">
        <v>408</v>
      </c>
      <c r="AN61" s="321"/>
      <c r="AO61" s="321">
        <v>679</v>
      </c>
      <c r="AP61" s="321"/>
      <c r="AQ61" s="321">
        <v>677</v>
      </c>
      <c r="AR61" s="321"/>
      <c r="AS61" s="322">
        <f t="shared" si="3"/>
        <v>1356</v>
      </c>
      <c r="AT61" s="322">
        <f t="shared" si="3"/>
        <v>0</v>
      </c>
      <c r="AU61" s="322">
        <f t="shared" si="4"/>
        <v>1356</v>
      </c>
      <c r="AV61" s="322">
        <f>AO61+'Oct24'!AV61</f>
        <v>3249</v>
      </c>
      <c r="AW61" s="322">
        <f>AP61+'Oct24'!AW61</f>
        <v>0</v>
      </c>
      <c r="AX61" s="322">
        <f>AQ61+'Oct24'!AX61</f>
        <v>2908</v>
      </c>
      <c r="AY61" s="322">
        <f>AR61+'Oct24'!AY61</f>
        <v>0</v>
      </c>
      <c r="AZ61" s="322">
        <f t="shared" si="5"/>
        <v>6157</v>
      </c>
      <c r="BA61" s="322">
        <f t="shared" si="5"/>
        <v>0</v>
      </c>
      <c r="BB61" s="322">
        <f t="shared" si="6"/>
        <v>6157</v>
      </c>
      <c r="BC61" s="321"/>
      <c r="BD61" s="321"/>
      <c r="BE61" s="322"/>
      <c r="BF61" s="322"/>
      <c r="BG61" s="321"/>
      <c r="BH61" s="321"/>
      <c r="BI61" s="321"/>
      <c r="BJ61" s="321"/>
      <c r="BK61" s="323"/>
      <c r="BL61" s="323"/>
      <c r="BM61" s="323"/>
    </row>
    <row r="62" spans="1:65" s="365" customFormat="1" ht="16.95" customHeight="1">
      <c r="A62" s="383">
        <v>48</v>
      </c>
      <c r="B62" s="384" t="s">
        <v>57</v>
      </c>
      <c r="C62" s="382">
        <v>65000</v>
      </c>
      <c r="D62" s="382">
        <v>12000</v>
      </c>
      <c r="E62" s="321">
        <v>5142</v>
      </c>
      <c r="F62" s="321">
        <v>910</v>
      </c>
      <c r="G62" s="321">
        <v>5035</v>
      </c>
      <c r="H62" s="305">
        <f t="shared" si="2"/>
        <v>97.919097627382342</v>
      </c>
      <c r="I62" s="321">
        <v>1027</v>
      </c>
      <c r="J62" s="361">
        <f t="shared" si="9"/>
        <v>112.85714285714286</v>
      </c>
      <c r="K62" s="322">
        <f>G62+'Oct24'!K62</f>
        <v>25927</v>
      </c>
      <c r="L62" s="305">
        <f t="shared" si="0"/>
        <v>39.887692307692305</v>
      </c>
      <c r="M62" s="322">
        <f>I62+'Oct24'!M62</f>
        <v>4814</v>
      </c>
      <c r="N62" s="305">
        <f t="shared" si="32"/>
        <v>40.116666666666667</v>
      </c>
      <c r="O62" s="321">
        <v>58</v>
      </c>
      <c r="P62" s="321">
        <v>25</v>
      </c>
      <c r="Q62" s="322">
        <f>O62+'Oct24'!Q62</f>
        <v>356</v>
      </c>
      <c r="R62" s="322">
        <f>P62+'Oct24'!R62</f>
        <v>85</v>
      </c>
      <c r="S62" s="321">
        <v>4787</v>
      </c>
      <c r="T62" s="321">
        <v>938</v>
      </c>
      <c r="U62" s="321">
        <v>1456</v>
      </c>
      <c r="V62" s="321">
        <v>287</v>
      </c>
      <c r="W62" s="321">
        <v>772</v>
      </c>
      <c r="X62" s="321">
        <v>156</v>
      </c>
      <c r="Y62" s="305">
        <f t="shared" si="8"/>
        <v>53.021978021978022</v>
      </c>
      <c r="Z62" s="305">
        <f t="shared" si="8"/>
        <v>54.355400696864109</v>
      </c>
      <c r="AA62" s="321">
        <v>5572</v>
      </c>
      <c r="AB62" s="321">
        <v>951</v>
      </c>
      <c r="AC62" s="321">
        <v>2789</v>
      </c>
      <c r="AD62" s="321">
        <v>465</v>
      </c>
      <c r="AE62" s="321">
        <v>2783</v>
      </c>
      <c r="AF62" s="321">
        <v>486</v>
      </c>
      <c r="AG62" s="321">
        <v>87</v>
      </c>
      <c r="AH62" s="321">
        <v>15</v>
      </c>
      <c r="AI62" s="321">
        <v>352</v>
      </c>
      <c r="AJ62" s="321">
        <v>72</v>
      </c>
      <c r="AK62" s="321">
        <v>60</v>
      </c>
      <c r="AL62" s="321">
        <v>8</v>
      </c>
      <c r="AM62" s="321">
        <v>198</v>
      </c>
      <c r="AN62" s="321">
        <v>29</v>
      </c>
      <c r="AO62" s="321">
        <v>1265</v>
      </c>
      <c r="AP62" s="321">
        <v>193</v>
      </c>
      <c r="AQ62" s="321">
        <v>972</v>
      </c>
      <c r="AR62" s="321">
        <v>141</v>
      </c>
      <c r="AS62" s="322">
        <f t="shared" si="3"/>
        <v>2237</v>
      </c>
      <c r="AT62" s="322">
        <f t="shared" si="3"/>
        <v>334</v>
      </c>
      <c r="AU62" s="322">
        <f t="shared" si="4"/>
        <v>2571</v>
      </c>
      <c r="AV62" s="322">
        <f>AO62+'Oct24'!AV62</f>
        <v>5947</v>
      </c>
      <c r="AW62" s="322">
        <f>AP62+'Oct24'!AW62</f>
        <v>1019</v>
      </c>
      <c r="AX62" s="322">
        <f>AQ62+'Oct24'!AX62</f>
        <v>4661</v>
      </c>
      <c r="AY62" s="322">
        <f>AR62+'Oct24'!AY62</f>
        <v>798</v>
      </c>
      <c r="AZ62" s="322">
        <f t="shared" si="5"/>
        <v>10608</v>
      </c>
      <c r="BA62" s="322">
        <f t="shared" si="5"/>
        <v>1817</v>
      </c>
      <c r="BB62" s="322">
        <f t="shared" si="6"/>
        <v>12425</v>
      </c>
      <c r="BC62" s="321" t="s">
        <v>80</v>
      </c>
      <c r="BD62" s="321"/>
      <c r="BE62" s="322"/>
      <c r="BF62" s="322"/>
      <c r="BG62" s="321"/>
      <c r="BH62" s="321"/>
      <c r="BI62" s="321"/>
      <c r="BJ62" s="321"/>
      <c r="BK62" s="323"/>
      <c r="BL62" s="323"/>
      <c r="BM62" s="323"/>
    </row>
    <row r="63" spans="1:65" s="422" customFormat="1" ht="16.95" customHeight="1">
      <c r="A63" s="385"/>
      <c r="B63" s="386" t="s">
        <v>18</v>
      </c>
      <c r="C63" s="386">
        <f>SUM(C58:C62)</f>
        <v>255000</v>
      </c>
      <c r="D63" s="386">
        <f t="shared" ref="D63:BM63" si="33">SUM(D58:D62)</f>
        <v>76000</v>
      </c>
      <c r="E63" s="404">
        <f t="shared" si="33"/>
        <v>20952</v>
      </c>
      <c r="F63" s="404">
        <f t="shared" si="33"/>
        <v>6320</v>
      </c>
      <c r="G63" s="404">
        <f t="shared" si="33"/>
        <v>21057</v>
      </c>
      <c r="H63" s="327">
        <f t="shared" si="2"/>
        <v>100.50114547537228</v>
      </c>
      <c r="I63" s="404">
        <f t="shared" si="33"/>
        <v>8030</v>
      </c>
      <c r="J63" s="327">
        <f t="shared" si="9"/>
        <v>127.05696202531645</v>
      </c>
      <c r="K63" s="404">
        <f t="shared" si="33"/>
        <v>102766</v>
      </c>
      <c r="L63" s="327">
        <f t="shared" si="0"/>
        <v>40.300392156862742</v>
      </c>
      <c r="M63" s="404">
        <f t="shared" si="33"/>
        <v>36793</v>
      </c>
      <c r="N63" s="327">
        <f t="shared" si="10"/>
        <v>48.411842105263155</v>
      </c>
      <c r="O63" s="404">
        <f t="shared" si="33"/>
        <v>502</v>
      </c>
      <c r="P63" s="404">
        <f t="shared" si="33"/>
        <v>206</v>
      </c>
      <c r="Q63" s="404">
        <f t="shared" si="33"/>
        <v>2128</v>
      </c>
      <c r="R63" s="404">
        <f t="shared" si="33"/>
        <v>1049</v>
      </c>
      <c r="S63" s="404">
        <f t="shared" si="33"/>
        <v>19372</v>
      </c>
      <c r="T63" s="404">
        <f t="shared" si="33"/>
        <v>7047</v>
      </c>
      <c r="U63" s="404">
        <f t="shared" si="33"/>
        <v>7412</v>
      </c>
      <c r="V63" s="404">
        <f t="shared" si="33"/>
        <v>2690</v>
      </c>
      <c r="W63" s="404">
        <f t="shared" si="33"/>
        <v>3982</v>
      </c>
      <c r="X63" s="404">
        <f t="shared" si="33"/>
        <v>1439</v>
      </c>
      <c r="Y63" s="327">
        <f t="shared" si="8"/>
        <v>53.723691311386943</v>
      </c>
      <c r="Z63" s="327">
        <f t="shared" si="8"/>
        <v>53.494423791821561</v>
      </c>
      <c r="AA63" s="404">
        <f t="shared" si="33"/>
        <v>22165</v>
      </c>
      <c r="AB63" s="404">
        <f t="shared" si="33"/>
        <v>7298</v>
      </c>
      <c r="AC63" s="404">
        <f t="shared" si="33"/>
        <v>10515</v>
      </c>
      <c r="AD63" s="404">
        <f t="shared" si="33"/>
        <v>3625</v>
      </c>
      <c r="AE63" s="404">
        <f t="shared" si="33"/>
        <v>11650</v>
      </c>
      <c r="AF63" s="404">
        <f t="shared" si="33"/>
        <v>3673</v>
      </c>
      <c r="AG63" s="404">
        <f t="shared" si="33"/>
        <v>496</v>
      </c>
      <c r="AH63" s="404">
        <f t="shared" si="33"/>
        <v>160</v>
      </c>
      <c r="AI63" s="404">
        <f t="shared" si="33"/>
        <v>1705</v>
      </c>
      <c r="AJ63" s="404">
        <f t="shared" si="33"/>
        <v>406</v>
      </c>
      <c r="AK63" s="404">
        <f t="shared" si="33"/>
        <v>387</v>
      </c>
      <c r="AL63" s="404">
        <f t="shared" si="33"/>
        <v>121</v>
      </c>
      <c r="AM63" s="404">
        <f t="shared" si="33"/>
        <v>1493</v>
      </c>
      <c r="AN63" s="404">
        <f t="shared" si="33"/>
        <v>366</v>
      </c>
      <c r="AO63" s="404">
        <f t="shared" si="33"/>
        <v>4755</v>
      </c>
      <c r="AP63" s="404">
        <f t="shared" si="33"/>
        <v>1663</v>
      </c>
      <c r="AQ63" s="404">
        <f t="shared" si="33"/>
        <v>4079</v>
      </c>
      <c r="AR63" s="404">
        <f t="shared" si="33"/>
        <v>1277</v>
      </c>
      <c r="AS63" s="404">
        <f t="shared" si="33"/>
        <v>8834</v>
      </c>
      <c r="AT63" s="404">
        <f t="shared" si="33"/>
        <v>2940</v>
      </c>
      <c r="AU63" s="404">
        <f t="shared" si="33"/>
        <v>11774</v>
      </c>
      <c r="AV63" s="404">
        <f t="shared" si="33"/>
        <v>22362</v>
      </c>
      <c r="AW63" s="404">
        <f t="shared" si="33"/>
        <v>8289</v>
      </c>
      <c r="AX63" s="404">
        <f t="shared" si="33"/>
        <v>18344</v>
      </c>
      <c r="AY63" s="415">
        <f t="shared" si="33"/>
        <v>6588</v>
      </c>
      <c r="AZ63" s="404">
        <f t="shared" si="33"/>
        <v>40706</v>
      </c>
      <c r="BA63" s="404">
        <f t="shared" si="33"/>
        <v>14877</v>
      </c>
      <c r="BB63" s="404">
        <f t="shared" si="33"/>
        <v>55583</v>
      </c>
      <c r="BC63" s="404">
        <f t="shared" si="33"/>
        <v>25</v>
      </c>
      <c r="BD63" s="404">
        <f t="shared" si="33"/>
        <v>125</v>
      </c>
      <c r="BE63" s="404">
        <f t="shared" si="33"/>
        <v>93</v>
      </c>
      <c r="BF63" s="404">
        <f t="shared" si="33"/>
        <v>465</v>
      </c>
      <c r="BG63" s="404">
        <f t="shared" si="33"/>
        <v>4</v>
      </c>
      <c r="BH63" s="404">
        <f t="shared" si="33"/>
        <v>8060</v>
      </c>
      <c r="BI63" s="404">
        <f t="shared" si="33"/>
        <v>0</v>
      </c>
      <c r="BJ63" s="404">
        <f t="shared" si="33"/>
        <v>8060</v>
      </c>
      <c r="BK63" s="404">
        <f t="shared" si="33"/>
        <v>37801</v>
      </c>
      <c r="BL63" s="404">
        <f t="shared" si="33"/>
        <v>0</v>
      </c>
      <c r="BM63" s="404">
        <f t="shared" si="33"/>
        <v>37801</v>
      </c>
    </row>
    <row r="64" spans="1:65" s="363" customFormat="1" ht="16.95" customHeight="1">
      <c r="A64" s="387">
        <v>49</v>
      </c>
      <c r="B64" s="392" t="s">
        <v>58</v>
      </c>
      <c r="C64" s="382">
        <v>50000</v>
      </c>
      <c r="D64" s="382">
        <v>25000</v>
      </c>
      <c r="E64" s="321">
        <v>4251</v>
      </c>
      <c r="F64" s="321">
        <v>3070</v>
      </c>
      <c r="G64" s="321">
        <v>3685</v>
      </c>
      <c r="H64" s="305">
        <f t="shared" si="2"/>
        <v>86.685485768054576</v>
      </c>
      <c r="I64" s="321">
        <v>2120</v>
      </c>
      <c r="J64" s="361">
        <f t="shared" si="9"/>
        <v>69.055374592833871</v>
      </c>
      <c r="K64" s="322">
        <f>G64+'Oct24'!K64</f>
        <v>18281</v>
      </c>
      <c r="L64" s="305">
        <f t="shared" si="0"/>
        <v>36.561999999999998</v>
      </c>
      <c r="M64" s="322">
        <f>I64+'Oct24'!M64</f>
        <v>9553</v>
      </c>
      <c r="N64" s="305">
        <f t="shared" si="10"/>
        <v>38.212000000000003</v>
      </c>
      <c r="O64" s="321">
        <v>70</v>
      </c>
      <c r="P64" s="321">
        <v>19</v>
      </c>
      <c r="Q64" s="322">
        <f>O64+'Oct24'!Q64</f>
        <v>330</v>
      </c>
      <c r="R64" s="322">
        <f>P64+'Oct24'!R64</f>
        <v>88</v>
      </c>
      <c r="S64" s="321">
        <v>4005</v>
      </c>
      <c r="T64" s="321">
        <v>1905</v>
      </c>
      <c r="U64" s="321">
        <v>1253</v>
      </c>
      <c r="V64" s="321">
        <v>577</v>
      </c>
      <c r="W64" s="321">
        <v>679</v>
      </c>
      <c r="X64" s="321">
        <v>295</v>
      </c>
      <c r="Y64" s="305">
        <f t="shared" si="8"/>
        <v>54.18994413407821</v>
      </c>
      <c r="Z64" s="305">
        <f t="shared" si="8"/>
        <v>51.126516464471401</v>
      </c>
      <c r="AA64" s="321">
        <v>3983</v>
      </c>
      <c r="AB64" s="321">
        <v>1999</v>
      </c>
      <c r="AC64" s="321">
        <v>2155</v>
      </c>
      <c r="AD64" s="321">
        <v>1068</v>
      </c>
      <c r="AE64" s="321">
        <v>1815</v>
      </c>
      <c r="AF64" s="321">
        <v>931</v>
      </c>
      <c r="AG64" s="321">
        <v>95</v>
      </c>
      <c r="AH64" s="321">
        <v>46</v>
      </c>
      <c r="AI64" s="321">
        <v>188</v>
      </c>
      <c r="AJ64" s="321">
        <v>100</v>
      </c>
      <c r="AK64" s="321">
        <v>56</v>
      </c>
      <c r="AL64" s="321">
        <v>43</v>
      </c>
      <c r="AM64" s="321">
        <v>69</v>
      </c>
      <c r="AN64" s="321">
        <v>44</v>
      </c>
      <c r="AO64" s="321">
        <v>925</v>
      </c>
      <c r="AP64" s="321">
        <v>450</v>
      </c>
      <c r="AQ64" s="321">
        <v>789</v>
      </c>
      <c r="AR64" s="321">
        <v>412</v>
      </c>
      <c r="AS64" s="322">
        <f t="shared" si="3"/>
        <v>1714</v>
      </c>
      <c r="AT64" s="322">
        <f t="shared" si="3"/>
        <v>862</v>
      </c>
      <c r="AU64" s="322">
        <f t="shared" si="4"/>
        <v>2576</v>
      </c>
      <c r="AV64" s="322">
        <f>AO64+'Oct24'!AV64</f>
        <v>4733</v>
      </c>
      <c r="AW64" s="322">
        <f>AP64+'Oct24'!AW64</f>
        <v>2318</v>
      </c>
      <c r="AX64" s="322">
        <f>AQ64+'Oct24'!AX64</f>
        <v>4088</v>
      </c>
      <c r="AY64" s="322">
        <f>AR64+'Oct24'!AY64</f>
        <v>2112</v>
      </c>
      <c r="AZ64" s="322">
        <f t="shared" si="5"/>
        <v>8821</v>
      </c>
      <c r="BA64" s="322">
        <f t="shared" si="5"/>
        <v>4430</v>
      </c>
      <c r="BB64" s="322">
        <f t="shared" si="6"/>
        <v>13251</v>
      </c>
      <c r="BC64" s="321"/>
      <c r="BD64" s="321"/>
      <c r="BE64" s="322"/>
      <c r="BF64" s="322"/>
      <c r="BG64" s="321">
        <v>4</v>
      </c>
      <c r="BH64" s="321">
        <v>4644</v>
      </c>
      <c r="BI64" s="321"/>
      <c r="BJ64" s="321"/>
      <c r="BK64" s="322">
        <f>'Oct24'!BK64+BH64</f>
        <v>24864</v>
      </c>
      <c r="BL64" s="322">
        <f>'Oct24'!BL64+BI64</f>
        <v>0</v>
      </c>
      <c r="BM64" s="322">
        <f>SUM(BK64:BL64)</f>
        <v>24864</v>
      </c>
    </row>
    <row r="65" spans="1:65" s="363" customFormat="1" ht="16.95" customHeight="1">
      <c r="A65" s="381">
        <v>50</v>
      </c>
      <c r="B65" s="382" t="s">
        <v>59</v>
      </c>
      <c r="C65" s="382">
        <v>28000</v>
      </c>
      <c r="D65" s="382">
        <v>10000</v>
      </c>
      <c r="E65" s="321">
        <v>2280</v>
      </c>
      <c r="F65" s="321">
        <v>971</v>
      </c>
      <c r="G65" s="321">
        <v>2572</v>
      </c>
      <c r="H65" s="305">
        <f t="shared" si="2"/>
        <v>112.80701754385964</v>
      </c>
      <c r="I65" s="321">
        <v>999</v>
      </c>
      <c r="J65" s="361">
        <f t="shared" si="9"/>
        <v>102.88362512873327</v>
      </c>
      <c r="K65" s="322">
        <f>G65+'Oct24'!K65</f>
        <v>9705</v>
      </c>
      <c r="L65" s="305">
        <f t="shared" si="0"/>
        <v>34.660714285714285</v>
      </c>
      <c r="M65" s="322">
        <f>I65+'Oct24'!M65</f>
        <v>3917</v>
      </c>
      <c r="N65" s="305">
        <f t="shared" si="10"/>
        <v>39.17</v>
      </c>
      <c r="O65" s="321">
        <v>152</v>
      </c>
      <c r="P65" s="321">
        <v>60</v>
      </c>
      <c r="Q65" s="322">
        <f>O65+'Oct24'!Q65</f>
        <v>578</v>
      </c>
      <c r="R65" s="322">
        <f>P65+'Oct24'!R65</f>
        <v>280</v>
      </c>
      <c r="S65" s="321">
        <v>1870</v>
      </c>
      <c r="T65" s="321">
        <v>1189</v>
      </c>
      <c r="U65" s="321">
        <v>487</v>
      </c>
      <c r="V65" s="321">
        <v>222</v>
      </c>
      <c r="W65" s="321">
        <v>265</v>
      </c>
      <c r="X65" s="321">
        <v>103</v>
      </c>
      <c r="Y65" s="305">
        <f t="shared" si="8"/>
        <v>54.414784394250511</v>
      </c>
      <c r="Z65" s="305">
        <f t="shared" si="8"/>
        <v>46.396396396396398</v>
      </c>
      <c r="AA65" s="321">
        <v>2177</v>
      </c>
      <c r="AB65" s="321">
        <v>1202</v>
      </c>
      <c r="AC65" s="321">
        <v>963</v>
      </c>
      <c r="AD65" s="321">
        <v>583</v>
      </c>
      <c r="AE65" s="321">
        <v>910</v>
      </c>
      <c r="AF65" s="321">
        <v>619</v>
      </c>
      <c r="AG65" s="321">
        <v>36</v>
      </c>
      <c r="AH65" s="321">
        <v>17</v>
      </c>
      <c r="AI65" s="321">
        <v>118</v>
      </c>
      <c r="AJ65" s="321">
        <v>86</v>
      </c>
      <c r="AK65" s="321">
        <v>7</v>
      </c>
      <c r="AL65" s="321">
        <v>5</v>
      </c>
      <c r="AM65" s="321">
        <v>19</v>
      </c>
      <c r="AN65" s="321">
        <v>2</v>
      </c>
      <c r="AO65" s="321">
        <v>481</v>
      </c>
      <c r="AP65" s="321">
        <v>250</v>
      </c>
      <c r="AQ65" s="321">
        <v>414</v>
      </c>
      <c r="AR65" s="321">
        <v>223</v>
      </c>
      <c r="AS65" s="322">
        <f t="shared" si="3"/>
        <v>895</v>
      </c>
      <c r="AT65" s="322">
        <f t="shared" si="3"/>
        <v>473</v>
      </c>
      <c r="AU65" s="322">
        <f t="shared" si="4"/>
        <v>1368</v>
      </c>
      <c r="AV65" s="322">
        <f>AO65+'Oct24'!AV65</f>
        <v>2413</v>
      </c>
      <c r="AW65" s="322">
        <f>AP65+'Oct24'!AW65</f>
        <v>1086</v>
      </c>
      <c r="AX65" s="322">
        <f>AQ65+'Oct24'!AX65</f>
        <v>2003</v>
      </c>
      <c r="AY65" s="322">
        <f>AR65+'Oct24'!AY65</f>
        <v>1029</v>
      </c>
      <c r="AZ65" s="322">
        <f t="shared" si="5"/>
        <v>4416</v>
      </c>
      <c r="BA65" s="322">
        <f t="shared" si="5"/>
        <v>2115</v>
      </c>
      <c r="BB65" s="322">
        <f t="shared" si="6"/>
        <v>6531</v>
      </c>
      <c r="BC65" s="321"/>
      <c r="BD65" s="321"/>
      <c r="BE65" s="322"/>
      <c r="BF65" s="322"/>
      <c r="BG65" s="321"/>
      <c r="BH65" s="321"/>
      <c r="BI65" s="321"/>
      <c r="BJ65" s="321"/>
      <c r="BK65" s="324"/>
      <c r="BL65" s="324"/>
      <c r="BM65" s="322">
        <f t="shared" ref="BM65:BM87" si="34">SUM(BK65:BL65)</f>
        <v>0</v>
      </c>
    </row>
    <row r="66" spans="1:65" s="363" customFormat="1" ht="16.95" customHeight="1">
      <c r="A66" s="383">
        <v>51</v>
      </c>
      <c r="B66" s="384" t="s">
        <v>60</v>
      </c>
      <c r="C66" s="382">
        <v>70000</v>
      </c>
      <c r="D66" s="382">
        <v>22000</v>
      </c>
      <c r="E66" s="321">
        <v>5892</v>
      </c>
      <c r="F66" s="321">
        <v>1835</v>
      </c>
      <c r="G66" s="321">
        <v>4778</v>
      </c>
      <c r="H66" s="305">
        <f t="shared" si="2"/>
        <v>81.093007467752884</v>
      </c>
      <c r="I66" s="321">
        <v>1713</v>
      </c>
      <c r="J66" s="361">
        <f t="shared" si="9"/>
        <v>93.351498637602177</v>
      </c>
      <c r="K66" s="322">
        <f>G66+'Oct24'!K66</f>
        <v>24192</v>
      </c>
      <c r="L66" s="305">
        <f t="shared" si="0"/>
        <v>34.56</v>
      </c>
      <c r="M66" s="322">
        <f>I66+'Oct24'!M66</f>
        <v>8452</v>
      </c>
      <c r="N66" s="305">
        <f t="shared" si="10"/>
        <v>38.418181818181822</v>
      </c>
      <c r="O66" s="321">
        <v>232</v>
      </c>
      <c r="P66" s="321">
        <v>80</v>
      </c>
      <c r="Q66" s="322">
        <f>O66+'Oct24'!Q66</f>
        <v>1192</v>
      </c>
      <c r="R66" s="322">
        <f>P66+'Oct24'!R66</f>
        <v>429</v>
      </c>
      <c r="S66" s="321">
        <v>4971</v>
      </c>
      <c r="T66" s="321">
        <v>1712</v>
      </c>
      <c r="U66" s="321">
        <v>1053</v>
      </c>
      <c r="V66" s="321">
        <v>395</v>
      </c>
      <c r="W66" s="321">
        <v>563</v>
      </c>
      <c r="X66" s="321">
        <v>206</v>
      </c>
      <c r="Y66" s="305">
        <f t="shared" si="8"/>
        <v>53.466286799620136</v>
      </c>
      <c r="Z66" s="305">
        <f t="shared" si="8"/>
        <v>52.151898734177216</v>
      </c>
      <c r="AA66" s="321">
        <v>5378</v>
      </c>
      <c r="AB66" s="321">
        <v>1805</v>
      </c>
      <c r="AC66" s="321">
        <v>2703</v>
      </c>
      <c r="AD66" s="321">
        <v>688</v>
      </c>
      <c r="AE66" s="321">
        <v>2208</v>
      </c>
      <c r="AF66" s="321">
        <v>641</v>
      </c>
      <c r="AG66" s="321">
        <v>59</v>
      </c>
      <c r="AH66" s="321">
        <v>20</v>
      </c>
      <c r="AI66" s="321">
        <v>361</v>
      </c>
      <c r="AJ66" s="321">
        <v>124</v>
      </c>
      <c r="AK66" s="321">
        <v>45</v>
      </c>
      <c r="AL66" s="321">
        <v>15</v>
      </c>
      <c r="AM66" s="321">
        <v>142</v>
      </c>
      <c r="AN66" s="321">
        <v>35</v>
      </c>
      <c r="AO66" s="321">
        <v>1381</v>
      </c>
      <c r="AP66" s="321">
        <v>421</v>
      </c>
      <c r="AQ66" s="321">
        <v>1133</v>
      </c>
      <c r="AR66" s="321">
        <v>343</v>
      </c>
      <c r="AS66" s="322">
        <f t="shared" si="3"/>
        <v>2514</v>
      </c>
      <c r="AT66" s="322">
        <f t="shared" si="3"/>
        <v>764</v>
      </c>
      <c r="AU66" s="322">
        <f t="shared" si="4"/>
        <v>3278</v>
      </c>
      <c r="AV66" s="322">
        <f>AO66+'Oct24'!AV66</f>
        <v>6585</v>
      </c>
      <c r="AW66" s="322">
        <f>AP66+'Oct24'!AW66</f>
        <v>2116</v>
      </c>
      <c r="AX66" s="322">
        <f>AQ66+'Oct24'!AX66</f>
        <v>5290</v>
      </c>
      <c r="AY66" s="322">
        <f>AR66+'Oct24'!AY66</f>
        <v>1690</v>
      </c>
      <c r="AZ66" s="322">
        <f t="shared" si="5"/>
        <v>11875</v>
      </c>
      <c r="BA66" s="322">
        <f t="shared" si="5"/>
        <v>3806</v>
      </c>
      <c r="BB66" s="322">
        <f t="shared" si="6"/>
        <v>15681</v>
      </c>
      <c r="BC66" s="321"/>
      <c r="BD66" s="321"/>
      <c r="BE66" s="322"/>
      <c r="BF66" s="322"/>
      <c r="BG66" s="321"/>
      <c r="BH66" s="321"/>
      <c r="BI66" s="321"/>
      <c r="BJ66" s="321"/>
      <c r="BK66" s="324"/>
      <c r="BL66" s="324"/>
      <c r="BM66" s="322">
        <f t="shared" si="34"/>
        <v>0</v>
      </c>
    </row>
    <row r="67" spans="1:65" s="422" customFormat="1" ht="16.95" customHeight="1">
      <c r="A67" s="385"/>
      <c r="B67" s="386" t="s">
        <v>18</v>
      </c>
      <c r="C67" s="386">
        <f>SUM(C64:C66)</f>
        <v>148000</v>
      </c>
      <c r="D67" s="386">
        <f t="shared" ref="D67:BM67" si="35">SUM(D64:D66)</f>
        <v>57000</v>
      </c>
      <c r="E67" s="404">
        <f t="shared" si="35"/>
        <v>12423</v>
      </c>
      <c r="F67" s="404">
        <f t="shared" si="35"/>
        <v>5876</v>
      </c>
      <c r="G67" s="404">
        <f t="shared" si="35"/>
        <v>11035</v>
      </c>
      <c r="H67" s="327">
        <f t="shared" si="2"/>
        <v>88.827175400466871</v>
      </c>
      <c r="I67" s="404">
        <f t="shared" si="35"/>
        <v>4832</v>
      </c>
      <c r="J67" s="327">
        <f t="shared" si="9"/>
        <v>82.232811436351255</v>
      </c>
      <c r="K67" s="404">
        <f t="shared" si="35"/>
        <v>52178</v>
      </c>
      <c r="L67" s="327">
        <f t="shared" si="0"/>
        <v>35.255405405405405</v>
      </c>
      <c r="M67" s="404">
        <f t="shared" si="35"/>
        <v>21922</v>
      </c>
      <c r="N67" s="327">
        <f t="shared" si="10"/>
        <v>38.459649122807015</v>
      </c>
      <c r="O67" s="404">
        <f t="shared" si="35"/>
        <v>454</v>
      </c>
      <c r="P67" s="404">
        <f t="shared" si="35"/>
        <v>159</v>
      </c>
      <c r="Q67" s="404">
        <f t="shared" si="35"/>
        <v>2100</v>
      </c>
      <c r="R67" s="404">
        <f t="shared" si="35"/>
        <v>797</v>
      </c>
      <c r="S67" s="404">
        <f t="shared" si="35"/>
        <v>10846</v>
      </c>
      <c r="T67" s="404">
        <f t="shared" si="35"/>
        <v>4806</v>
      </c>
      <c r="U67" s="404">
        <f t="shared" si="35"/>
        <v>2793</v>
      </c>
      <c r="V67" s="404">
        <f t="shared" si="35"/>
        <v>1194</v>
      </c>
      <c r="W67" s="404">
        <f t="shared" si="35"/>
        <v>1507</v>
      </c>
      <c r="X67" s="404">
        <f t="shared" si="35"/>
        <v>604</v>
      </c>
      <c r="Y67" s="327">
        <f t="shared" si="8"/>
        <v>53.956319369853205</v>
      </c>
      <c r="Z67" s="327">
        <f t="shared" si="8"/>
        <v>50.586264656616414</v>
      </c>
      <c r="AA67" s="404">
        <f t="shared" si="35"/>
        <v>11538</v>
      </c>
      <c r="AB67" s="404">
        <f t="shared" si="35"/>
        <v>5006</v>
      </c>
      <c r="AC67" s="404">
        <f t="shared" si="35"/>
        <v>5821</v>
      </c>
      <c r="AD67" s="404">
        <f t="shared" si="35"/>
        <v>2339</v>
      </c>
      <c r="AE67" s="404">
        <f t="shared" si="35"/>
        <v>4933</v>
      </c>
      <c r="AF67" s="404">
        <f t="shared" si="35"/>
        <v>2191</v>
      </c>
      <c r="AG67" s="404">
        <f t="shared" si="35"/>
        <v>190</v>
      </c>
      <c r="AH67" s="404">
        <f t="shared" si="35"/>
        <v>83</v>
      </c>
      <c r="AI67" s="404">
        <f t="shared" si="35"/>
        <v>667</v>
      </c>
      <c r="AJ67" s="404">
        <f t="shared" si="35"/>
        <v>310</v>
      </c>
      <c r="AK67" s="404">
        <f t="shared" si="35"/>
        <v>108</v>
      </c>
      <c r="AL67" s="404">
        <f t="shared" si="35"/>
        <v>63</v>
      </c>
      <c r="AM67" s="404">
        <f t="shared" si="35"/>
        <v>230</v>
      </c>
      <c r="AN67" s="404">
        <f t="shared" si="35"/>
        <v>81</v>
      </c>
      <c r="AO67" s="404">
        <f t="shared" si="35"/>
        <v>2787</v>
      </c>
      <c r="AP67" s="404">
        <f t="shared" si="35"/>
        <v>1121</v>
      </c>
      <c r="AQ67" s="404">
        <f t="shared" si="35"/>
        <v>2336</v>
      </c>
      <c r="AR67" s="404">
        <f t="shared" si="35"/>
        <v>978</v>
      </c>
      <c r="AS67" s="404">
        <f t="shared" si="35"/>
        <v>5123</v>
      </c>
      <c r="AT67" s="404">
        <f t="shared" si="35"/>
        <v>2099</v>
      </c>
      <c r="AU67" s="404">
        <f t="shared" si="35"/>
        <v>7222</v>
      </c>
      <c r="AV67" s="404">
        <f t="shared" si="35"/>
        <v>13731</v>
      </c>
      <c r="AW67" s="415">
        <f t="shared" si="35"/>
        <v>5520</v>
      </c>
      <c r="AX67" s="415">
        <f t="shared" si="35"/>
        <v>11381</v>
      </c>
      <c r="AY67" s="415">
        <f t="shared" si="35"/>
        <v>4831</v>
      </c>
      <c r="AZ67" s="404">
        <f t="shared" si="35"/>
        <v>25112</v>
      </c>
      <c r="BA67" s="404">
        <f t="shared" si="35"/>
        <v>10351</v>
      </c>
      <c r="BB67" s="404">
        <f t="shared" si="35"/>
        <v>35463</v>
      </c>
      <c r="BC67" s="404">
        <f t="shared" si="35"/>
        <v>0</v>
      </c>
      <c r="BD67" s="404">
        <f t="shared" si="35"/>
        <v>0</v>
      </c>
      <c r="BE67" s="404">
        <f t="shared" si="35"/>
        <v>0</v>
      </c>
      <c r="BF67" s="404">
        <f t="shared" si="35"/>
        <v>0</v>
      </c>
      <c r="BG67" s="404">
        <f t="shared" si="35"/>
        <v>4</v>
      </c>
      <c r="BH67" s="404">
        <f t="shared" si="35"/>
        <v>4644</v>
      </c>
      <c r="BI67" s="404">
        <f t="shared" si="35"/>
        <v>0</v>
      </c>
      <c r="BJ67" s="404">
        <f t="shared" si="35"/>
        <v>0</v>
      </c>
      <c r="BK67" s="404">
        <f t="shared" si="35"/>
        <v>24864</v>
      </c>
      <c r="BL67" s="404">
        <f t="shared" si="35"/>
        <v>0</v>
      </c>
      <c r="BM67" s="404">
        <f t="shared" si="35"/>
        <v>24864</v>
      </c>
    </row>
    <row r="68" spans="1:65" s="363" customFormat="1" ht="16.95" customHeight="1">
      <c r="A68" s="387">
        <v>52</v>
      </c>
      <c r="B68" s="392" t="s">
        <v>61</v>
      </c>
      <c r="C68" s="382">
        <v>55000</v>
      </c>
      <c r="D68" s="382">
        <v>0</v>
      </c>
      <c r="E68" s="321">
        <v>4575</v>
      </c>
      <c r="F68" s="321"/>
      <c r="G68" s="321">
        <v>4015</v>
      </c>
      <c r="H68" s="305">
        <f t="shared" si="2"/>
        <v>87.759562841530055</v>
      </c>
      <c r="I68" s="321"/>
      <c r="J68" s="361"/>
      <c r="K68" s="322">
        <f>G68+'Oct24'!K68</f>
        <v>20729</v>
      </c>
      <c r="L68" s="305">
        <f t="shared" ref="L68:L89" si="36">K68*100/C68</f>
        <v>37.689090909090908</v>
      </c>
      <c r="M68" s="322">
        <f>I68+'Sep24'!M68</f>
        <v>0</v>
      </c>
      <c r="N68" s="305"/>
      <c r="O68" s="321">
        <v>33</v>
      </c>
      <c r="P68" s="321"/>
      <c r="Q68" s="322">
        <f>O68+'Oct24'!Q68</f>
        <v>228</v>
      </c>
      <c r="R68" s="322">
        <f>P68+'Oct24'!R68</f>
        <v>0</v>
      </c>
      <c r="S68" s="321">
        <v>4781</v>
      </c>
      <c r="T68" s="321"/>
      <c r="U68" s="321">
        <v>1273</v>
      </c>
      <c r="V68" s="321"/>
      <c r="W68" s="321">
        <v>701</v>
      </c>
      <c r="X68" s="321"/>
      <c r="Y68" s="305">
        <f t="shared" ref="Y68:Z88" si="37">W68*100/U68</f>
        <v>55.066771406127259</v>
      </c>
      <c r="Z68" s="305"/>
      <c r="AA68" s="321">
        <v>3897</v>
      </c>
      <c r="AB68" s="321"/>
      <c r="AC68" s="321">
        <v>1442</v>
      </c>
      <c r="AD68" s="321"/>
      <c r="AE68" s="321">
        <v>988</v>
      </c>
      <c r="AF68" s="321"/>
      <c r="AG68" s="321">
        <v>113</v>
      </c>
      <c r="AH68" s="321"/>
      <c r="AI68" s="321">
        <v>241</v>
      </c>
      <c r="AJ68" s="321"/>
      <c r="AK68" s="321">
        <v>118</v>
      </c>
      <c r="AL68" s="321"/>
      <c r="AM68" s="321">
        <v>179</v>
      </c>
      <c r="AN68" s="321"/>
      <c r="AO68" s="321">
        <v>1056</v>
      </c>
      <c r="AP68" s="321"/>
      <c r="AQ68" s="321">
        <v>805</v>
      </c>
      <c r="AR68" s="321"/>
      <c r="AS68" s="322">
        <f t="shared" si="3"/>
        <v>1861</v>
      </c>
      <c r="AT68" s="322">
        <f t="shared" si="3"/>
        <v>0</v>
      </c>
      <c r="AU68" s="322">
        <f t="shared" si="4"/>
        <v>1861</v>
      </c>
      <c r="AV68" s="322">
        <f>AO68+'Oct24'!AV68</f>
        <v>5167</v>
      </c>
      <c r="AW68" s="322">
        <f>AP68+'Oct24'!AW68</f>
        <v>0</v>
      </c>
      <c r="AX68" s="322">
        <f>AQ68+'Oct24'!AX68</f>
        <v>3987</v>
      </c>
      <c r="AY68" s="322">
        <f>AR68+'Oct24'!AY68</f>
        <v>0</v>
      </c>
      <c r="AZ68" s="322">
        <f t="shared" si="5"/>
        <v>9154</v>
      </c>
      <c r="BA68" s="322">
        <f t="shared" si="5"/>
        <v>0</v>
      </c>
      <c r="BB68" s="322">
        <f t="shared" si="6"/>
        <v>9154</v>
      </c>
      <c r="BC68" s="321">
        <v>60</v>
      </c>
      <c r="BD68" s="321">
        <v>300</v>
      </c>
      <c r="BE68" s="322">
        <f>BC68+'Oct24'!BE68</f>
        <v>180</v>
      </c>
      <c r="BF68" s="322">
        <f>BD68+'Oct24'!BF68</f>
        <v>900</v>
      </c>
      <c r="BG68" s="321"/>
      <c r="BH68" s="321"/>
      <c r="BI68" s="321"/>
      <c r="BJ68" s="321"/>
      <c r="BK68" s="324"/>
      <c r="BL68" s="324"/>
      <c r="BM68" s="322">
        <f t="shared" si="34"/>
        <v>0</v>
      </c>
    </row>
    <row r="69" spans="1:65" s="363" customFormat="1" ht="16.95" customHeight="1">
      <c r="A69" s="381">
        <v>53</v>
      </c>
      <c r="B69" s="382" t="s">
        <v>62</v>
      </c>
      <c r="C69" s="382">
        <v>77000</v>
      </c>
      <c r="D69" s="382">
        <v>0</v>
      </c>
      <c r="E69" s="321">
        <v>6400</v>
      </c>
      <c r="F69" s="321"/>
      <c r="G69" s="321">
        <v>5809</v>
      </c>
      <c r="H69" s="305">
        <f t="shared" ref="H69:H89" si="38">G69*100/E69</f>
        <v>90.765625</v>
      </c>
      <c r="I69" s="321"/>
      <c r="J69" s="361"/>
      <c r="K69" s="322">
        <f>G69+'Oct24'!K69</f>
        <v>29452</v>
      </c>
      <c r="L69" s="305">
        <f t="shared" si="36"/>
        <v>38.249350649350646</v>
      </c>
      <c r="M69" s="322">
        <f>I69+'Sep24'!M69</f>
        <v>0</v>
      </c>
      <c r="N69" s="305"/>
      <c r="O69" s="321">
        <v>266</v>
      </c>
      <c r="P69" s="321"/>
      <c r="Q69" s="322">
        <f>O69+'Oct24'!Q69</f>
        <v>1406</v>
      </c>
      <c r="R69" s="322">
        <f>P69+'Oct24'!R69</f>
        <v>0</v>
      </c>
      <c r="S69" s="321">
        <v>6522</v>
      </c>
      <c r="T69" s="321"/>
      <c r="U69" s="321">
        <v>1684</v>
      </c>
      <c r="V69" s="321"/>
      <c r="W69" s="321">
        <v>979</v>
      </c>
      <c r="X69" s="321"/>
      <c r="Y69" s="305">
        <f t="shared" si="37"/>
        <v>58.135391923990497</v>
      </c>
      <c r="Z69" s="305"/>
      <c r="AA69" s="321">
        <v>5590</v>
      </c>
      <c r="AB69" s="321"/>
      <c r="AC69" s="321">
        <v>2271</v>
      </c>
      <c r="AD69" s="321"/>
      <c r="AE69" s="321">
        <v>1449</v>
      </c>
      <c r="AF69" s="321"/>
      <c r="AG69" s="321">
        <v>49</v>
      </c>
      <c r="AH69" s="321"/>
      <c r="AI69" s="321">
        <v>238</v>
      </c>
      <c r="AJ69" s="321"/>
      <c r="AK69" s="321">
        <v>48</v>
      </c>
      <c r="AL69" s="321"/>
      <c r="AM69" s="321">
        <v>143</v>
      </c>
      <c r="AN69" s="321"/>
      <c r="AO69" s="321">
        <v>1435</v>
      </c>
      <c r="AP69" s="321"/>
      <c r="AQ69" s="321">
        <v>1159</v>
      </c>
      <c r="AR69" s="321"/>
      <c r="AS69" s="322">
        <f t="shared" ref="AS69:AT87" si="39">AO69+AQ69</f>
        <v>2594</v>
      </c>
      <c r="AT69" s="322">
        <f t="shared" si="39"/>
        <v>0</v>
      </c>
      <c r="AU69" s="322">
        <f t="shared" ref="AU69:AU87" si="40">AS69+AT69</f>
        <v>2594</v>
      </c>
      <c r="AV69" s="322">
        <f>AO69+'Oct24'!AV69</f>
        <v>7349</v>
      </c>
      <c r="AW69" s="322">
        <f>AP69+'Oct24'!AW69</f>
        <v>0</v>
      </c>
      <c r="AX69" s="322">
        <f>AQ69+'Oct24'!AX69</f>
        <v>5859</v>
      </c>
      <c r="AY69" s="322">
        <f>AR69+'Oct24'!AY69</f>
        <v>0</v>
      </c>
      <c r="AZ69" s="322">
        <f t="shared" ref="AZ69:BA87" si="41">AV69+AX69</f>
        <v>13208</v>
      </c>
      <c r="BA69" s="322">
        <f t="shared" si="41"/>
        <v>0</v>
      </c>
      <c r="BB69" s="322">
        <f t="shared" ref="BB69:BB87" si="42">AZ69+BA69</f>
        <v>13208</v>
      </c>
      <c r="BC69" s="321"/>
      <c r="BD69" s="321"/>
      <c r="BE69" s="322"/>
      <c r="BF69" s="322"/>
      <c r="BG69" s="321"/>
      <c r="BH69" s="321"/>
      <c r="BI69" s="321"/>
      <c r="BJ69" s="321"/>
      <c r="BK69" s="324"/>
      <c r="BL69" s="324"/>
      <c r="BM69" s="322">
        <f t="shared" si="34"/>
        <v>0</v>
      </c>
    </row>
    <row r="70" spans="1:65" s="363" customFormat="1" ht="16.95" customHeight="1">
      <c r="A70" s="383">
        <v>54</v>
      </c>
      <c r="B70" s="384" t="s">
        <v>63</v>
      </c>
      <c r="C70" s="382">
        <v>38000</v>
      </c>
      <c r="D70" s="382">
        <v>0</v>
      </c>
      <c r="E70" s="321">
        <v>3110</v>
      </c>
      <c r="F70" s="321"/>
      <c r="G70" s="321">
        <v>2344</v>
      </c>
      <c r="H70" s="305">
        <f t="shared" si="38"/>
        <v>75.369774919614144</v>
      </c>
      <c r="I70" s="321"/>
      <c r="J70" s="361"/>
      <c r="K70" s="322">
        <f>G70+'Oct24'!K70</f>
        <v>13079</v>
      </c>
      <c r="L70" s="305">
        <f t="shared" si="36"/>
        <v>34.418421052631579</v>
      </c>
      <c r="M70" s="322">
        <f>I70+'Sep24'!M70</f>
        <v>0</v>
      </c>
      <c r="N70" s="305"/>
      <c r="O70" s="321">
        <v>138</v>
      </c>
      <c r="P70" s="321"/>
      <c r="Q70" s="322">
        <f>O70+'Oct24'!Q70</f>
        <v>735</v>
      </c>
      <c r="R70" s="322">
        <f>P70+'Oct24'!R70</f>
        <v>0</v>
      </c>
      <c r="S70" s="321">
        <v>2920</v>
      </c>
      <c r="T70" s="321"/>
      <c r="U70" s="321">
        <v>797</v>
      </c>
      <c r="V70" s="321"/>
      <c r="W70" s="321">
        <v>445</v>
      </c>
      <c r="X70" s="321"/>
      <c r="Y70" s="305">
        <f t="shared" si="37"/>
        <v>55.834378920953576</v>
      </c>
      <c r="Z70" s="305"/>
      <c r="AA70" s="321">
        <v>2646</v>
      </c>
      <c r="AB70" s="321"/>
      <c r="AC70" s="321">
        <v>1509</v>
      </c>
      <c r="AD70" s="321"/>
      <c r="AE70" s="321">
        <v>898</v>
      </c>
      <c r="AF70" s="321"/>
      <c r="AG70" s="321">
        <v>112</v>
      </c>
      <c r="AH70" s="321"/>
      <c r="AI70" s="321">
        <v>160</v>
      </c>
      <c r="AJ70" s="321"/>
      <c r="AK70" s="321">
        <v>74</v>
      </c>
      <c r="AL70" s="321"/>
      <c r="AM70" s="321">
        <v>107</v>
      </c>
      <c r="AN70" s="321"/>
      <c r="AO70" s="321">
        <v>655</v>
      </c>
      <c r="AP70" s="321"/>
      <c r="AQ70" s="321">
        <v>534</v>
      </c>
      <c r="AR70" s="321"/>
      <c r="AS70" s="322">
        <f t="shared" si="39"/>
        <v>1189</v>
      </c>
      <c r="AT70" s="322">
        <f t="shared" si="39"/>
        <v>0</v>
      </c>
      <c r="AU70" s="322">
        <f t="shared" si="40"/>
        <v>1189</v>
      </c>
      <c r="AV70" s="322">
        <f>AO70+'Oct24'!AV70</f>
        <v>3043</v>
      </c>
      <c r="AW70" s="322">
        <f>AP70+'Oct24'!AW70</f>
        <v>0</v>
      </c>
      <c r="AX70" s="322">
        <f>AQ70+'Oct24'!AX70</f>
        <v>2607</v>
      </c>
      <c r="AY70" s="322">
        <f>AR70+'Oct24'!AY70</f>
        <v>0</v>
      </c>
      <c r="AZ70" s="322">
        <f t="shared" si="41"/>
        <v>5650</v>
      </c>
      <c r="BA70" s="322">
        <f t="shared" si="41"/>
        <v>0</v>
      </c>
      <c r="BB70" s="322">
        <f t="shared" si="42"/>
        <v>5650</v>
      </c>
      <c r="BC70" s="321"/>
      <c r="BD70" s="321"/>
      <c r="BE70" s="322"/>
      <c r="BF70" s="322"/>
      <c r="BG70" s="321"/>
      <c r="BH70" s="321"/>
      <c r="BI70" s="321"/>
      <c r="BJ70" s="321"/>
      <c r="BK70" s="324"/>
      <c r="BL70" s="324"/>
      <c r="BM70" s="322">
        <f t="shared" si="34"/>
        <v>0</v>
      </c>
    </row>
    <row r="71" spans="1:65" s="422" customFormat="1" ht="16.95" customHeight="1">
      <c r="A71" s="385"/>
      <c r="B71" s="386" t="s">
        <v>18</v>
      </c>
      <c r="C71" s="386">
        <f>SUM(C68:C70)</f>
        <v>170000</v>
      </c>
      <c r="D71" s="386">
        <f t="shared" ref="D71:BM71" si="43">SUM(D68:D70)</f>
        <v>0</v>
      </c>
      <c r="E71" s="404">
        <f t="shared" si="43"/>
        <v>14085</v>
      </c>
      <c r="F71" s="404">
        <f t="shared" si="43"/>
        <v>0</v>
      </c>
      <c r="G71" s="404">
        <f t="shared" si="43"/>
        <v>12168</v>
      </c>
      <c r="H71" s="327">
        <f t="shared" si="38"/>
        <v>86.389776357827472</v>
      </c>
      <c r="I71" s="404">
        <f t="shared" si="43"/>
        <v>0</v>
      </c>
      <c r="J71" s="404">
        <f t="shared" si="43"/>
        <v>0</v>
      </c>
      <c r="K71" s="404">
        <f t="shared" si="43"/>
        <v>63260</v>
      </c>
      <c r="L71" s="327">
        <f t="shared" si="36"/>
        <v>37.211764705882352</v>
      </c>
      <c r="M71" s="404">
        <f t="shared" si="43"/>
        <v>0</v>
      </c>
      <c r="N71" s="404">
        <f t="shared" si="43"/>
        <v>0</v>
      </c>
      <c r="O71" s="404">
        <f t="shared" si="43"/>
        <v>437</v>
      </c>
      <c r="P71" s="404">
        <f t="shared" si="43"/>
        <v>0</v>
      </c>
      <c r="Q71" s="404">
        <f t="shared" si="43"/>
        <v>2369</v>
      </c>
      <c r="R71" s="404">
        <f t="shared" si="43"/>
        <v>0</v>
      </c>
      <c r="S71" s="404">
        <f t="shared" si="43"/>
        <v>14223</v>
      </c>
      <c r="T71" s="404">
        <f t="shared" si="43"/>
        <v>0</v>
      </c>
      <c r="U71" s="404">
        <f t="shared" si="43"/>
        <v>3754</v>
      </c>
      <c r="V71" s="404">
        <f t="shared" si="43"/>
        <v>0</v>
      </c>
      <c r="W71" s="404">
        <f t="shared" si="43"/>
        <v>2125</v>
      </c>
      <c r="X71" s="404">
        <f t="shared" si="43"/>
        <v>0</v>
      </c>
      <c r="Y71" s="327">
        <f t="shared" si="37"/>
        <v>56.606286627597228</v>
      </c>
      <c r="Z71" s="327"/>
      <c r="AA71" s="404">
        <f t="shared" si="43"/>
        <v>12133</v>
      </c>
      <c r="AB71" s="404">
        <f t="shared" si="43"/>
        <v>0</v>
      </c>
      <c r="AC71" s="404">
        <f t="shared" si="43"/>
        <v>5222</v>
      </c>
      <c r="AD71" s="404">
        <f t="shared" si="43"/>
        <v>0</v>
      </c>
      <c r="AE71" s="404">
        <f t="shared" si="43"/>
        <v>3335</v>
      </c>
      <c r="AF71" s="404">
        <f t="shared" si="43"/>
        <v>0</v>
      </c>
      <c r="AG71" s="404">
        <f t="shared" si="43"/>
        <v>274</v>
      </c>
      <c r="AH71" s="404">
        <f t="shared" si="43"/>
        <v>0</v>
      </c>
      <c r="AI71" s="404">
        <f t="shared" si="43"/>
        <v>639</v>
      </c>
      <c r="AJ71" s="404">
        <f t="shared" si="43"/>
        <v>0</v>
      </c>
      <c r="AK71" s="404">
        <f t="shared" si="43"/>
        <v>240</v>
      </c>
      <c r="AL71" s="404">
        <f t="shared" si="43"/>
        <v>0</v>
      </c>
      <c r="AM71" s="404">
        <f t="shared" si="43"/>
        <v>429</v>
      </c>
      <c r="AN71" s="404">
        <f t="shared" si="43"/>
        <v>0</v>
      </c>
      <c r="AO71" s="404">
        <f t="shared" si="43"/>
        <v>3146</v>
      </c>
      <c r="AP71" s="404">
        <f t="shared" si="43"/>
        <v>0</v>
      </c>
      <c r="AQ71" s="404">
        <f t="shared" si="43"/>
        <v>2498</v>
      </c>
      <c r="AR71" s="404">
        <f t="shared" si="43"/>
        <v>0</v>
      </c>
      <c r="AS71" s="404">
        <f t="shared" si="43"/>
        <v>5644</v>
      </c>
      <c r="AT71" s="404">
        <f t="shared" si="43"/>
        <v>0</v>
      </c>
      <c r="AU71" s="404">
        <f t="shared" si="43"/>
        <v>5644</v>
      </c>
      <c r="AV71" s="404">
        <f t="shared" si="43"/>
        <v>15559</v>
      </c>
      <c r="AW71" s="404">
        <f t="shared" si="43"/>
        <v>0</v>
      </c>
      <c r="AX71" s="404">
        <f t="shared" si="43"/>
        <v>12453</v>
      </c>
      <c r="AY71" s="404">
        <f t="shared" si="43"/>
        <v>0</v>
      </c>
      <c r="AZ71" s="404">
        <f t="shared" si="43"/>
        <v>28012</v>
      </c>
      <c r="BA71" s="404">
        <f t="shared" si="43"/>
        <v>0</v>
      </c>
      <c r="BB71" s="404">
        <f t="shared" si="43"/>
        <v>28012</v>
      </c>
      <c r="BC71" s="404">
        <f t="shared" si="43"/>
        <v>60</v>
      </c>
      <c r="BD71" s="404">
        <f t="shared" si="43"/>
        <v>300</v>
      </c>
      <c r="BE71" s="404">
        <f t="shared" si="43"/>
        <v>180</v>
      </c>
      <c r="BF71" s="404">
        <f t="shared" si="43"/>
        <v>900</v>
      </c>
      <c r="BG71" s="404">
        <f t="shared" si="43"/>
        <v>0</v>
      </c>
      <c r="BH71" s="404">
        <f t="shared" si="43"/>
        <v>0</v>
      </c>
      <c r="BI71" s="404">
        <f t="shared" si="43"/>
        <v>0</v>
      </c>
      <c r="BJ71" s="404">
        <f t="shared" si="43"/>
        <v>0</v>
      </c>
      <c r="BK71" s="404">
        <f t="shared" si="43"/>
        <v>0</v>
      </c>
      <c r="BL71" s="404">
        <f t="shared" si="43"/>
        <v>0</v>
      </c>
      <c r="BM71" s="404">
        <f t="shared" si="43"/>
        <v>0</v>
      </c>
    </row>
    <row r="72" spans="1:65" s="363" customFormat="1" ht="16.95" customHeight="1">
      <c r="A72" s="387">
        <v>55</v>
      </c>
      <c r="B72" s="392" t="s">
        <v>64</v>
      </c>
      <c r="C72" s="382">
        <v>110000</v>
      </c>
      <c r="D72" s="382">
        <v>30000</v>
      </c>
      <c r="E72" s="321">
        <v>9200</v>
      </c>
      <c r="F72" s="321">
        <v>2500</v>
      </c>
      <c r="G72" s="321">
        <v>7788</v>
      </c>
      <c r="H72" s="305">
        <f t="shared" si="38"/>
        <v>84.652173913043484</v>
      </c>
      <c r="I72" s="321">
        <v>2762</v>
      </c>
      <c r="J72" s="361">
        <f t="shared" ref="J72:J74" si="44">I72*100/F72</f>
        <v>110.48</v>
      </c>
      <c r="K72" s="322">
        <f>G72+'Oct24'!K72</f>
        <v>41014</v>
      </c>
      <c r="L72" s="305">
        <f t="shared" si="36"/>
        <v>37.285454545454549</v>
      </c>
      <c r="M72" s="322">
        <f>I72+'Oct24'!M72</f>
        <v>15262</v>
      </c>
      <c r="N72" s="305">
        <f t="shared" ref="N72:N74" si="45">M72*100/D72</f>
        <v>50.873333333333335</v>
      </c>
      <c r="O72" s="321">
        <v>487</v>
      </c>
      <c r="P72" s="321">
        <v>190</v>
      </c>
      <c r="Q72" s="322">
        <f>O72+'Oct24'!Q72</f>
        <v>2456</v>
      </c>
      <c r="R72" s="322">
        <f>P72+'Oct24'!R72</f>
        <v>1077</v>
      </c>
      <c r="S72" s="321">
        <v>8815</v>
      </c>
      <c r="T72" s="321">
        <v>3373</v>
      </c>
      <c r="U72" s="321">
        <v>2165</v>
      </c>
      <c r="V72" s="321">
        <v>808</v>
      </c>
      <c r="W72" s="321">
        <v>1133</v>
      </c>
      <c r="X72" s="321">
        <v>424</v>
      </c>
      <c r="Y72" s="305">
        <f t="shared" si="37"/>
        <v>52.33256351039261</v>
      </c>
      <c r="Z72" s="305">
        <f t="shared" si="37"/>
        <v>52.475247524752476</v>
      </c>
      <c r="AA72" s="321">
        <v>8092</v>
      </c>
      <c r="AB72" s="321">
        <v>3016</v>
      </c>
      <c r="AC72" s="321">
        <v>1021</v>
      </c>
      <c r="AD72" s="321">
        <v>361</v>
      </c>
      <c r="AE72" s="321">
        <v>969</v>
      </c>
      <c r="AF72" s="321">
        <v>322</v>
      </c>
      <c r="AG72" s="321">
        <v>102</v>
      </c>
      <c r="AH72" s="321">
        <v>33</v>
      </c>
      <c r="AI72" s="321">
        <v>425</v>
      </c>
      <c r="AJ72" s="321">
        <v>192</v>
      </c>
      <c r="AK72" s="321">
        <v>98</v>
      </c>
      <c r="AL72" s="321">
        <v>34</v>
      </c>
      <c r="AM72" s="321">
        <v>197</v>
      </c>
      <c r="AN72" s="321">
        <v>57</v>
      </c>
      <c r="AO72" s="321">
        <v>1875</v>
      </c>
      <c r="AP72" s="321">
        <v>704</v>
      </c>
      <c r="AQ72" s="321">
        <v>1549</v>
      </c>
      <c r="AR72" s="321">
        <v>569</v>
      </c>
      <c r="AS72" s="322">
        <f t="shared" si="39"/>
        <v>3424</v>
      </c>
      <c r="AT72" s="322">
        <f t="shared" si="39"/>
        <v>1273</v>
      </c>
      <c r="AU72" s="322">
        <f t="shared" si="40"/>
        <v>4697</v>
      </c>
      <c r="AV72" s="322">
        <f>AO72+'Oct24'!AV72</f>
        <v>9236</v>
      </c>
      <c r="AW72" s="322">
        <f>AP72+'Oct24'!AW72</f>
        <v>3578</v>
      </c>
      <c r="AX72" s="322">
        <f>AQ72+'Oct24'!AX72</f>
        <v>7401</v>
      </c>
      <c r="AY72" s="322">
        <f>AR72+'Oct24'!AY72</f>
        <v>2852</v>
      </c>
      <c r="AZ72" s="322">
        <f t="shared" si="41"/>
        <v>16637</v>
      </c>
      <c r="BA72" s="322">
        <f t="shared" si="41"/>
        <v>6430</v>
      </c>
      <c r="BB72" s="322">
        <f t="shared" si="42"/>
        <v>23067</v>
      </c>
      <c r="BC72" s="321"/>
      <c r="BD72" s="321"/>
      <c r="BE72" s="322"/>
      <c r="BF72" s="322"/>
      <c r="BG72" s="321">
        <v>5</v>
      </c>
      <c r="BH72" s="321">
        <v>4512</v>
      </c>
      <c r="BI72" s="321"/>
      <c r="BJ72" s="321"/>
      <c r="BK72" s="322">
        <f>'Oct24'!BK72+BH72</f>
        <v>24949</v>
      </c>
      <c r="BL72" s="322">
        <f>'Oct24'!BL72+BI72</f>
        <v>0</v>
      </c>
      <c r="BM72" s="322">
        <f>SUM(BK72:BL72)</f>
        <v>24949</v>
      </c>
    </row>
    <row r="73" spans="1:65" s="363" customFormat="1" ht="16.95" customHeight="1">
      <c r="A73" s="381">
        <v>56</v>
      </c>
      <c r="B73" s="382" t="s">
        <v>65</v>
      </c>
      <c r="C73" s="382">
        <v>66000</v>
      </c>
      <c r="D73" s="382">
        <v>15000</v>
      </c>
      <c r="E73" s="321">
        <v>5500</v>
      </c>
      <c r="F73" s="321">
        <v>1250</v>
      </c>
      <c r="G73" s="321">
        <v>4532</v>
      </c>
      <c r="H73" s="305">
        <f t="shared" si="38"/>
        <v>82.4</v>
      </c>
      <c r="I73" s="321">
        <v>1007</v>
      </c>
      <c r="J73" s="361">
        <f t="shared" si="44"/>
        <v>80.56</v>
      </c>
      <c r="K73" s="322">
        <f>G73+'Oct24'!K73</f>
        <v>21088</v>
      </c>
      <c r="L73" s="305">
        <f t="shared" si="36"/>
        <v>31.951515151515153</v>
      </c>
      <c r="M73" s="322">
        <f>I73+'Oct24'!M73</f>
        <v>4393</v>
      </c>
      <c r="N73" s="305">
        <f t="shared" si="45"/>
        <v>29.286666666666665</v>
      </c>
      <c r="O73" s="321">
        <v>78</v>
      </c>
      <c r="P73" s="321">
        <v>25</v>
      </c>
      <c r="Q73" s="322">
        <f>O73+'Oct24'!Q73</f>
        <v>442</v>
      </c>
      <c r="R73" s="322">
        <f>P73+'Oct24'!R73</f>
        <v>278</v>
      </c>
      <c r="S73" s="321">
        <v>4245</v>
      </c>
      <c r="T73" s="321">
        <v>1196</v>
      </c>
      <c r="U73" s="321">
        <v>1137</v>
      </c>
      <c r="V73" s="321">
        <v>289</v>
      </c>
      <c r="W73" s="321">
        <v>570</v>
      </c>
      <c r="X73" s="321">
        <v>150</v>
      </c>
      <c r="Y73" s="305">
        <f t="shared" si="37"/>
        <v>50.131926121372032</v>
      </c>
      <c r="Z73" s="305">
        <f t="shared" si="37"/>
        <v>51.903114186851212</v>
      </c>
      <c r="AA73" s="321">
        <v>4630</v>
      </c>
      <c r="AB73" s="321">
        <v>1144</v>
      </c>
      <c r="AC73" s="321">
        <v>597</v>
      </c>
      <c r="AD73" s="321">
        <v>152</v>
      </c>
      <c r="AE73" s="321">
        <v>598</v>
      </c>
      <c r="AF73" s="321">
        <v>145</v>
      </c>
      <c r="AG73" s="321">
        <v>49</v>
      </c>
      <c r="AH73" s="321">
        <v>12</v>
      </c>
      <c r="AI73" s="321">
        <v>243</v>
      </c>
      <c r="AJ73" s="321">
        <v>75</v>
      </c>
      <c r="AK73" s="321">
        <v>42</v>
      </c>
      <c r="AL73" s="321">
        <v>7</v>
      </c>
      <c r="AM73" s="321">
        <v>84</v>
      </c>
      <c r="AN73" s="321">
        <v>42</v>
      </c>
      <c r="AO73" s="321">
        <v>1039</v>
      </c>
      <c r="AP73" s="321">
        <v>270</v>
      </c>
      <c r="AQ73" s="321">
        <v>858</v>
      </c>
      <c r="AR73" s="321">
        <v>182</v>
      </c>
      <c r="AS73" s="322">
        <f t="shared" si="39"/>
        <v>1897</v>
      </c>
      <c r="AT73" s="322">
        <f t="shared" si="39"/>
        <v>452</v>
      </c>
      <c r="AU73" s="322">
        <f t="shared" si="40"/>
        <v>2349</v>
      </c>
      <c r="AV73" s="322">
        <f>AO73+'Oct24'!AV73</f>
        <v>5494</v>
      </c>
      <c r="AW73" s="322">
        <f>AP73+'Oct24'!AW73</f>
        <v>1344</v>
      </c>
      <c r="AX73" s="322">
        <f>AQ73+'Oct24'!AX73</f>
        <v>4605</v>
      </c>
      <c r="AY73" s="322">
        <f>AR73+'Oct24'!AY73</f>
        <v>927</v>
      </c>
      <c r="AZ73" s="322">
        <f t="shared" si="41"/>
        <v>10099</v>
      </c>
      <c r="BA73" s="322">
        <f t="shared" si="41"/>
        <v>2271</v>
      </c>
      <c r="BB73" s="322">
        <f t="shared" si="42"/>
        <v>12370</v>
      </c>
      <c r="BC73" s="321"/>
      <c r="BD73" s="321"/>
      <c r="BE73" s="322"/>
      <c r="BF73" s="322"/>
      <c r="BG73" s="321"/>
      <c r="BH73" s="321"/>
      <c r="BI73" s="321"/>
      <c r="BJ73" s="321"/>
      <c r="BK73" s="324"/>
      <c r="BL73" s="324"/>
      <c r="BM73" s="322">
        <f t="shared" si="34"/>
        <v>0</v>
      </c>
    </row>
    <row r="74" spans="1:65" s="363" customFormat="1" ht="16.95" customHeight="1">
      <c r="A74" s="381">
        <v>57</v>
      </c>
      <c r="B74" s="382" t="s">
        <v>66</v>
      </c>
      <c r="C74" s="382">
        <v>27000</v>
      </c>
      <c r="D74" s="382">
        <v>7000</v>
      </c>
      <c r="E74" s="321">
        <v>2250</v>
      </c>
      <c r="F74" s="321">
        <v>600</v>
      </c>
      <c r="G74" s="321">
        <v>1770</v>
      </c>
      <c r="H74" s="305">
        <f t="shared" si="38"/>
        <v>78.666666666666671</v>
      </c>
      <c r="I74" s="321">
        <v>516</v>
      </c>
      <c r="J74" s="361">
        <f t="shared" si="44"/>
        <v>86</v>
      </c>
      <c r="K74" s="322">
        <f>G74+'Oct24'!K74</f>
        <v>8450</v>
      </c>
      <c r="L74" s="305">
        <f t="shared" si="36"/>
        <v>31.296296296296298</v>
      </c>
      <c r="M74" s="322">
        <f>I74+'Oct24'!M74</f>
        <v>2753</v>
      </c>
      <c r="N74" s="305">
        <f t="shared" si="45"/>
        <v>39.328571428571429</v>
      </c>
      <c r="O74" s="321">
        <v>0</v>
      </c>
      <c r="P74" s="321">
        <v>12</v>
      </c>
      <c r="Q74" s="322">
        <f>O74+'Oct24'!Q74</f>
        <v>40</v>
      </c>
      <c r="R74" s="322">
        <f>P74+'Oct24'!R74</f>
        <v>70</v>
      </c>
      <c r="S74" s="321">
        <v>1630</v>
      </c>
      <c r="T74" s="321">
        <v>572</v>
      </c>
      <c r="U74" s="321">
        <v>411</v>
      </c>
      <c r="V74" s="321">
        <v>142</v>
      </c>
      <c r="W74" s="321">
        <v>219</v>
      </c>
      <c r="X74" s="321">
        <v>76</v>
      </c>
      <c r="Y74" s="305">
        <f t="shared" si="37"/>
        <v>53.284671532846716</v>
      </c>
      <c r="Z74" s="305">
        <f t="shared" si="37"/>
        <v>53.521126760563384</v>
      </c>
      <c r="AA74" s="321">
        <v>1995</v>
      </c>
      <c r="AB74" s="321">
        <v>260</v>
      </c>
      <c r="AC74" s="321">
        <v>269</v>
      </c>
      <c r="AD74" s="321">
        <v>36</v>
      </c>
      <c r="AE74" s="321">
        <v>204</v>
      </c>
      <c r="AF74" s="321">
        <v>28</v>
      </c>
      <c r="AG74" s="321">
        <v>19</v>
      </c>
      <c r="AH74" s="321">
        <v>3</v>
      </c>
      <c r="AI74" s="321">
        <v>118</v>
      </c>
      <c r="AJ74" s="321">
        <v>26</v>
      </c>
      <c r="AK74" s="321">
        <v>14</v>
      </c>
      <c r="AL74" s="321">
        <v>2</v>
      </c>
      <c r="AM74" s="321">
        <v>51</v>
      </c>
      <c r="AN74" s="321">
        <v>21</v>
      </c>
      <c r="AO74" s="321">
        <v>516</v>
      </c>
      <c r="AP74" s="321">
        <v>52</v>
      </c>
      <c r="AQ74" s="321">
        <v>415</v>
      </c>
      <c r="AR74" s="321">
        <v>43</v>
      </c>
      <c r="AS74" s="322">
        <f t="shared" si="39"/>
        <v>931</v>
      </c>
      <c r="AT74" s="322">
        <f t="shared" si="39"/>
        <v>95</v>
      </c>
      <c r="AU74" s="322">
        <f t="shared" si="40"/>
        <v>1026</v>
      </c>
      <c r="AV74" s="322">
        <f>AO74+'Oct24'!AV74</f>
        <v>2324</v>
      </c>
      <c r="AW74" s="322">
        <f>AP74+'Oct24'!AW74</f>
        <v>404</v>
      </c>
      <c r="AX74" s="322">
        <f>AQ74+'Oct24'!AX74</f>
        <v>1808</v>
      </c>
      <c r="AY74" s="322">
        <f>AR74+'Oct24'!AY74</f>
        <v>314</v>
      </c>
      <c r="AZ74" s="322">
        <f t="shared" si="41"/>
        <v>4132</v>
      </c>
      <c r="BA74" s="322">
        <f t="shared" si="41"/>
        <v>718</v>
      </c>
      <c r="BB74" s="322">
        <f t="shared" si="42"/>
        <v>4850</v>
      </c>
      <c r="BC74" s="321"/>
      <c r="BD74" s="321"/>
      <c r="BE74" s="322"/>
      <c r="BF74" s="322"/>
      <c r="BG74" s="321"/>
      <c r="BH74" s="321"/>
      <c r="BI74" s="321"/>
      <c r="BJ74" s="321"/>
      <c r="BK74" s="324"/>
      <c r="BL74" s="324"/>
      <c r="BM74" s="322">
        <f t="shared" si="34"/>
        <v>0</v>
      </c>
    </row>
    <row r="75" spans="1:65" s="363" customFormat="1" ht="16.95" customHeight="1">
      <c r="A75" s="383">
        <v>58</v>
      </c>
      <c r="B75" s="384" t="s">
        <v>67</v>
      </c>
      <c r="C75" s="382">
        <v>37000</v>
      </c>
      <c r="D75" s="382">
        <v>0</v>
      </c>
      <c r="E75" s="321">
        <v>3100</v>
      </c>
      <c r="F75" s="321"/>
      <c r="G75" s="321">
        <v>2709</v>
      </c>
      <c r="H75" s="305">
        <f t="shared" si="38"/>
        <v>87.387096774193552</v>
      </c>
      <c r="I75" s="321">
        <v>0</v>
      </c>
      <c r="J75" s="361"/>
      <c r="K75" s="322">
        <f>G75+'Oct24'!K75</f>
        <v>13317</v>
      </c>
      <c r="L75" s="305">
        <f t="shared" si="36"/>
        <v>35.991891891891889</v>
      </c>
      <c r="M75" s="322">
        <f>I75+'Oct24'!M75</f>
        <v>0</v>
      </c>
      <c r="N75" s="305"/>
      <c r="O75" s="321">
        <v>91</v>
      </c>
      <c r="P75" s="321"/>
      <c r="Q75" s="322">
        <f>O75+'Oct24'!Q75</f>
        <v>442</v>
      </c>
      <c r="R75" s="322">
        <f>P75+'Oct24'!R75</f>
        <v>0</v>
      </c>
      <c r="S75" s="321">
        <v>2950</v>
      </c>
      <c r="T75" s="321"/>
      <c r="U75" s="321">
        <v>730</v>
      </c>
      <c r="V75" s="321"/>
      <c r="W75" s="321">
        <v>392</v>
      </c>
      <c r="X75" s="321"/>
      <c r="Y75" s="305">
        <f t="shared" si="37"/>
        <v>53.698630136986303</v>
      </c>
      <c r="Z75" s="305"/>
      <c r="AA75" s="321">
        <v>2690</v>
      </c>
      <c r="AB75" s="321"/>
      <c r="AC75" s="321">
        <v>397</v>
      </c>
      <c r="AD75" s="321"/>
      <c r="AE75" s="321">
        <v>330</v>
      </c>
      <c r="AF75" s="321"/>
      <c r="AG75" s="321">
        <v>47</v>
      </c>
      <c r="AH75" s="321"/>
      <c r="AI75" s="321">
        <v>166</v>
      </c>
      <c r="AJ75" s="321"/>
      <c r="AK75" s="321">
        <v>54</v>
      </c>
      <c r="AL75" s="321"/>
      <c r="AM75" s="321">
        <v>164</v>
      </c>
      <c r="AN75" s="321"/>
      <c r="AO75" s="321">
        <v>630</v>
      </c>
      <c r="AP75" s="321"/>
      <c r="AQ75" s="321">
        <v>559</v>
      </c>
      <c r="AR75" s="321"/>
      <c r="AS75" s="322">
        <f t="shared" si="39"/>
        <v>1189</v>
      </c>
      <c r="AT75" s="322">
        <f t="shared" si="39"/>
        <v>0</v>
      </c>
      <c r="AU75" s="322">
        <f t="shared" si="40"/>
        <v>1189</v>
      </c>
      <c r="AV75" s="322">
        <f>AO75+'Oct24'!AV75</f>
        <v>2861</v>
      </c>
      <c r="AW75" s="322">
        <f>AP75+'Oct24'!AW75</f>
        <v>0</v>
      </c>
      <c r="AX75" s="322">
        <f>AQ75+'Oct24'!AX75</f>
        <v>2498</v>
      </c>
      <c r="AY75" s="322">
        <f>AR75+'Oct24'!AY75</f>
        <v>0</v>
      </c>
      <c r="AZ75" s="322">
        <f t="shared" si="41"/>
        <v>5359</v>
      </c>
      <c r="BA75" s="322">
        <f t="shared" si="41"/>
        <v>0</v>
      </c>
      <c r="BB75" s="322">
        <f t="shared" si="42"/>
        <v>5359</v>
      </c>
      <c r="BC75" s="321"/>
      <c r="BD75" s="321"/>
      <c r="BE75" s="322"/>
      <c r="BF75" s="322"/>
      <c r="BG75" s="321"/>
      <c r="BH75" s="321"/>
      <c r="BI75" s="321"/>
      <c r="BJ75" s="321"/>
      <c r="BK75" s="324"/>
      <c r="BL75" s="324"/>
      <c r="BM75" s="322">
        <f t="shared" si="34"/>
        <v>0</v>
      </c>
    </row>
    <row r="76" spans="1:65" s="422" customFormat="1" ht="16.95" customHeight="1">
      <c r="A76" s="385"/>
      <c r="B76" s="386" t="s">
        <v>18</v>
      </c>
      <c r="C76" s="386">
        <f>SUM(C72:C75)</f>
        <v>240000</v>
      </c>
      <c r="D76" s="386">
        <f t="shared" ref="D76:BM76" si="46">SUM(D72:D75)</f>
        <v>52000</v>
      </c>
      <c r="E76" s="404">
        <f t="shared" si="46"/>
        <v>20050</v>
      </c>
      <c r="F76" s="404">
        <f t="shared" si="46"/>
        <v>4350</v>
      </c>
      <c r="G76" s="404">
        <f t="shared" si="46"/>
        <v>16799</v>
      </c>
      <c r="H76" s="327">
        <f t="shared" si="38"/>
        <v>83.785536159600994</v>
      </c>
      <c r="I76" s="404">
        <f t="shared" si="46"/>
        <v>4285</v>
      </c>
      <c r="J76" s="327">
        <f t="shared" ref="J76" si="47">I76*100/F76</f>
        <v>98.505747126436788</v>
      </c>
      <c r="K76" s="404">
        <f t="shared" si="46"/>
        <v>83869</v>
      </c>
      <c r="L76" s="327">
        <f t="shared" si="36"/>
        <v>34.945416666666667</v>
      </c>
      <c r="M76" s="404">
        <f t="shared" si="46"/>
        <v>22408</v>
      </c>
      <c r="N76" s="327">
        <f t="shared" ref="N76" si="48">M76*100/D76</f>
        <v>43.092307692307692</v>
      </c>
      <c r="O76" s="404">
        <f t="shared" si="46"/>
        <v>656</v>
      </c>
      <c r="P76" s="404">
        <f t="shared" si="46"/>
        <v>227</v>
      </c>
      <c r="Q76" s="404">
        <f t="shared" si="46"/>
        <v>3380</v>
      </c>
      <c r="R76" s="404">
        <f t="shared" si="46"/>
        <v>1425</v>
      </c>
      <c r="S76" s="404">
        <f t="shared" si="46"/>
        <v>17640</v>
      </c>
      <c r="T76" s="404">
        <f t="shared" si="46"/>
        <v>5141</v>
      </c>
      <c r="U76" s="404">
        <f t="shared" si="46"/>
        <v>4443</v>
      </c>
      <c r="V76" s="404">
        <f t="shared" si="46"/>
        <v>1239</v>
      </c>
      <c r="W76" s="404">
        <f t="shared" si="46"/>
        <v>2314</v>
      </c>
      <c r="X76" s="404">
        <f t="shared" si="46"/>
        <v>650</v>
      </c>
      <c r="Y76" s="327">
        <f t="shared" si="37"/>
        <v>52.081926626153503</v>
      </c>
      <c r="Z76" s="327">
        <f t="shared" si="37"/>
        <v>52.461662631154155</v>
      </c>
      <c r="AA76" s="404">
        <f t="shared" si="46"/>
        <v>17407</v>
      </c>
      <c r="AB76" s="404">
        <f t="shared" si="46"/>
        <v>4420</v>
      </c>
      <c r="AC76" s="404">
        <f t="shared" si="46"/>
        <v>2284</v>
      </c>
      <c r="AD76" s="404">
        <f t="shared" si="46"/>
        <v>549</v>
      </c>
      <c r="AE76" s="404">
        <f t="shared" si="46"/>
        <v>2101</v>
      </c>
      <c r="AF76" s="404">
        <f t="shared" si="46"/>
        <v>495</v>
      </c>
      <c r="AG76" s="404">
        <f t="shared" si="46"/>
        <v>217</v>
      </c>
      <c r="AH76" s="404">
        <f t="shared" si="46"/>
        <v>48</v>
      </c>
      <c r="AI76" s="404">
        <f t="shared" si="46"/>
        <v>952</v>
      </c>
      <c r="AJ76" s="404">
        <f t="shared" si="46"/>
        <v>293</v>
      </c>
      <c r="AK76" s="404">
        <f t="shared" si="46"/>
        <v>208</v>
      </c>
      <c r="AL76" s="404">
        <f t="shared" si="46"/>
        <v>43</v>
      </c>
      <c r="AM76" s="404">
        <f t="shared" si="46"/>
        <v>496</v>
      </c>
      <c r="AN76" s="404">
        <f t="shared" si="46"/>
        <v>120</v>
      </c>
      <c r="AO76" s="404">
        <f t="shared" si="46"/>
        <v>4060</v>
      </c>
      <c r="AP76" s="404">
        <f t="shared" si="46"/>
        <v>1026</v>
      </c>
      <c r="AQ76" s="404">
        <f t="shared" si="46"/>
        <v>3381</v>
      </c>
      <c r="AR76" s="404">
        <f t="shared" si="46"/>
        <v>794</v>
      </c>
      <c r="AS76" s="404">
        <f t="shared" si="46"/>
        <v>7441</v>
      </c>
      <c r="AT76" s="404">
        <f t="shared" si="46"/>
        <v>1820</v>
      </c>
      <c r="AU76" s="404">
        <f t="shared" si="46"/>
        <v>9261</v>
      </c>
      <c r="AV76" s="404">
        <f t="shared" si="46"/>
        <v>19915</v>
      </c>
      <c r="AW76" s="415">
        <f t="shared" si="46"/>
        <v>5326</v>
      </c>
      <c r="AX76" s="404">
        <f t="shared" si="46"/>
        <v>16312</v>
      </c>
      <c r="AY76" s="404">
        <f t="shared" si="46"/>
        <v>4093</v>
      </c>
      <c r="AZ76" s="404">
        <f t="shared" si="46"/>
        <v>36227</v>
      </c>
      <c r="BA76" s="404">
        <f t="shared" si="46"/>
        <v>9419</v>
      </c>
      <c r="BB76" s="404">
        <f t="shared" si="46"/>
        <v>45646</v>
      </c>
      <c r="BC76" s="404">
        <f t="shared" si="46"/>
        <v>0</v>
      </c>
      <c r="BD76" s="404">
        <f t="shared" si="46"/>
        <v>0</v>
      </c>
      <c r="BE76" s="404">
        <f t="shared" si="46"/>
        <v>0</v>
      </c>
      <c r="BF76" s="404">
        <f t="shared" si="46"/>
        <v>0</v>
      </c>
      <c r="BG76" s="404">
        <f t="shared" si="46"/>
        <v>5</v>
      </c>
      <c r="BH76" s="404">
        <f t="shared" si="46"/>
        <v>4512</v>
      </c>
      <c r="BI76" s="404">
        <f t="shared" si="46"/>
        <v>0</v>
      </c>
      <c r="BJ76" s="404">
        <f t="shared" si="46"/>
        <v>0</v>
      </c>
      <c r="BK76" s="404">
        <f t="shared" si="46"/>
        <v>24949</v>
      </c>
      <c r="BL76" s="404">
        <f t="shared" si="46"/>
        <v>0</v>
      </c>
      <c r="BM76" s="404">
        <f t="shared" si="46"/>
        <v>24949</v>
      </c>
    </row>
    <row r="77" spans="1:65" s="363" customFormat="1" ht="16.95" customHeight="1">
      <c r="A77" s="387">
        <v>59</v>
      </c>
      <c r="B77" s="392" t="s">
        <v>68</v>
      </c>
      <c r="C77" s="382">
        <v>90000</v>
      </c>
      <c r="D77" s="382">
        <v>0</v>
      </c>
      <c r="E77" s="321">
        <v>6970</v>
      </c>
      <c r="F77" s="321"/>
      <c r="G77" s="321">
        <v>6712</v>
      </c>
      <c r="H77" s="305">
        <f t="shared" si="38"/>
        <v>96.298421807747488</v>
      </c>
      <c r="I77" s="321"/>
      <c r="J77" s="361"/>
      <c r="K77" s="322">
        <f>G77+'Oct24'!K77</f>
        <v>33018</v>
      </c>
      <c r="L77" s="305">
        <f t="shared" si="36"/>
        <v>36.686666666666667</v>
      </c>
      <c r="M77" s="322">
        <f>I77+'Oct24'!M77</f>
        <v>0</v>
      </c>
      <c r="N77" s="305"/>
      <c r="O77" s="321"/>
      <c r="P77" s="321"/>
      <c r="Q77" s="322">
        <f>O77+'Oct24'!Q77</f>
        <v>0</v>
      </c>
      <c r="R77" s="322">
        <f>P77+'Oct24'!R77</f>
        <v>0</v>
      </c>
      <c r="S77" s="321">
        <v>6719</v>
      </c>
      <c r="T77" s="321"/>
      <c r="U77" s="321">
        <v>1698</v>
      </c>
      <c r="V77" s="321"/>
      <c r="W77" s="321">
        <v>896</v>
      </c>
      <c r="X77" s="321"/>
      <c r="Y77" s="305">
        <f t="shared" si="37"/>
        <v>52.767962308598349</v>
      </c>
      <c r="Z77" s="305"/>
      <c r="AA77" s="321">
        <v>6497</v>
      </c>
      <c r="AB77" s="321"/>
      <c r="AC77" s="321">
        <v>3335</v>
      </c>
      <c r="AD77" s="321"/>
      <c r="AE77" s="321">
        <v>3147</v>
      </c>
      <c r="AF77" s="321"/>
      <c r="AG77" s="321">
        <v>55</v>
      </c>
      <c r="AH77" s="321"/>
      <c r="AI77" s="321">
        <v>433</v>
      </c>
      <c r="AJ77" s="321"/>
      <c r="AK77" s="321">
        <v>51</v>
      </c>
      <c r="AL77" s="321"/>
      <c r="AM77" s="321">
        <v>185</v>
      </c>
      <c r="AN77" s="321"/>
      <c r="AO77" s="321">
        <v>1332</v>
      </c>
      <c r="AP77" s="321"/>
      <c r="AQ77" s="321">
        <v>1156</v>
      </c>
      <c r="AR77" s="321"/>
      <c r="AS77" s="322">
        <f t="shared" si="39"/>
        <v>2488</v>
      </c>
      <c r="AT77" s="322">
        <f t="shared" si="39"/>
        <v>0</v>
      </c>
      <c r="AU77" s="322">
        <f t="shared" si="40"/>
        <v>2488</v>
      </c>
      <c r="AV77" s="322">
        <f>AO77+'Oct24'!AV77</f>
        <v>6852</v>
      </c>
      <c r="AW77" s="322">
        <f>AP77+'Oct24'!AW77</f>
        <v>0</v>
      </c>
      <c r="AX77" s="322">
        <f>AQ77+'Oct24'!AX77</f>
        <v>5935</v>
      </c>
      <c r="AY77" s="322">
        <f>AR77+'Oct24'!AY77</f>
        <v>0</v>
      </c>
      <c r="AZ77" s="322">
        <f t="shared" si="41"/>
        <v>12787</v>
      </c>
      <c r="BA77" s="322">
        <f t="shared" si="41"/>
        <v>0</v>
      </c>
      <c r="BB77" s="322">
        <f t="shared" si="42"/>
        <v>12787</v>
      </c>
      <c r="BC77" s="321"/>
      <c r="BD77" s="321"/>
      <c r="BE77" s="322"/>
      <c r="BF77" s="322"/>
      <c r="BG77" s="321"/>
      <c r="BH77" s="321"/>
      <c r="BI77" s="321"/>
      <c r="BJ77" s="321"/>
      <c r="BK77" s="324"/>
      <c r="BL77" s="324"/>
      <c r="BM77" s="322">
        <f t="shared" si="34"/>
        <v>0</v>
      </c>
    </row>
    <row r="78" spans="1:65" s="363" customFormat="1" ht="16.95" customHeight="1">
      <c r="A78" s="381">
        <v>60</v>
      </c>
      <c r="B78" s="382" t="s">
        <v>69</v>
      </c>
      <c r="C78" s="382">
        <v>20000</v>
      </c>
      <c r="D78" s="382">
        <v>0</v>
      </c>
      <c r="E78" s="321">
        <v>1300</v>
      </c>
      <c r="F78" s="321"/>
      <c r="G78" s="321">
        <v>1160</v>
      </c>
      <c r="H78" s="305">
        <f t="shared" si="38"/>
        <v>89.230769230769226</v>
      </c>
      <c r="I78" s="321"/>
      <c r="J78" s="361"/>
      <c r="K78" s="322">
        <f>G78+'Oct24'!K78</f>
        <v>6159</v>
      </c>
      <c r="L78" s="305">
        <f t="shared" si="36"/>
        <v>30.795000000000002</v>
      </c>
      <c r="M78" s="322">
        <f>I78+'Oct24'!M78</f>
        <v>0</v>
      </c>
      <c r="N78" s="305"/>
      <c r="O78" s="321"/>
      <c r="P78" s="321"/>
      <c r="Q78" s="322">
        <f>O78+'Oct24'!Q78</f>
        <v>0</v>
      </c>
      <c r="R78" s="322">
        <f>P78+'Oct24'!R78</f>
        <v>0</v>
      </c>
      <c r="S78" s="321">
        <v>1295</v>
      </c>
      <c r="T78" s="321"/>
      <c r="U78" s="321">
        <v>433</v>
      </c>
      <c r="V78" s="321"/>
      <c r="W78" s="321">
        <v>250</v>
      </c>
      <c r="X78" s="321"/>
      <c r="Y78" s="305">
        <f t="shared" si="37"/>
        <v>57.736720554272516</v>
      </c>
      <c r="Z78" s="305"/>
      <c r="AA78" s="321">
        <v>1290</v>
      </c>
      <c r="AB78" s="321"/>
      <c r="AC78" s="321">
        <v>726</v>
      </c>
      <c r="AD78" s="321"/>
      <c r="AE78" s="321">
        <v>554</v>
      </c>
      <c r="AF78" s="321"/>
      <c r="AG78" s="321">
        <v>16</v>
      </c>
      <c r="AH78" s="321"/>
      <c r="AI78" s="321">
        <v>173</v>
      </c>
      <c r="AJ78" s="321"/>
      <c r="AK78" s="321">
        <v>40</v>
      </c>
      <c r="AL78" s="321"/>
      <c r="AM78" s="321">
        <v>6</v>
      </c>
      <c r="AN78" s="321"/>
      <c r="AO78" s="321">
        <v>288</v>
      </c>
      <c r="AP78" s="321"/>
      <c r="AQ78" s="321">
        <v>191</v>
      </c>
      <c r="AR78" s="321"/>
      <c r="AS78" s="322">
        <f t="shared" si="39"/>
        <v>479</v>
      </c>
      <c r="AT78" s="322">
        <f t="shared" si="39"/>
        <v>0</v>
      </c>
      <c r="AU78" s="322">
        <f t="shared" si="40"/>
        <v>479</v>
      </c>
      <c r="AV78" s="322">
        <f>AO78+'Oct24'!AV78</f>
        <v>1673</v>
      </c>
      <c r="AW78" s="322">
        <f>AP78+'Oct24'!AW78</f>
        <v>0</v>
      </c>
      <c r="AX78" s="322">
        <f>AQ78+'Oct24'!AX78</f>
        <v>1167</v>
      </c>
      <c r="AY78" s="322">
        <f>AR78+'Oct24'!AY78</f>
        <v>0</v>
      </c>
      <c r="AZ78" s="322">
        <f t="shared" si="41"/>
        <v>2840</v>
      </c>
      <c r="BA78" s="322">
        <f t="shared" si="41"/>
        <v>0</v>
      </c>
      <c r="BB78" s="322">
        <f t="shared" si="42"/>
        <v>2840</v>
      </c>
      <c r="BC78" s="321"/>
      <c r="BD78" s="321"/>
      <c r="BE78" s="322"/>
      <c r="BF78" s="322"/>
      <c r="BG78" s="321"/>
      <c r="BH78" s="321"/>
      <c r="BI78" s="321"/>
      <c r="BJ78" s="321"/>
      <c r="BK78" s="324"/>
      <c r="BL78" s="324"/>
      <c r="BM78" s="322">
        <f t="shared" si="34"/>
        <v>0</v>
      </c>
    </row>
    <row r="79" spans="1:65" s="363" customFormat="1" ht="16.95" customHeight="1">
      <c r="A79" s="383">
        <v>61</v>
      </c>
      <c r="B79" s="384" t="s">
        <v>70</v>
      </c>
      <c r="C79" s="382">
        <v>30000</v>
      </c>
      <c r="D79" s="382">
        <v>0</v>
      </c>
      <c r="E79" s="321">
        <v>1710</v>
      </c>
      <c r="F79" s="321"/>
      <c r="G79" s="321">
        <v>1650</v>
      </c>
      <c r="H79" s="305">
        <f t="shared" si="38"/>
        <v>96.491228070175438</v>
      </c>
      <c r="I79" s="321"/>
      <c r="J79" s="361"/>
      <c r="K79" s="322">
        <f>G79+'Oct24'!K79</f>
        <v>9000</v>
      </c>
      <c r="L79" s="305">
        <f t="shared" si="36"/>
        <v>30</v>
      </c>
      <c r="M79" s="322">
        <f>I79+'Oct24'!M79</f>
        <v>0</v>
      </c>
      <c r="N79" s="305"/>
      <c r="O79" s="321"/>
      <c r="P79" s="321"/>
      <c r="Q79" s="322">
        <f>O79+'Oct24'!Q79</f>
        <v>0</v>
      </c>
      <c r="R79" s="322">
        <f>P79+'Oct24'!R79</f>
        <v>0</v>
      </c>
      <c r="S79" s="321">
        <v>8169</v>
      </c>
      <c r="T79" s="321"/>
      <c r="U79" s="321">
        <v>2067</v>
      </c>
      <c r="V79" s="321"/>
      <c r="W79" s="321">
        <v>1104</v>
      </c>
      <c r="X79" s="321"/>
      <c r="Y79" s="305">
        <f t="shared" si="37"/>
        <v>53.410740203193036</v>
      </c>
      <c r="Z79" s="305"/>
      <c r="AA79" s="321">
        <v>2025</v>
      </c>
      <c r="AB79" s="321"/>
      <c r="AC79" s="321">
        <v>1076</v>
      </c>
      <c r="AD79" s="321"/>
      <c r="AE79" s="321">
        <v>819</v>
      </c>
      <c r="AF79" s="321"/>
      <c r="AG79" s="321">
        <v>28</v>
      </c>
      <c r="AH79" s="321"/>
      <c r="AI79" s="321">
        <v>228</v>
      </c>
      <c r="AJ79" s="321"/>
      <c r="AK79" s="321">
        <v>33</v>
      </c>
      <c r="AL79" s="321"/>
      <c r="AM79" s="321">
        <v>51</v>
      </c>
      <c r="AN79" s="321"/>
      <c r="AO79" s="321">
        <v>414</v>
      </c>
      <c r="AP79" s="321"/>
      <c r="AQ79" s="321">
        <v>298</v>
      </c>
      <c r="AR79" s="321"/>
      <c r="AS79" s="322">
        <f t="shared" si="39"/>
        <v>712</v>
      </c>
      <c r="AT79" s="322">
        <f t="shared" si="39"/>
        <v>0</v>
      </c>
      <c r="AU79" s="322">
        <f t="shared" si="40"/>
        <v>712</v>
      </c>
      <c r="AV79" s="322">
        <f>AO79+'Oct24'!AV79</f>
        <v>2109</v>
      </c>
      <c r="AW79" s="322">
        <f>AP79+'Oct24'!AW79</f>
        <v>0</v>
      </c>
      <c r="AX79" s="322">
        <f>AQ79+'Oct24'!AX79</f>
        <v>1518</v>
      </c>
      <c r="AY79" s="322">
        <f>AR79+'Oct24'!AY79</f>
        <v>0</v>
      </c>
      <c r="AZ79" s="322">
        <f t="shared" si="41"/>
        <v>3627</v>
      </c>
      <c r="BA79" s="322">
        <f t="shared" si="41"/>
        <v>0</v>
      </c>
      <c r="BB79" s="322">
        <f t="shared" si="42"/>
        <v>3627</v>
      </c>
      <c r="BC79" s="321"/>
      <c r="BD79" s="321"/>
      <c r="BE79" s="322"/>
      <c r="BF79" s="322"/>
      <c r="BG79" s="321"/>
      <c r="BH79" s="321"/>
      <c r="BI79" s="321"/>
      <c r="BJ79" s="321"/>
      <c r="BK79" s="324"/>
      <c r="BL79" s="324"/>
      <c r="BM79" s="322">
        <f t="shared" si="34"/>
        <v>0</v>
      </c>
    </row>
    <row r="80" spans="1:65" s="422" customFormat="1" ht="16.95" customHeight="1">
      <c r="A80" s="385"/>
      <c r="B80" s="386" t="s">
        <v>18</v>
      </c>
      <c r="C80" s="386">
        <f>SUM(C77:C79)</f>
        <v>140000</v>
      </c>
      <c r="D80" s="386">
        <f t="shared" ref="D80:BM80" si="49">SUM(D77:D79)</f>
        <v>0</v>
      </c>
      <c r="E80" s="404">
        <f t="shared" si="49"/>
        <v>9980</v>
      </c>
      <c r="F80" s="404">
        <f t="shared" si="49"/>
        <v>0</v>
      </c>
      <c r="G80" s="404">
        <f t="shared" si="49"/>
        <v>9522</v>
      </c>
      <c r="H80" s="327">
        <f t="shared" si="38"/>
        <v>95.410821643286567</v>
      </c>
      <c r="I80" s="404">
        <f t="shared" si="49"/>
        <v>0</v>
      </c>
      <c r="J80" s="327"/>
      <c r="K80" s="404">
        <f t="shared" si="49"/>
        <v>48177</v>
      </c>
      <c r="L80" s="327">
        <f t="shared" si="36"/>
        <v>34.412142857142854</v>
      </c>
      <c r="M80" s="404">
        <f t="shared" si="49"/>
        <v>0</v>
      </c>
      <c r="N80" s="404">
        <f t="shared" si="49"/>
        <v>0</v>
      </c>
      <c r="O80" s="404">
        <f t="shared" si="49"/>
        <v>0</v>
      </c>
      <c r="P80" s="404">
        <f t="shared" si="49"/>
        <v>0</v>
      </c>
      <c r="Q80" s="404">
        <f t="shared" si="49"/>
        <v>0</v>
      </c>
      <c r="R80" s="404">
        <f t="shared" si="49"/>
        <v>0</v>
      </c>
      <c r="S80" s="404">
        <f t="shared" si="49"/>
        <v>16183</v>
      </c>
      <c r="T80" s="404">
        <f t="shared" si="49"/>
        <v>0</v>
      </c>
      <c r="U80" s="404">
        <f t="shared" si="49"/>
        <v>4198</v>
      </c>
      <c r="V80" s="404">
        <f t="shared" si="49"/>
        <v>0</v>
      </c>
      <c r="W80" s="404">
        <f t="shared" si="49"/>
        <v>2250</v>
      </c>
      <c r="X80" s="404">
        <f t="shared" si="49"/>
        <v>0</v>
      </c>
      <c r="Y80" s="327">
        <f t="shared" si="37"/>
        <v>53.596950929013815</v>
      </c>
      <c r="Z80" s="327"/>
      <c r="AA80" s="404">
        <f t="shared" si="49"/>
        <v>9812</v>
      </c>
      <c r="AB80" s="404">
        <f t="shared" si="49"/>
        <v>0</v>
      </c>
      <c r="AC80" s="404">
        <f t="shared" si="49"/>
        <v>5137</v>
      </c>
      <c r="AD80" s="404">
        <f t="shared" si="49"/>
        <v>0</v>
      </c>
      <c r="AE80" s="404">
        <f t="shared" si="49"/>
        <v>4520</v>
      </c>
      <c r="AF80" s="404">
        <f t="shared" si="49"/>
        <v>0</v>
      </c>
      <c r="AG80" s="404">
        <f t="shared" si="49"/>
        <v>99</v>
      </c>
      <c r="AH80" s="404">
        <f t="shared" si="49"/>
        <v>0</v>
      </c>
      <c r="AI80" s="404">
        <f t="shared" si="49"/>
        <v>834</v>
      </c>
      <c r="AJ80" s="404">
        <f t="shared" si="49"/>
        <v>0</v>
      </c>
      <c r="AK80" s="404">
        <f t="shared" si="49"/>
        <v>124</v>
      </c>
      <c r="AL80" s="404">
        <f t="shared" si="49"/>
        <v>0</v>
      </c>
      <c r="AM80" s="404">
        <f t="shared" si="49"/>
        <v>242</v>
      </c>
      <c r="AN80" s="404">
        <f t="shared" si="49"/>
        <v>0</v>
      </c>
      <c r="AO80" s="404">
        <f t="shared" si="49"/>
        <v>2034</v>
      </c>
      <c r="AP80" s="404">
        <f t="shared" si="49"/>
        <v>0</v>
      </c>
      <c r="AQ80" s="404">
        <f t="shared" si="49"/>
        <v>1645</v>
      </c>
      <c r="AR80" s="404">
        <f t="shared" si="49"/>
        <v>0</v>
      </c>
      <c r="AS80" s="404">
        <f t="shared" si="49"/>
        <v>3679</v>
      </c>
      <c r="AT80" s="404">
        <f t="shared" si="49"/>
        <v>0</v>
      </c>
      <c r="AU80" s="404">
        <f t="shared" si="49"/>
        <v>3679</v>
      </c>
      <c r="AV80" s="404">
        <f t="shared" si="49"/>
        <v>10634</v>
      </c>
      <c r="AW80" s="404">
        <f t="shared" si="49"/>
        <v>0</v>
      </c>
      <c r="AX80" s="404">
        <f t="shared" si="49"/>
        <v>8620</v>
      </c>
      <c r="AY80" s="404">
        <f t="shared" si="49"/>
        <v>0</v>
      </c>
      <c r="AZ80" s="404">
        <f t="shared" si="49"/>
        <v>19254</v>
      </c>
      <c r="BA80" s="404">
        <f t="shared" si="49"/>
        <v>0</v>
      </c>
      <c r="BB80" s="404">
        <f t="shared" si="49"/>
        <v>19254</v>
      </c>
      <c r="BC80" s="404">
        <f t="shared" si="49"/>
        <v>0</v>
      </c>
      <c r="BD80" s="404">
        <f t="shared" si="49"/>
        <v>0</v>
      </c>
      <c r="BE80" s="404">
        <f t="shared" si="49"/>
        <v>0</v>
      </c>
      <c r="BF80" s="404">
        <f t="shared" si="49"/>
        <v>0</v>
      </c>
      <c r="BG80" s="404">
        <f t="shared" si="49"/>
        <v>0</v>
      </c>
      <c r="BH80" s="404">
        <f t="shared" si="49"/>
        <v>0</v>
      </c>
      <c r="BI80" s="404">
        <f t="shared" si="49"/>
        <v>0</v>
      </c>
      <c r="BJ80" s="404">
        <f t="shared" si="49"/>
        <v>0</v>
      </c>
      <c r="BK80" s="404">
        <f t="shared" si="49"/>
        <v>0</v>
      </c>
      <c r="BL80" s="404">
        <f t="shared" si="49"/>
        <v>0</v>
      </c>
      <c r="BM80" s="404">
        <f t="shared" si="49"/>
        <v>0</v>
      </c>
    </row>
    <row r="81" spans="1:65" s="363" customFormat="1" ht="16.95" customHeight="1">
      <c r="A81" s="387">
        <v>62</v>
      </c>
      <c r="B81" s="392" t="s">
        <v>71</v>
      </c>
      <c r="C81" s="382">
        <v>34000</v>
      </c>
      <c r="D81" s="382">
        <v>0</v>
      </c>
      <c r="E81" s="321">
        <v>2705</v>
      </c>
      <c r="F81" s="321"/>
      <c r="G81" s="321">
        <v>2344</v>
      </c>
      <c r="H81" s="305">
        <f t="shared" si="38"/>
        <v>86.654343807763397</v>
      </c>
      <c r="I81" s="321"/>
      <c r="J81" s="361"/>
      <c r="K81" s="322">
        <f>G81+'Oct24'!K81</f>
        <v>12589</v>
      </c>
      <c r="L81" s="305">
        <f t="shared" si="36"/>
        <v>37.026470588235291</v>
      </c>
      <c r="M81" s="322">
        <f>I81+'Oct24'!M81</f>
        <v>0</v>
      </c>
      <c r="N81" s="305"/>
      <c r="O81" s="321">
        <v>133</v>
      </c>
      <c r="P81" s="321"/>
      <c r="Q81" s="322">
        <f>O81+'Oct24'!Q81</f>
        <v>769</v>
      </c>
      <c r="R81" s="322">
        <f>P81+'Oct24'!R81</f>
        <v>0</v>
      </c>
      <c r="S81" s="321">
        <v>3010</v>
      </c>
      <c r="T81" s="321"/>
      <c r="U81" s="321">
        <v>968</v>
      </c>
      <c r="V81" s="321"/>
      <c r="W81" s="321">
        <v>555</v>
      </c>
      <c r="X81" s="321"/>
      <c r="Y81" s="305">
        <f t="shared" si="37"/>
        <v>57.334710743801651</v>
      </c>
      <c r="Z81" s="305"/>
      <c r="AA81" s="321">
        <v>2059</v>
      </c>
      <c r="AB81" s="321"/>
      <c r="AC81" s="321">
        <v>1122</v>
      </c>
      <c r="AD81" s="321"/>
      <c r="AE81" s="321">
        <v>892</v>
      </c>
      <c r="AF81" s="321"/>
      <c r="AG81" s="321">
        <v>59</v>
      </c>
      <c r="AH81" s="321"/>
      <c r="AI81" s="321">
        <v>99</v>
      </c>
      <c r="AJ81" s="321"/>
      <c r="AK81" s="321">
        <v>42</v>
      </c>
      <c r="AL81" s="321"/>
      <c r="AM81" s="321">
        <v>133</v>
      </c>
      <c r="AN81" s="321"/>
      <c r="AO81" s="321">
        <v>469</v>
      </c>
      <c r="AP81" s="321"/>
      <c r="AQ81" s="321">
        <v>381</v>
      </c>
      <c r="AR81" s="321"/>
      <c r="AS81" s="322">
        <f t="shared" si="39"/>
        <v>850</v>
      </c>
      <c r="AT81" s="322">
        <f t="shared" si="39"/>
        <v>0</v>
      </c>
      <c r="AU81" s="322">
        <f t="shared" si="40"/>
        <v>850</v>
      </c>
      <c r="AV81" s="322">
        <f>AO81+'Oct24'!AV81</f>
        <v>2584</v>
      </c>
      <c r="AW81" s="322">
        <f>AP81+'Oct24'!AW81</f>
        <v>0</v>
      </c>
      <c r="AX81" s="322">
        <f>AQ81+'Oct24'!AX81</f>
        <v>2071</v>
      </c>
      <c r="AY81" s="322">
        <f>AR81+'Oct24'!AY81</f>
        <v>0</v>
      </c>
      <c r="AZ81" s="322">
        <f t="shared" si="41"/>
        <v>4655</v>
      </c>
      <c r="BA81" s="322">
        <f t="shared" si="41"/>
        <v>0</v>
      </c>
      <c r="BB81" s="322">
        <f t="shared" si="42"/>
        <v>4655</v>
      </c>
      <c r="BC81" s="321">
        <v>99</v>
      </c>
      <c r="BD81" s="321">
        <v>495</v>
      </c>
      <c r="BE81" s="322">
        <f>BC81+'Oct24'!BE81</f>
        <v>345</v>
      </c>
      <c r="BF81" s="322">
        <f>BD81+'Oct24'!BF81</f>
        <v>1725</v>
      </c>
      <c r="BG81" s="321"/>
      <c r="BH81" s="321"/>
      <c r="BI81" s="321"/>
      <c r="BJ81" s="321"/>
      <c r="BK81" s="324"/>
      <c r="BL81" s="324"/>
      <c r="BM81" s="322">
        <f t="shared" si="34"/>
        <v>0</v>
      </c>
    </row>
    <row r="82" spans="1:65" s="363" customFormat="1" ht="16.95" customHeight="1">
      <c r="A82" s="381">
        <v>63</v>
      </c>
      <c r="B82" s="382" t="s">
        <v>72</v>
      </c>
      <c r="C82" s="382">
        <v>15000</v>
      </c>
      <c r="D82" s="382">
        <v>0</v>
      </c>
      <c r="E82" s="321">
        <v>1219</v>
      </c>
      <c r="F82" s="321"/>
      <c r="G82" s="321">
        <v>800</v>
      </c>
      <c r="H82" s="305">
        <f t="shared" si="38"/>
        <v>65.627563576702215</v>
      </c>
      <c r="I82" s="321"/>
      <c r="J82" s="361"/>
      <c r="K82" s="322">
        <f>G82+'Oct24'!K82</f>
        <v>4258</v>
      </c>
      <c r="L82" s="305">
        <f t="shared" si="36"/>
        <v>28.386666666666667</v>
      </c>
      <c r="M82" s="322">
        <f>I82+'Oct24'!M82</f>
        <v>0</v>
      </c>
      <c r="N82" s="305"/>
      <c r="O82" s="321">
        <v>45</v>
      </c>
      <c r="P82" s="321"/>
      <c r="Q82" s="322">
        <f>O82+'Oct24'!Q82</f>
        <v>252</v>
      </c>
      <c r="R82" s="322">
        <f>P82+'Oct24'!R82</f>
        <v>0</v>
      </c>
      <c r="S82" s="321">
        <v>836</v>
      </c>
      <c r="T82" s="321"/>
      <c r="U82" s="321">
        <v>345</v>
      </c>
      <c r="V82" s="321"/>
      <c r="W82" s="321">
        <v>185</v>
      </c>
      <c r="X82" s="321"/>
      <c r="Y82" s="305">
        <f t="shared" si="37"/>
        <v>53.623188405797102</v>
      </c>
      <c r="Z82" s="305"/>
      <c r="AA82" s="321">
        <v>881</v>
      </c>
      <c r="AB82" s="321"/>
      <c r="AC82" s="321">
        <v>470</v>
      </c>
      <c r="AD82" s="321"/>
      <c r="AE82" s="321">
        <v>411</v>
      </c>
      <c r="AF82" s="321"/>
      <c r="AG82" s="321">
        <v>9</v>
      </c>
      <c r="AH82" s="321"/>
      <c r="AI82" s="321">
        <v>36</v>
      </c>
      <c r="AJ82" s="321"/>
      <c r="AK82" s="321">
        <v>10</v>
      </c>
      <c r="AL82" s="321"/>
      <c r="AM82" s="321">
        <v>43</v>
      </c>
      <c r="AN82" s="321"/>
      <c r="AO82" s="321">
        <v>221</v>
      </c>
      <c r="AP82" s="321"/>
      <c r="AQ82" s="321">
        <v>170</v>
      </c>
      <c r="AR82" s="321"/>
      <c r="AS82" s="322">
        <f t="shared" si="39"/>
        <v>391</v>
      </c>
      <c r="AT82" s="322">
        <f t="shared" si="39"/>
        <v>0</v>
      </c>
      <c r="AU82" s="322">
        <f t="shared" si="40"/>
        <v>391</v>
      </c>
      <c r="AV82" s="322">
        <f>AO82+'Oct24'!AV82</f>
        <v>1017</v>
      </c>
      <c r="AW82" s="322">
        <f>AP82+'Oct24'!AW82</f>
        <v>0</v>
      </c>
      <c r="AX82" s="322">
        <f>AQ82+'Oct24'!AX82</f>
        <v>770</v>
      </c>
      <c r="AY82" s="322">
        <f>AR82+'Oct24'!AY82</f>
        <v>0</v>
      </c>
      <c r="AZ82" s="322">
        <f t="shared" si="41"/>
        <v>1787</v>
      </c>
      <c r="BA82" s="322">
        <f t="shared" si="41"/>
        <v>0</v>
      </c>
      <c r="BB82" s="322">
        <f t="shared" si="42"/>
        <v>1787</v>
      </c>
      <c r="BC82" s="321"/>
      <c r="BD82" s="321"/>
      <c r="BE82" s="322">
        <v>0</v>
      </c>
      <c r="BF82" s="322">
        <v>0</v>
      </c>
      <c r="BG82" s="321"/>
      <c r="BH82" s="321"/>
      <c r="BI82" s="321"/>
      <c r="BJ82" s="321"/>
      <c r="BK82" s="324"/>
      <c r="BL82" s="324"/>
      <c r="BM82" s="322">
        <f t="shared" si="34"/>
        <v>0</v>
      </c>
    </row>
    <row r="83" spans="1:65" s="363" customFormat="1" ht="16.95" customHeight="1">
      <c r="A83" s="381">
        <v>64</v>
      </c>
      <c r="B83" s="382" t="s">
        <v>73</v>
      </c>
      <c r="C83" s="382">
        <v>18000</v>
      </c>
      <c r="D83" s="382">
        <v>0</v>
      </c>
      <c r="E83" s="321">
        <v>1467</v>
      </c>
      <c r="F83" s="321"/>
      <c r="G83" s="321">
        <v>1941</v>
      </c>
      <c r="H83" s="305">
        <f t="shared" si="38"/>
        <v>132.31083844580778</v>
      </c>
      <c r="I83" s="321"/>
      <c r="J83" s="361"/>
      <c r="K83" s="322">
        <f>G83+'Oct24'!K83</f>
        <v>7324</v>
      </c>
      <c r="L83" s="305">
        <f t="shared" si="36"/>
        <v>40.68888888888889</v>
      </c>
      <c r="M83" s="322">
        <f>I83+'Oct24'!M83</f>
        <v>0</v>
      </c>
      <c r="N83" s="305"/>
      <c r="O83" s="321">
        <v>47</v>
      </c>
      <c r="P83" s="321"/>
      <c r="Q83" s="322">
        <f>O83+'Oct24'!Q83</f>
        <v>237</v>
      </c>
      <c r="R83" s="322">
        <f>P83+'Oct24'!R83</f>
        <v>0</v>
      </c>
      <c r="S83" s="321">
        <v>1509</v>
      </c>
      <c r="T83" s="321"/>
      <c r="U83" s="321">
        <v>613</v>
      </c>
      <c r="V83" s="321"/>
      <c r="W83" s="321">
        <v>316</v>
      </c>
      <c r="X83" s="321"/>
      <c r="Y83" s="305">
        <f t="shared" si="37"/>
        <v>51.549755301794455</v>
      </c>
      <c r="Z83" s="305"/>
      <c r="AA83" s="321">
        <v>1039</v>
      </c>
      <c r="AB83" s="321"/>
      <c r="AC83" s="321">
        <v>776</v>
      </c>
      <c r="AD83" s="321"/>
      <c r="AE83" s="321">
        <v>470</v>
      </c>
      <c r="AF83" s="321"/>
      <c r="AG83" s="321">
        <v>5</v>
      </c>
      <c r="AH83" s="321"/>
      <c r="AI83" s="321">
        <v>37</v>
      </c>
      <c r="AJ83" s="321"/>
      <c r="AK83" s="321">
        <v>6</v>
      </c>
      <c r="AL83" s="321"/>
      <c r="AM83" s="321">
        <v>37</v>
      </c>
      <c r="AN83" s="321"/>
      <c r="AO83" s="321">
        <v>226</v>
      </c>
      <c r="AP83" s="321"/>
      <c r="AQ83" s="321">
        <v>180</v>
      </c>
      <c r="AR83" s="321"/>
      <c r="AS83" s="322">
        <f t="shared" si="39"/>
        <v>406</v>
      </c>
      <c r="AT83" s="322">
        <f t="shared" si="39"/>
        <v>0</v>
      </c>
      <c r="AU83" s="322">
        <f t="shared" si="40"/>
        <v>406</v>
      </c>
      <c r="AV83" s="322">
        <f>AO83+'Oct24'!AV83</f>
        <v>1330</v>
      </c>
      <c r="AW83" s="322">
        <f>AP83+'Oct24'!AW83</f>
        <v>0</v>
      </c>
      <c r="AX83" s="322">
        <f>AQ83+'Oct24'!AX83</f>
        <v>1061</v>
      </c>
      <c r="AY83" s="322">
        <f>AR83+'Oct24'!AY83</f>
        <v>0</v>
      </c>
      <c r="AZ83" s="322">
        <f t="shared" si="41"/>
        <v>2391</v>
      </c>
      <c r="BA83" s="322">
        <f t="shared" si="41"/>
        <v>0</v>
      </c>
      <c r="BB83" s="322">
        <f t="shared" si="42"/>
        <v>2391</v>
      </c>
      <c r="BC83" s="321"/>
      <c r="BD83" s="321"/>
      <c r="BE83" s="322">
        <v>0</v>
      </c>
      <c r="BF83" s="322">
        <v>0</v>
      </c>
      <c r="BG83" s="321"/>
      <c r="BH83" s="321"/>
      <c r="BI83" s="321"/>
      <c r="BJ83" s="321"/>
      <c r="BK83" s="324"/>
      <c r="BL83" s="324"/>
      <c r="BM83" s="322">
        <f t="shared" si="34"/>
        <v>0</v>
      </c>
    </row>
    <row r="84" spans="1:65" s="363" customFormat="1" ht="16.95" customHeight="1">
      <c r="A84" s="383">
        <v>65</v>
      </c>
      <c r="B84" s="384" t="s">
        <v>74</v>
      </c>
      <c r="C84" s="382">
        <v>10000</v>
      </c>
      <c r="D84" s="382">
        <v>0</v>
      </c>
      <c r="E84" s="321">
        <v>863</v>
      </c>
      <c r="F84" s="321"/>
      <c r="G84" s="321">
        <v>845</v>
      </c>
      <c r="H84" s="305">
        <f t="shared" si="38"/>
        <v>97.914252607184238</v>
      </c>
      <c r="I84" s="321"/>
      <c r="J84" s="361"/>
      <c r="K84" s="322">
        <f>G84+'Oct24'!K84</f>
        <v>4824</v>
      </c>
      <c r="L84" s="305">
        <f t="shared" si="36"/>
        <v>48.24</v>
      </c>
      <c r="M84" s="322">
        <f>I84+'Oct24'!M84</f>
        <v>0</v>
      </c>
      <c r="N84" s="305"/>
      <c r="O84" s="321">
        <v>69</v>
      </c>
      <c r="P84" s="321"/>
      <c r="Q84" s="322">
        <f>O84+'Oct24'!Q84</f>
        <v>320</v>
      </c>
      <c r="R84" s="322">
        <f>P84+'Oct24'!R84</f>
        <v>0</v>
      </c>
      <c r="S84" s="321">
        <v>1155</v>
      </c>
      <c r="T84" s="321"/>
      <c r="U84" s="321">
        <v>346</v>
      </c>
      <c r="V84" s="321"/>
      <c r="W84" s="321">
        <v>188</v>
      </c>
      <c r="X84" s="321"/>
      <c r="Y84" s="305">
        <f t="shared" si="37"/>
        <v>54.335260115606935</v>
      </c>
      <c r="Z84" s="305"/>
      <c r="AA84" s="321">
        <v>853</v>
      </c>
      <c r="AB84" s="321"/>
      <c r="AC84" s="321">
        <v>462</v>
      </c>
      <c r="AD84" s="321"/>
      <c r="AE84" s="321">
        <v>391</v>
      </c>
      <c r="AF84" s="321"/>
      <c r="AG84" s="321">
        <v>11</v>
      </c>
      <c r="AH84" s="321"/>
      <c r="AI84" s="321">
        <v>51</v>
      </c>
      <c r="AJ84" s="321"/>
      <c r="AK84" s="321">
        <v>9</v>
      </c>
      <c r="AL84" s="321"/>
      <c r="AM84" s="321">
        <v>32</v>
      </c>
      <c r="AN84" s="321"/>
      <c r="AO84" s="321">
        <v>188</v>
      </c>
      <c r="AP84" s="321"/>
      <c r="AQ84" s="321">
        <v>141</v>
      </c>
      <c r="AR84" s="321"/>
      <c r="AS84" s="322">
        <f t="shared" si="39"/>
        <v>329</v>
      </c>
      <c r="AT84" s="322">
        <f t="shared" si="39"/>
        <v>0</v>
      </c>
      <c r="AU84" s="322">
        <f t="shared" si="40"/>
        <v>329</v>
      </c>
      <c r="AV84" s="322">
        <f>AO84+'Oct24'!AV84</f>
        <v>961</v>
      </c>
      <c r="AW84" s="322">
        <f>AP84+'Oct24'!AW84</f>
        <v>0</v>
      </c>
      <c r="AX84" s="322">
        <f>AQ84+'Oct24'!AX84</f>
        <v>715</v>
      </c>
      <c r="AY84" s="322">
        <f>AR84+'Oct24'!AY84</f>
        <v>0</v>
      </c>
      <c r="AZ84" s="322">
        <f t="shared" si="41"/>
        <v>1676</v>
      </c>
      <c r="BA84" s="322">
        <f t="shared" si="41"/>
        <v>0</v>
      </c>
      <c r="BB84" s="322">
        <f t="shared" si="42"/>
        <v>1676</v>
      </c>
      <c r="BC84" s="321"/>
      <c r="BD84" s="321"/>
      <c r="BE84" s="322">
        <v>0</v>
      </c>
      <c r="BF84" s="322">
        <v>0</v>
      </c>
      <c r="BG84" s="321"/>
      <c r="BH84" s="321"/>
      <c r="BI84" s="321"/>
      <c r="BJ84" s="321"/>
      <c r="BK84" s="324"/>
      <c r="BL84" s="324"/>
      <c r="BM84" s="322">
        <f t="shared" si="34"/>
        <v>0</v>
      </c>
    </row>
    <row r="85" spans="1:65" s="422" customFormat="1" ht="16.95" customHeight="1">
      <c r="A85" s="385"/>
      <c r="B85" s="386" t="s">
        <v>18</v>
      </c>
      <c r="C85" s="386">
        <f>SUM(C81:C84)</f>
        <v>77000</v>
      </c>
      <c r="D85" s="386">
        <f t="shared" ref="D85:BM85" si="50">SUM(D81:D84)</f>
        <v>0</v>
      </c>
      <c r="E85" s="404">
        <f t="shared" si="50"/>
        <v>6254</v>
      </c>
      <c r="F85" s="404">
        <f t="shared" si="50"/>
        <v>0</v>
      </c>
      <c r="G85" s="404">
        <f t="shared" si="50"/>
        <v>5930</v>
      </c>
      <c r="H85" s="327">
        <f t="shared" si="38"/>
        <v>94.819315637991679</v>
      </c>
      <c r="I85" s="404">
        <f t="shared" si="50"/>
        <v>0</v>
      </c>
      <c r="J85" s="404">
        <f t="shared" si="50"/>
        <v>0</v>
      </c>
      <c r="K85" s="404">
        <f t="shared" si="50"/>
        <v>28995</v>
      </c>
      <c r="L85" s="327">
        <f t="shared" si="36"/>
        <v>37.655844155844157</v>
      </c>
      <c r="M85" s="404">
        <f t="shared" si="50"/>
        <v>0</v>
      </c>
      <c r="N85" s="404">
        <f t="shared" si="50"/>
        <v>0</v>
      </c>
      <c r="O85" s="404">
        <f t="shared" si="50"/>
        <v>294</v>
      </c>
      <c r="P85" s="404">
        <f t="shared" si="50"/>
        <v>0</v>
      </c>
      <c r="Q85" s="404">
        <f t="shared" si="50"/>
        <v>1578</v>
      </c>
      <c r="R85" s="404">
        <f t="shared" si="50"/>
        <v>0</v>
      </c>
      <c r="S85" s="404">
        <f t="shared" si="50"/>
        <v>6510</v>
      </c>
      <c r="T85" s="404">
        <f t="shared" si="50"/>
        <v>0</v>
      </c>
      <c r="U85" s="404">
        <f t="shared" si="50"/>
        <v>2272</v>
      </c>
      <c r="V85" s="404">
        <f t="shared" si="50"/>
        <v>0</v>
      </c>
      <c r="W85" s="404">
        <f t="shared" si="50"/>
        <v>1244</v>
      </c>
      <c r="X85" s="404">
        <f t="shared" si="50"/>
        <v>0</v>
      </c>
      <c r="Y85" s="327">
        <f t="shared" si="37"/>
        <v>54.75352112676056</v>
      </c>
      <c r="Z85" s="327"/>
      <c r="AA85" s="404">
        <f t="shared" si="50"/>
        <v>4832</v>
      </c>
      <c r="AB85" s="404">
        <f t="shared" si="50"/>
        <v>0</v>
      </c>
      <c r="AC85" s="404">
        <f t="shared" si="50"/>
        <v>2830</v>
      </c>
      <c r="AD85" s="404">
        <f t="shared" si="50"/>
        <v>0</v>
      </c>
      <c r="AE85" s="404">
        <f t="shared" si="50"/>
        <v>2164</v>
      </c>
      <c r="AF85" s="404">
        <f t="shared" si="50"/>
        <v>0</v>
      </c>
      <c r="AG85" s="404">
        <f t="shared" si="50"/>
        <v>84</v>
      </c>
      <c r="AH85" s="404">
        <f t="shared" si="50"/>
        <v>0</v>
      </c>
      <c r="AI85" s="404">
        <f t="shared" si="50"/>
        <v>223</v>
      </c>
      <c r="AJ85" s="404">
        <f t="shared" si="50"/>
        <v>0</v>
      </c>
      <c r="AK85" s="404">
        <f t="shared" si="50"/>
        <v>67</v>
      </c>
      <c r="AL85" s="404">
        <f t="shared" si="50"/>
        <v>0</v>
      </c>
      <c r="AM85" s="404">
        <f t="shared" si="50"/>
        <v>245</v>
      </c>
      <c r="AN85" s="404">
        <f t="shared" si="50"/>
        <v>0</v>
      </c>
      <c r="AO85" s="404">
        <f t="shared" si="50"/>
        <v>1104</v>
      </c>
      <c r="AP85" s="404">
        <f t="shared" si="50"/>
        <v>0</v>
      </c>
      <c r="AQ85" s="404">
        <f t="shared" si="50"/>
        <v>872</v>
      </c>
      <c r="AR85" s="404">
        <f t="shared" si="50"/>
        <v>0</v>
      </c>
      <c r="AS85" s="404">
        <f t="shared" si="50"/>
        <v>1976</v>
      </c>
      <c r="AT85" s="404">
        <f t="shared" si="50"/>
        <v>0</v>
      </c>
      <c r="AU85" s="404">
        <f t="shared" si="50"/>
        <v>1976</v>
      </c>
      <c r="AV85" s="404">
        <f t="shared" si="50"/>
        <v>5892</v>
      </c>
      <c r="AW85" s="404">
        <f t="shared" si="50"/>
        <v>0</v>
      </c>
      <c r="AX85" s="404">
        <f t="shared" si="50"/>
        <v>4617</v>
      </c>
      <c r="AY85" s="404">
        <f t="shared" si="50"/>
        <v>0</v>
      </c>
      <c r="AZ85" s="404">
        <f t="shared" si="50"/>
        <v>10509</v>
      </c>
      <c r="BA85" s="404">
        <f t="shared" si="50"/>
        <v>0</v>
      </c>
      <c r="BB85" s="404">
        <f t="shared" si="50"/>
        <v>10509</v>
      </c>
      <c r="BC85" s="404">
        <f t="shared" si="50"/>
        <v>99</v>
      </c>
      <c r="BD85" s="404">
        <f t="shared" si="50"/>
        <v>495</v>
      </c>
      <c r="BE85" s="404">
        <f t="shared" si="50"/>
        <v>345</v>
      </c>
      <c r="BF85" s="404">
        <f t="shared" si="50"/>
        <v>1725</v>
      </c>
      <c r="BG85" s="404">
        <f t="shared" si="50"/>
        <v>0</v>
      </c>
      <c r="BH85" s="404">
        <f t="shared" si="50"/>
        <v>0</v>
      </c>
      <c r="BI85" s="404">
        <f t="shared" si="50"/>
        <v>0</v>
      </c>
      <c r="BJ85" s="404">
        <f t="shared" si="50"/>
        <v>0</v>
      </c>
      <c r="BK85" s="404">
        <f t="shared" si="50"/>
        <v>0</v>
      </c>
      <c r="BL85" s="404">
        <f t="shared" si="50"/>
        <v>0</v>
      </c>
      <c r="BM85" s="404">
        <f t="shared" si="50"/>
        <v>0</v>
      </c>
    </row>
    <row r="86" spans="1:65" s="363" customFormat="1" ht="16.95" customHeight="1">
      <c r="A86" s="387">
        <v>65</v>
      </c>
      <c r="B86" s="392" t="s">
        <v>75</v>
      </c>
      <c r="C86" s="382">
        <v>14500</v>
      </c>
      <c r="D86" s="382">
        <v>0</v>
      </c>
      <c r="E86" s="321">
        <v>675</v>
      </c>
      <c r="F86" s="321"/>
      <c r="G86" s="321">
        <v>668</v>
      </c>
      <c r="H86" s="305">
        <f t="shared" si="38"/>
        <v>98.962962962962962</v>
      </c>
      <c r="I86" s="321"/>
      <c r="J86" s="361"/>
      <c r="K86" s="322">
        <f>G86+'Oct24'!K86</f>
        <v>5001</v>
      </c>
      <c r="L86" s="305">
        <f t="shared" si="36"/>
        <v>34.489655172413791</v>
      </c>
      <c r="M86" s="322">
        <f>I86+'Oct24'!M86</f>
        <v>0</v>
      </c>
      <c r="N86" s="305"/>
      <c r="O86" s="321">
        <v>19</v>
      </c>
      <c r="P86" s="321"/>
      <c r="Q86" s="322">
        <f>O86+'Oct24'!Q86</f>
        <v>224</v>
      </c>
      <c r="R86" s="322">
        <f>P86+'Oct24'!R86</f>
        <v>0</v>
      </c>
      <c r="S86" s="321">
        <v>1797</v>
      </c>
      <c r="T86" s="321"/>
      <c r="U86" s="321">
        <v>402</v>
      </c>
      <c r="V86" s="321"/>
      <c r="W86" s="321">
        <v>260</v>
      </c>
      <c r="X86" s="321"/>
      <c r="Y86" s="305">
        <f t="shared" si="37"/>
        <v>64.676616915422883</v>
      </c>
      <c r="Z86" s="305"/>
      <c r="AA86" s="321">
        <v>593</v>
      </c>
      <c r="AB86" s="321"/>
      <c r="AC86" s="321">
        <v>318</v>
      </c>
      <c r="AD86" s="321"/>
      <c r="AE86" s="321">
        <v>130</v>
      </c>
      <c r="AF86" s="321"/>
      <c r="AG86" s="321">
        <v>48</v>
      </c>
      <c r="AH86" s="321"/>
      <c r="AI86" s="321">
        <v>51</v>
      </c>
      <c r="AJ86" s="321"/>
      <c r="AK86" s="321">
        <v>18</v>
      </c>
      <c r="AL86" s="321"/>
      <c r="AM86" s="321">
        <v>32</v>
      </c>
      <c r="AN86" s="321"/>
      <c r="AO86" s="321">
        <v>173</v>
      </c>
      <c r="AP86" s="321"/>
      <c r="AQ86" s="321">
        <v>129</v>
      </c>
      <c r="AR86" s="321"/>
      <c r="AS86" s="322">
        <f t="shared" si="39"/>
        <v>302</v>
      </c>
      <c r="AT86" s="322">
        <f t="shared" si="39"/>
        <v>0</v>
      </c>
      <c r="AU86" s="322">
        <f t="shared" si="40"/>
        <v>302</v>
      </c>
      <c r="AV86" s="322">
        <f>AO86+'Oct24'!AV86</f>
        <v>924</v>
      </c>
      <c r="AW86" s="322">
        <f>AP86+'Oct24'!AW86</f>
        <v>0</v>
      </c>
      <c r="AX86" s="322">
        <f>AQ86+'Oct24'!AX86</f>
        <v>743</v>
      </c>
      <c r="AY86" s="322">
        <f>AR86+'Oct24'!AY86</f>
        <v>0</v>
      </c>
      <c r="AZ86" s="322">
        <f t="shared" si="41"/>
        <v>1667</v>
      </c>
      <c r="BA86" s="322">
        <f t="shared" si="41"/>
        <v>0</v>
      </c>
      <c r="BB86" s="322">
        <f t="shared" si="42"/>
        <v>1667</v>
      </c>
      <c r="BC86" s="321"/>
      <c r="BD86" s="321"/>
      <c r="BE86" s="322"/>
      <c r="BF86" s="322"/>
      <c r="BG86" s="321"/>
      <c r="BH86" s="321"/>
      <c r="BI86" s="321"/>
      <c r="BJ86" s="321"/>
      <c r="BK86" s="324"/>
      <c r="BL86" s="324"/>
      <c r="BM86" s="322">
        <f t="shared" si="34"/>
        <v>0</v>
      </c>
    </row>
    <row r="87" spans="1:65" s="363" customFormat="1" ht="16.95" customHeight="1">
      <c r="A87" s="383">
        <v>66</v>
      </c>
      <c r="B87" s="382" t="s">
        <v>76</v>
      </c>
      <c r="C87" s="382">
        <v>15000</v>
      </c>
      <c r="D87" s="382">
        <v>0</v>
      </c>
      <c r="E87" s="321">
        <v>1045</v>
      </c>
      <c r="F87" s="321"/>
      <c r="G87" s="321">
        <v>1062</v>
      </c>
      <c r="H87" s="305">
        <f t="shared" si="38"/>
        <v>101.62679425837321</v>
      </c>
      <c r="I87" s="321"/>
      <c r="J87" s="361"/>
      <c r="K87" s="322">
        <f>G87+'Oct24'!K87</f>
        <v>6953</v>
      </c>
      <c r="L87" s="305">
        <f t="shared" si="36"/>
        <v>46.353333333333332</v>
      </c>
      <c r="M87" s="322">
        <f>I87+'Oct24'!M87</f>
        <v>0</v>
      </c>
      <c r="N87" s="305"/>
      <c r="O87" s="321">
        <v>14</v>
      </c>
      <c r="P87" s="321"/>
      <c r="Q87" s="322">
        <f>O87+'Oct24'!Q87</f>
        <v>158</v>
      </c>
      <c r="R87" s="322">
        <f>P87+'Oct24'!R87</f>
        <v>0</v>
      </c>
      <c r="S87" s="321">
        <v>1314</v>
      </c>
      <c r="T87" s="321"/>
      <c r="U87" s="321">
        <v>686</v>
      </c>
      <c r="V87" s="321"/>
      <c r="W87" s="321">
        <v>480</v>
      </c>
      <c r="X87" s="321"/>
      <c r="Y87" s="305">
        <f t="shared" si="37"/>
        <v>69.970845481049565</v>
      </c>
      <c r="Z87" s="305"/>
      <c r="AA87" s="321">
        <v>1271</v>
      </c>
      <c r="AB87" s="321"/>
      <c r="AC87" s="321">
        <v>624</v>
      </c>
      <c r="AD87" s="321"/>
      <c r="AE87" s="321">
        <v>250</v>
      </c>
      <c r="AF87" s="321"/>
      <c r="AG87" s="321">
        <v>68</v>
      </c>
      <c r="AH87" s="321"/>
      <c r="AI87" s="321">
        <v>77</v>
      </c>
      <c r="AJ87" s="321"/>
      <c r="AK87" s="321">
        <v>37</v>
      </c>
      <c r="AL87" s="321"/>
      <c r="AM87" s="321">
        <v>21</v>
      </c>
      <c r="AN87" s="321"/>
      <c r="AO87" s="321">
        <v>299</v>
      </c>
      <c r="AP87" s="321"/>
      <c r="AQ87" s="321">
        <v>222</v>
      </c>
      <c r="AR87" s="321"/>
      <c r="AS87" s="322">
        <f t="shared" si="39"/>
        <v>521</v>
      </c>
      <c r="AT87" s="322">
        <f t="shared" si="39"/>
        <v>0</v>
      </c>
      <c r="AU87" s="322">
        <f t="shared" si="40"/>
        <v>521</v>
      </c>
      <c r="AV87" s="322">
        <f>AO87+'Oct24'!AV87</f>
        <v>1519</v>
      </c>
      <c r="AW87" s="322">
        <f>AP87+'Oct24'!AW87</f>
        <v>0</v>
      </c>
      <c r="AX87" s="322">
        <f>AQ87+'Oct24'!AX87</f>
        <v>1172</v>
      </c>
      <c r="AY87" s="322">
        <f>AR87+'Oct24'!AY87</f>
        <v>0</v>
      </c>
      <c r="AZ87" s="322">
        <f t="shared" si="41"/>
        <v>2691</v>
      </c>
      <c r="BA87" s="322">
        <f t="shared" si="41"/>
        <v>0</v>
      </c>
      <c r="BB87" s="322">
        <f t="shared" si="42"/>
        <v>2691</v>
      </c>
      <c r="BC87" s="321"/>
      <c r="BD87" s="321"/>
      <c r="BE87" s="322"/>
      <c r="BF87" s="322"/>
      <c r="BG87" s="321"/>
      <c r="BH87" s="321"/>
      <c r="BI87" s="321"/>
      <c r="BJ87" s="321"/>
      <c r="BK87" s="324"/>
      <c r="BL87" s="324"/>
      <c r="BM87" s="322">
        <f t="shared" si="34"/>
        <v>0</v>
      </c>
    </row>
    <row r="88" spans="1:65" s="422" customFormat="1" ht="16.95" customHeight="1">
      <c r="A88" s="385"/>
      <c r="B88" s="386" t="s">
        <v>18</v>
      </c>
      <c r="C88" s="386">
        <f>SUM(C86:C87)</f>
        <v>29500</v>
      </c>
      <c r="D88" s="386">
        <f t="shared" ref="D88:BM88" si="51">SUM(D86:D87)</f>
        <v>0</v>
      </c>
      <c r="E88" s="386">
        <f t="shared" si="51"/>
        <v>1720</v>
      </c>
      <c r="F88" s="386">
        <f t="shared" si="51"/>
        <v>0</v>
      </c>
      <c r="G88" s="386">
        <f t="shared" si="51"/>
        <v>1730</v>
      </c>
      <c r="H88" s="327">
        <f t="shared" si="38"/>
        <v>100.58139534883721</v>
      </c>
      <c r="I88" s="404">
        <f t="shared" si="51"/>
        <v>0</v>
      </c>
      <c r="J88" s="404">
        <f t="shared" si="51"/>
        <v>0</v>
      </c>
      <c r="K88" s="404">
        <f t="shared" si="51"/>
        <v>11954</v>
      </c>
      <c r="L88" s="327">
        <f t="shared" si="36"/>
        <v>40.522033898305082</v>
      </c>
      <c r="M88" s="404">
        <f t="shared" si="51"/>
        <v>0</v>
      </c>
      <c r="N88" s="404">
        <f t="shared" si="51"/>
        <v>0</v>
      </c>
      <c r="O88" s="404">
        <f t="shared" si="51"/>
        <v>33</v>
      </c>
      <c r="P88" s="404">
        <f t="shared" si="51"/>
        <v>0</v>
      </c>
      <c r="Q88" s="404">
        <f t="shared" si="51"/>
        <v>382</v>
      </c>
      <c r="R88" s="404">
        <f t="shared" si="51"/>
        <v>0</v>
      </c>
      <c r="S88" s="404">
        <f t="shared" si="51"/>
        <v>3111</v>
      </c>
      <c r="T88" s="404">
        <f t="shared" si="51"/>
        <v>0</v>
      </c>
      <c r="U88" s="404">
        <f t="shared" si="51"/>
        <v>1088</v>
      </c>
      <c r="V88" s="404">
        <f t="shared" si="51"/>
        <v>0</v>
      </c>
      <c r="W88" s="404">
        <f t="shared" si="51"/>
        <v>740</v>
      </c>
      <c r="X88" s="404">
        <f t="shared" si="51"/>
        <v>0</v>
      </c>
      <c r="Y88" s="327">
        <f t="shared" si="37"/>
        <v>68.014705882352942</v>
      </c>
      <c r="Z88" s="404">
        <f t="shared" si="51"/>
        <v>0</v>
      </c>
      <c r="AA88" s="404">
        <f t="shared" si="51"/>
        <v>1864</v>
      </c>
      <c r="AB88" s="404">
        <f t="shared" si="51"/>
        <v>0</v>
      </c>
      <c r="AC88" s="404">
        <f t="shared" si="51"/>
        <v>942</v>
      </c>
      <c r="AD88" s="404">
        <f t="shared" si="51"/>
        <v>0</v>
      </c>
      <c r="AE88" s="404">
        <f t="shared" si="51"/>
        <v>380</v>
      </c>
      <c r="AF88" s="404">
        <f t="shared" si="51"/>
        <v>0</v>
      </c>
      <c r="AG88" s="404">
        <f t="shared" si="51"/>
        <v>116</v>
      </c>
      <c r="AH88" s="404">
        <f t="shared" si="51"/>
        <v>0</v>
      </c>
      <c r="AI88" s="404">
        <f t="shared" si="51"/>
        <v>128</v>
      </c>
      <c r="AJ88" s="404">
        <f t="shared" si="51"/>
        <v>0</v>
      </c>
      <c r="AK88" s="404">
        <f t="shared" si="51"/>
        <v>55</v>
      </c>
      <c r="AL88" s="404">
        <f t="shared" si="51"/>
        <v>0</v>
      </c>
      <c r="AM88" s="404">
        <f t="shared" si="51"/>
        <v>53</v>
      </c>
      <c r="AN88" s="404">
        <f t="shared" si="51"/>
        <v>0</v>
      </c>
      <c r="AO88" s="404">
        <f t="shared" si="51"/>
        <v>472</v>
      </c>
      <c r="AP88" s="404">
        <f t="shared" si="51"/>
        <v>0</v>
      </c>
      <c r="AQ88" s="404">
        <f t="shared" si="51"/>
        <v>351</v>
      </c>
      <c r="AR88" s="404">
        <f t="shared" si="51"/>
        <v>0</v>
      </c>
      <c r="AS88" s="404">
        <f t="shared" si="51"/>
        <v>823</v>
      </c>
      <c r="AT88" s="404">
        <f t="shared" si="51"/>
        <v>0</v>
      </c>
      <c r="AU88" s="404">
        <f t="shared" si="51"/>
        <v>823</v>
      </c>
      <c r="AV88" s="404">
        <f t="shared" si="51"/>
        <v>2443</v>
      </c>
      <c r="AW88" s="404">
        <f t="shared" si="51"/>
        <v>0</v>
      </c>
      <c r="AX88" s="404">
        <f t="shared" si="51"/>
        <v>1915</v>
      </c>
      <c r="AY88" s="404">
        <f t="shared" si="51"/>
        <v>0</v>
      </c>
      <c r="AZ88" s="404">
        <f t="shared" si="51"/>
        <v>4358</v>
      </c>
      <c r="BA88" s="404">
        <f t="shared" si="51"/>
        <v>0</v>
      </c>
      <c r="BB88" s="404">
        <f t="shared" si="51"/>
        <v>4358</v>
      </c>
      <c r="BC88" s="404">
        <f t="shared" si="51"/>
        <v>0</v>
      </c>
      <c r="BD88" s="404">
        <f t="shared" si="51"/>
        <v>0</v>
      </c>
      <c r="BE88" s="404">
        <f t="shared" si="51"/>
        <v>0</v>
      </c>
      <c r="BF88" s="404">
        <f t="shared" si="51"/>
        <v>0</v>
      </c>
      <c r="BG88" s="404">
        <f t="shared" si="51"/>
        <v>0</v>
      </c>
      <c r="BH88" s="404">
        <f t="shared" si="51"/>
        <v>0</v>
      </c>
      <c r="BI88" s="404">
        <f t="shared" si="51"/>
        <v>0</v>
      </c>
      <c r="BJ88" s="404">
        <f t="shared" si="51"/>
        <v>0</v>
      </c>
      <c r="BK88" s="404">
        <f t="shared" si="51"/>
        <v>0</v>
      </c>
      <c r="BL88" s="404">
        <f t="shared" si="51"/>
        <v>0</v>
      </c>
      <c r="BM88" s="404">
        <f t="shared" si="51"/>
        <v>0</v>
      </c>
    </row>
    <row r="89" spans="1:65" s="422" customFormat="1">
      <c r="A89" s="395"/>
      <c r="B89" s="396" t="s">
        <v>77</v>
      </c>
      <c r="C89" s="397">
        <f>C9+C12+C13+C19+C23+C26+C29+C33+C37+C38+C39+C40+C45+C51+C54+C57+C63+C67+C71+C76+C80+C85+C88</f>
        <v>3619500</v>
      </c>
      <c r="D89" s="398">
        <f>D9+D12+D13+D19+D23+D26+D29+D33+D37+D38+D39+D40+D45+D51+D54+D57+D63+D67+D71+D76+D80+D85+D88</f>
        <v>380500</v>
      </c>
      <c r="E89" s="414">
        <f>E9+E12+E13+E19+E23+E26+E29+E33+E37+E38+E39+E40+E45+E51+E54+E57+E63+E67+E71+E76+E80+E85+E88</f>
        <v>298897</v>
      </c>
      <c r="F89" s="414">
        <f>F9+F12+F13+F19+F23+F26+F29+F33+F37+F38+F39+F40+F45+F51+F54+F57+F63+F67+F71+F76+F80+F85+F88</f>
        <v>32076</v>
      </c>
      <c r="G89" s="414">
        <f>G9+G12+G13+G19+G23+G26+G29+G33+G37+G38+G39+G40+G45+G51+G54+G57+G63+G67+G71+G76+G80+G85+G88</f>
        <v>261016</v>
      </c>
      <c r="H89" s="378">
        <f t="shared" si="38"/>
        <v>87.326403409870295</v>
      </c>
      <c r="I89" s="406">
        <f>I9+I12+I13+I19+I23+I26+I29+I33+I37+I38+I39+I40+I45+I51+I54+I57+I63+I67+I71+I76+I80+I85+I88</f>
        <v>32570</v>
      </c>
      <c r="J89" s="378">
        <f t="shared" ref="J89" si="52">I89*100/F89</f>
        <v>101.54009228083302</v>
      </c>
      <c r="K89" s="405">
        <f>K9+K12+K13+K19+K23+K26+K29+K33+K37+K38+K39+K40+K45+K51+K54+K57+K63+K67+K71+K76+K80+K85+K88</f>
        <v>1299999</v>
      </c>
      <c r="L89" s="378">
        <f t="shared" si="36"/>
        <v>35.916535433070869</v>
      </c>
      <c r="M89" s="406">
        <f>M9+M12+M13+M19+M23+M26+M29+M33+M37+M38+M39+M40+M45+M51+M54+M57+M63+M67+M71+M76+M80+M85+M88</f>
        <v>164823</v>
      </c>
      <c r="N89" s="407">
        <f t="shared" ref="N89" si="53">M89*100/D89</f>
        <v>43.31747700394218</v>
      </c>
      <c r="O89" s="414">
        <f>O9+O12+O13+O19+O23+O26+O29+O33+O37+O38+O39+O40+O45+O51+O54+O57+O63+O67+O71+O76+O80+O85+O88</f>
        <v>6023</v>
      </c>
      <c r="P89" s="414">
        <f t="shared" ref="P89:X89" si="54">P9+P12+P13+P19+P23+P26+P29+P33+P37+P38+P39+P40+P45+P51+P54+P57+P63+P67+P71+P76+P80+P85+P88</f>
        <v>968</v>
      </c>
      <c r="Q89" s="414">
        <f t="shared" si="54"/>
        <v>30736</v>
      </c>
      <c r="R89" s="414">
        <f t="shared" si="54"/>
        <v>5472</v>
      </c>
      <c r="S89" s="414">
        <f t="shared" si="54"/>
        <v>263291</v>
      </c>
      <c r="T89" s="414">
        <f t="shared" si="54"/>
        <v>34143</v>
      </c>
      <c r="U89" s="414">
        <f t="shared" si="54"/>
        <v>76543</v>
      </c>
      <c r="V89" s="414">
        <f t="shared" si="54"/>
        <v>10568</v>
      </c>
      <c r="W89" s="414">
        <f t="shared" si="54"/>
        <v>41303</v>
      </c>
      <c r="X89" s="414">
        <f t="shared" si="54"/>
        <v>5570</v>
      </c>
      <c r="Y89" s="378">
        <f t="shared" ref="Y89:Z89" si="55">W89*100/U89</f>
        <v>53.960518924003502</v>
      </c>
      <c r="Z89" s="378">
        <f t="shared" si="55"/>
        <v>52.706283118849356</v>
      </c>
      <c r="AA89" s="414">
        <f t="shared" ref="AA89:AT89" si="56">AA9+AA12+AA13+AA19+AA23+AA26+AA29+AA33+AA37+AA38+AA39+AA40+AA45+AA51+AA54+AA57+AA63+AA67+AA71+AA76+AA80+AA85+AA88</f>
        <v>278250</v>
      </c>
      <c r="AB89" s="414">
        <f t="shared" si="56"/>
        <v>34461</v>
      </c>
      <c r="AC89" s="414">
        <f t="shared" si="56"/>
        <v>130402</v>
      </c>
      <c r="AD89" s="414">
        <f t="shared" si="56"/>
        <v>14158</v>
      </c>
      <c r="AE89" s="414">
        <f t="shared" si="56"/>
        <v>113139</v>
      </c>
      <c r="AF89" s="414">
        <f t="shared" si="56"/>
        <v>12803</v>
      </c>
      <c r="AG89" s="414">
        <f t="shared" si="56"/>
        <v>4723</v>
      </c>
      <c r="AH89" s="414">
        <f t="shared" si="56"/>
        <v>549</v>
      </c>
      <c r="AI89" s="414">
        <f t="shared" si="56"/>
        <v>16755</v>
      </c>
      <c r="AJ89" s="414">
        <f t="shared" si="56"/>
        <v>2343</v>
      </c>
      <c r="AK89" s="414">
        <f t="shared" si="56"/>
        <v>3957</v>
      </c>
      <c r="AL89" s="414">
        <f t="shared" si="56"/>
        <v>443</v>
      </c>
      <c r="AM89" s="414">
        <f t="shared" si="56"/>
        <v>9714</v>
      </c>
      <c r="AN89" s="414">
        <f t="shared" si="56"/>
        <v>1403</v>
      </c>
      <c r="AO89" s="414">
        <f t="shared" si="56"/>
        <v>63568</v>
      </c>
      <c r="AP89" s="414">
        <f t="shared" si="56"/>
        <v>7506</v>
      </c>
      <c r="AQ89" s="414">
        <f t="shared" si="56"/>
        <v>51989</v>
      </c>
      <c r="AR89" s="414">
        <f t="shared" si="56"/>
        <v>6043</v>
      </c>
      <c r="AS89" s="414">
        <f t="shared" si="56"/>
        <v>115557</v>
      </c>
      <c r="AT89" s="414">
        <f t="shared" si="56"/>
        <v>13549</v>
      </c>
      <c r="AU89" s="414">
        <f>AU9+AU12+AU13+AU19+AU23+AU26+AU29+AU33+AU37+AU38+AU39+AU40+AU45+AU51+AU54+AU57+AU63+AU67+AU71+AU76+AU80+AU85+AU88</f>
        <v>129106</v>
      </c>
      <c r="AV89" s="416">
        <f t="shared" ref="AV89:BB89" si="57">AV9+AV12+AV13+AV19+AV23+AV26+AV29+AV33+AV37+AV38+AV39+AV40+AV45+AV51+AV54+AV57+AV63+AV67+AV71+AV76+AV80+AV85+AV88</f>
        <v>305787</v>
      </c>
      <c r="AW89" s="416">
        <f t="shared" si="57"/>
        <v>38048</v>
      </c>
      <c r="AX89" s="416">
        <f t="shared" si="57"/>
        <v>251584</v>
      </c>
      <c r="AY89" s="416">
        <f t="shared" si="57"/>
        <v>31101</v>
      </c>
      <c r="AZ89" s="416">
        <f t="shared" si="57"/>
        <v>557371</v>
      </c>
      <c r="BA89" s="416">
        <f t="shared" si="57"/>
        <v>69149</v>
      </c>
      <c r="BB89" s="417">
        <f t="shared" si="57"/>
        <v>626520</v>
      </c>
      <c r="BC89" s="414">
        <f>BC9+BC12+BC13+BC19+BC23+BC26+BC29+BC33+BC37+BC38+BC39+BC40+BC45+BC51+BC54+BC57+BC63+BC67+BC71+BC76+BC80+BC85+BC88</f>
        <v>324</v>
      </c>
      <c r="BD89" s="414">
        <f>BD9+BD12+BD13+BD19+BD23+BD26+BD29+BD33+BD37+BD38+BD39+BD40+BD45+BD51+BD54+BD57+BD63+BD67+BD71+BD76+BD80+BD85+BD88</f>
        <v>1620</v>
      </c>
      <c r="BE89" s="414">
        <f t="shared" ref="BE89:BF89" si="58">BE9+BE12+BE13+BE19+BE23+BE26+BE29+BE33+BE37+BE38+BE39+BE40+BE45+BE51+BE54+BE57+BE63+BE67+BE71+BE76+BE80+BE85+BE88</f>
        <v>1293</v>
      </c>
      <c r="BF89" s="414">
        <f t="shared" si="58"/>
        <v>6465</v>
      </c>
      <c r="BG89" s="414">
        <f>BG9+BG12+BG13+BG19+BG23+BG26+BG29+BG33+BG37+BG38+BG39+BG40+BG45+BG51+BG54+BG57+BG63+BG67+BG71+BG76+BG80+BG85+BG88</f>
        <v>207</v>
      </c>
      <c r="BH89" s="414">
        <f>BH9+BH12+BH13+BH19+BH23+BH26+BH29+BH33+BH37+BH38+BH39+BH40+BH45+BH51+BH54+BH57+BH63+BH67+BH71+BH76+BH80+BH85+BH88</f>
        <v>34375</v>
      </c>
      <c r="BI89" s="414">
        <f>BI9+BI12+BI13+BI19+BI23+BI26+BI29+BI33+BI37+BI38+BI39+BI40+BI45+BI51+BI54+BI57+BI63+BI67+BI71+BI76+BI80+BI85+BI88</f>
        <v>304800</v>
      </c>
      <c r="BJ89" s="414">
        <f>BJ9+BJ12+BJ13+BJ19+BJ23+BJ26+BJ29+BJ33+BJ37+BJ38+BJ39+BJ40+BJ45+BJ51+BJ54+BJ57+BJ63+BJ67+BJ71+BJ76+BJ80+BJ85+BJ88</f>
        <v>8060</v>
      </c>
      <c r="BK89" s="414">
        <f t="shared" ref="BK89:BM89" si="59">BK9+BK12+BK13+BK19+BK23+BK26+BK29+BK33+BK37+BK38+BK39+BK40+BK45+BK51+BK54+BK57+BK63+BK67+BK71+BK76+BK80+BK85+BK88</f>
        <v>179444</v>
      </c>
      <c r="BL89" s="414">
        <f t="shared" si="59"/>
        <v>1515080</v>
      </c>
      <c r="BM89" s="414">
        <f t="shared" si="59"/>
        <v>1694524</v>
      </c>
    </row>
    <row r="90" spans="1:65" s="370" customFormat="1" ht="16.8">
      <c r="A90" s="399"/>
      <c r="B90" s="400" t="s">
        <v>136</v>
      </c>
      <c r="C90" s="401">
        <f>C89+D89</f>
        <v>4000000</v>
      </c>
      <c r="D90" s="402"/>
      <c r="E90" s="401">
        <f>E89+F89</f>
        <v>330973</v>
      </c>
      <c r="F90" s="402"/>
      <c r="G90" s="401">
        <f>G89+I89</f>
        <v>293586</v>
      </c>
      <c r="H90" s="379">
        <f>G90*100/E90</f>
        <v>88.703912403730811</v>
      </c>
      <c r="I90" s="424"/>
      <c r="J90" s="425"/>
      <c r="K90" s="408">
        <f>K89+M89+Q89+R89</f>
        <v>1501030</v>
      </c>
      <c r="L90" s="409">
        <f>K90*100/C90</f>
        <v>37.525750000000002</v>
      </c>
      <c r="M90" s="410"/>
      <c r="N90" s="411"/>
      <c r="O90" s="380"/>
      <c r="P90" s="380"/>
      <c r="Q90" s="380"/>
      <c r="R90" s="380"/>
      <c r="S90" s="380"/>
      <c r="T90" s="380"/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0"/>
      <c r="BB90" s="380"/>
      <c r="BC90" s="380"/>
      <c r="BD90" s="380"/>
      <c r="BE90" s="380"/>
      <c r="BF90" s="380"/>
      <c r="BG90" s="380"/>
      <c r="BH90" s="380"/>
      <c r="BI90" s="380"/>
      <c r="BJ90" s="380"/>
    </row>
    <row r="92" spans="1:65">
      <c r="L92" s="412"/>
      <c r="BJ92" s="369"/>
    </row>
    <row r="93" spans="1:65">
      <c r="L93" s="413" t="s">
        <v>270</v>
      </c>
      <c r="X93" s="369" t="s">
        <v>270</v>
      </c>
      <c r="AK93" s="369" t="s">
        <v>270</v>
      </c>
      <c r="AZ93" s="369" t="s">
        <v>270</v>
      </c>
      <c r="BJ93" s="369" t="s">
        <v>270</v>
      </c>
    </row>
    <row r="94" spans="1:65">
      <c r="L94" s="412" t="s">
        <v>266</v>
      </c>
      <c r="X94" s="368" t="s">
        <v>266</v>
      </c>
      <c r="AK94" s="368" t="s">
        <v>266</v>
      </c>
      <c r="AZ94" s="368" t="s">
        <v>266</v>
      </c>
      <c r="BJ94" s="368" t="s">
        <v>266</v>
      </c>
    </row>
  </sheetData>
  <sheetProtection algorithmName="SHA-512" hashValue="p0LJ4HB7d3F01Z0YXk8wNKZwjl7v1fFP1Bs6vbvgTbsnrK1+/Ecod3oPdAzV4SkFwTOZxcDJtbIdCBCaC6TwgA==" saltValue="7FyRFIPSIkwgzG7KG4JlTQ==" spinCount="100000" sheet="1" formatRows="0"/>
  <mergeCells count="23">
    <mergeCell ref="F1:F2"/>
    <mergeCell ref="A1:A2"/>
    <mergeCell ref="B1:B2"/>
    <mergeCell ref="C1:C2"/>
    <mergeCell ref="D1:D2"/>
    <mergeCell ref="E1:E2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BC1:BC2"/>
    <mergeCell ref="BD1:BD2"/>
    <mergeCell ref="BE1:BF1"/>
    <mergeCell ref="BG1:BJ1"/>
    <mergeCell ref="BK1:BM1"/>
  </mergeCells>
  <pageMargins left="0.7" right="0.7" top="0.5" bottom="0.5" header="0.05" footer="0.05"/>
  <pageSetup paperSize="9" scale="9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23" workbookViewId="0">
      <selection activeCell="K7" sqref="K7"/>
    </sheetView>
  </sheetViews>
  <sheetFormatPr defaultColWidth="8.88671875" defaultRowHeight="20.399999999999999"/>
  <cols>
    <col min="1" max="1" width="24.33203125" style="246" customWidth="1"/>
    <col min="2" max="2" width="15" style="246" customWidth="1"/>
    <col min="3" max="3" width="13.5546875" style="246" customWidth="1"/>
    <col min="4" max="4" width="16.6640625" style="246" customWidth="1"/>
    <col min="5" max="5" width="20" style="246" customWidth="1"/>
    <col min="6" max="6" width="16" style="246" customWidth="1"/>
    <col min="7" max="8" width="14.33203125" style="246" customWidth="1"/>
    <col min="9" max="9" width="13" style="246" customWidth="1"/>
    <col min="10" max="10" width="14.6640625" style="246" customWidth="1"/>
    <col min="11" max="11" width="15.33203125" style="246" customWidth="1"/>
    <col min="12" max="16384" width="8.88671875" style="246"/>
  </cols>
  <sheetData>
    <row r="1" spans="1:11" ht="21">
      <c r="A1" s="513" t="s">
        <v>137</v>
      </c>
      <c r="B1" s="513"/>
      <c r="C1" s="513"/>
      <c r="D1" s="513"/>
      <c r="E1" s="513"/>
      <c r="F1" s="248" t="s">
        <v>179</v>
      </c>
      <c r="G1" s="244"/>
      <c r="H1" s="244"/>
      <c r="I1" s="244"/>
      <c r="J1" s="245" t="s">
        <v>180</v>
      </c>
      <c r="K1" s="245" t="s">
        <v>181</v>
      </c>
    </row>
    <row r="2" spans="1:11">
      <c r="A2" s="514" t="s">
        <v>138</v>
      </c>
      <c r="B2" s="514"/>
      <c r="C2" s="514"/>
      <c r="D2" s="514"/>
      <c r="E2" s="514"/>
      <c r="F2" s="244" t="s">
        <v>182</v>
      </c>
      <c r="G2" s="244"/>
      <c r="H2" s="244"/>
      <c r="I2" s="244"/>
      <c r="J2" s="244"/>
      <c r="K2" s="244"/>
    </row>
    <row r="3" spans="1:11" ht="19.2" customHeight="1">
      <c r="A3" s="244"/>
      <c r="B3" s="244"/>
      <c r="C3" s="244"/>
      <c r="D3" s="244"/>
      <c r="E3" s="244"/>
      <c r="F3" s="244"/>
      <c r="G3" s="244" t="s">
        <v>183</v>
      </c>
      <c r="H3" s="244"/>
      <c r="I3" s="244"/>
      <c r="J3" s="244"/>
      <c r="K3" s="244"/>
    </row>
    <row r="4" spans="1:11" ht="19.2" customHeight="1">
      <c r="A4" s="244" t="s">
        <v>141</v>
      </c>
      <c r="B4" s="244" t="s">
        <v>142</v>
      </c>
      <c r="C4" s="244"/>
      <c r="D4" s="244"/>
      <c r="E4" s="244"/>
      <c r="F4" s="244"/>
      <c r="G4" s="244" t="s">
        <v>184</v>
      </c>
      <c r="H4" s="244"/>
      <c r="I4" s="244"/>
      <c r="J4" s="244"/>
      <c r="K4" s="244"/>
    </row>
    <row r="5" spans="1:11" ht="19.2" customHeight="1">
      <c r="A5" s="244" t="s">
        <v>140</v>
      </c>
      <c r="B5" s="244" t="s">
        <v>271</v>
      </c>
      <c r="C5" s="244"/>
      <c r="D5" s="244"/>
      <c r="E5" s="244"/>
      <c r="F5" s="244" t="s">
        <v>185</v>
      </c>
      <c r="G5" s="244"/>
      <c r="H5" s="244"/>
      <c r="I5" s="244"/>
      <c r="J5" s="244"/>
      <c r="K5" s="244"/>
    </row>
    <row r="6" spans="1:11" ht="19.2" customHeight="1">
      <c r="A6" s="244" t="s">
        <v>139</v>
      </c>
      <c r="B6" s="247">
        <v>45626</v>
      </c>
      <c r="C6" s="244"/>
      <c r="D6" s="244"/>
      <c r="E6" s="244"/>
      <c r="F6" s="244"/>
      <c r="G6" s="244" t="s">
        <v>186</v>
      </c>
      <c r="H6" s="244"/>
      <c r="I6" s="244"/>
      <c r="J6" s="244"/>
      <c r="K6" s="244"/>
    </row>
    <row r="7" spans="1:11" ht="19.2" customHeight="1">
      <c r="A7" s="244"/>
      <c r="B7" s="244"/>
      <c r="C7" s="244"/>
      <c r="D7" s="244"/>
      <c r="E7" s="244"/>
      <c r="F7" s="245" t="s">
        <v>187</v>
      </c>
      <c r="G7" s="245" t="s">
        <v>188</v>
      </c>
      <c r="H7" s="245" t="s">
        <v>189</v>
      </c>
      <c r="I7" s="245" t="s">
        <v>191</v>
      </c>
      <c r="J7" s="245" t="s">
        <v>190</v>
      </c>
      <c r="K7" s="244"/>
    </row>
    <row r="8" spans="1:11" ht="19.2" customHeight="1">
      <c r="A8" s="248" t="s">
        <v>144</v>
      </c>
      <c r="B8" s="244"/>
      <c r="C8" s="244"/>
      <c r="D8" s="244"/>
      <c r="E8" s="244"/>
      <c r="F8" s="249" t="s">
        <v>165</v>
      </c>
      <c r="G8" s="249" t="s">
        <v>165</v>
      </c>
      <c r="H8" s="249" t="s">
        <v>165</v>
      </c>
      <c r="I8" s="249" t="s">
        <v>165</v>
      </c>
      <c r="J8" s="249" t="s">
        <v>165</v>
      </c>
      <c r="K8" s="244"/>
    </row>
    <row r="9" spans="1:11" ht="19.2" customHeight="1">
      <c r="A9" s="515" t="s">
        <v>156</v>
      </c>
      <c r="B9" s="515" t="s">
        <v>145</v>
      </c>
      <c r="C9" s="515"/>
      <c r="D9" s="515"/>
      <c r="E9" s="504" t="s">
        <v>146</v>
      </c>
      <c r="F9" s="248" t="s">
        <v>268</v>
      </c>
      <c r="G9" s="244"/>
      <c r="H9" s="244"/>
      <c r="I9" s="244"/>
      <c r="J9" s="244" t="s">
        <v>230</v>
      </c>
      <c r="K9" s="244"/>
    </row>
    <row r="10" spans="1:11" ht="19.2" customHeight="1">
      <c r="A10" s="515"/>
      <c r="B10" s="431" t="s">
        <v>147</v>
      </c>
      <c r="C10" s="431" t="s">
        <v>148</v>
      </c>
      <c r="D10" s="430" t="s">
        <v>149</v>
      </c>
      <c r="E10" s="505"/>
      <c r="F10" s="511" t="s">
        <v>193</v>
      </c>
      <c r="G10" s="498" t="s">
        <v>194</v>
      </c>
      <c r="H10" s="499"/>
      <c r="I10" s="500" t="s">
        <v>228</v>
      </c>
      <c r="J10" s="501"/>
      <c r="K10" s="502" t="s">
        <v>149</v>
      </c>
    </row>
    <row r="11" spans="1:11" ht="19.2" customHeight="1">
      <c r="A11" s="252">
        <v>1</v>
      </c>
      <c r="B11" s="252">
        <v>2</v>
      </c>
      <c r="C11" s="252">
        <v>3</v>
      </c>
      <c r="D11" s="252">
        <v>4</v>
      </c>
      <c r="E11" s="252">
        <v>5</v>
      </c>
      <c r="F11" s="512"/>
      <c r="G11" s="253" t="s">
        <v>195</v>
      </c>
      <c r="H11" s="360" t="s">
        <v>196</v>
      </c>
      <c r="I11" s="428" t="s">
        <v>196</v>
      </c>
      <c r="J11" s="254" t="s">
        <v>219</v>
      </c>
      <c r="K11" s="503"/>
    </row>
    <row r="12" spans="1:11" ht="19.2" customHeight="1">
      <c r="A12" s="255" t="s">
        <v>150</v>
      </c>
      <c r="B12" s="256" t="s">
        <v>157</v>
      </c>
      <c r="C12" s="255"/>
      <c r="D12" s="255"/>
      <c r="E12" s="255"/>
      <c r="F12" s="355" t="s">
        <v>260</v>
      </c>
      <c r="G12" s="258"/>
      <c r="H12" s="259"/>
      <c r="I12" s="258"/>
      <c r="J12" s="259"/>
      <c r="K12" s="258"/>
    </row>
    <row r="13" spans="1:11" ht="19.2" customHeight="1">
      <c r="A13" s="255" t="s">
        <v>231</v>
      </c>
      <c r="B13" s="256" t="s">
        <v>157</v>
      </c>
      <c r="C13" s="255"/>
      <c r="D13" s="255"/>
      <c r="E13" s="255"/>
      <c r="F13" s="356" t="s">
        <v>199</v>
      </c>
      <c r="G13" s="260">
        <f>'Oct24'!D89</f>
        <v>380500</v>
      </c>
      <c r="H13" s="260">
        <f>'Nov24'!F89</f>
        <v>32076</v>
      </c>
      <c r="I13" s="260">
        <f>'Nov24'!I89+'Nov24'!P89</f>
        <v>33538</v>
      </c>
      <c r="J13" s="261">
        <f>'Summary Oct24'!J13+I13</f>
        <v>165791</v>
      </c>
      <c r="K13" s="429" t="s">
        <v>158</v>
      </c>
    </row>
    <row r="14" spans="1:11" ht="19.2" customHeight="1">
      <c r="A14" s="255" t="s">
        <v>232</v>
      </c>
      <c r="B14" s="256" t="s">
        <v>157</v>
      </c>
      <c r="C14" s="255"/>
      <c r="D14" s="255"/>
      <c r="E14" s="255"/>
      <c r="F14" s="357" t="s">
        <v>198</v>
      </c>
      <c r="G14" s="260">
        <f>'Oct24'!C89</f>
        <v>3619500</v>
      </c>
      <c r="H14" s="260">
        <f>'Nov24'!E89</f>
        <v>298897</v>
      </c>
      <c r="I14" s="260">
        <f>'Nov24'!G89+'Nov24'!O89</f>
        <v>267039</v>
      </c>
      <c r="J14" s="261">
        <f>'Summary Oct24'!J14+I14</f>
        <v>1306022</v>
      </c>
      <c r="K14" s="263" t="s">
        <v>158</v>
      </c>
    </row>
    <row r="15" spans="1:11" ht="19.2" customHeight="1">
      <c r="A15" s="255" t="s">
        <v>233</v>
      </c>
      <c r="B15" s="256" t="s">
        <v>157</v>
      </c>
      <c r="C15" s="255"/>
      <c r="D15" s="255"/>
      <c r="E15" s="255"/>
      <c r="F15" s="271" t="s">
        <v>178</v>
      </c>
      <c r="G15" s="264">
        <f>SUM(G13:G14)</f>
        <v>4000000</v>
      </c>
      <c r="H15" s="264">
        <f>SUM(H13:H14)</f>
        <v>330973</v>
      </c>
      <c r="I15" s="264">
        <f>SUM(I13:I14)</f>
        <v>300577</v>
      </c>
      <c r="J15" s="264">
        <f>SUM(J13:J14)</f>
        <v>1471813</v>
      </c>
      <c r="K15" s="265" t="s">
        <v>158</v>
      </c>
    </row>
    <row r="16" spans="1:11" ht="19.2" customHeight="1">
      <c r="A16" s="255" t="s">
        <v>234</v>
      </c>
      <c r="B16" s="256" t="s">
        <v>157</v>
      </c>
      <c r="C16" s="255"/>
      <c r="D16" s="266"/>
      <c r="E16" s="255"/>
      <c r="F16" s="358" t="s">
        <v>261</v>
      </c>
      <c r="G16" s="253"/>
      <c r="H16" s="244"/>
      <c r="I16" s="267"/>
      <c r="J16" s="244"/>
      <c r="K16" s="267"/>
    </row>
    <row r="17" spans="1:11" ht="19.2" customHeight="1">
      <c r="A17" s="255" t="s">
        <v>155</v>
      </c>
      <c r="B17" s="431" t="s">
        <v>258</v>
      </c>
      <c r="C17" s="431" t="s">
        <v>272</v>
      </c>
      <c r="D17" s="431" t="s">
        <v>225</v>
      </c>
      <c r="E17" s="255"/>
      <c r="F17" s="356" t="s">
        <v>201</v>
      </c>
      <c r="G17" s="269">
        <v>430000</v>
      </c>
      <c r="H17" s="353">
        <v>32712</v>
      </c>
      <c r="I17" s="260">
        <f>'Nov24'!BH89</f>
        <v>34375</v>
      </c>
      <c r="J17" s="261">
        <f>'Summary Oct24'!J17+I17</f>
        <v>179444</v>
      </c>
      <c r="K17" s="267"/>
    </row>
    <row r="18" spans="1:11" ht="19.2" customHeight="1">
      <c r="A18" s="244" t="s">
        <v>256</v>
      </c>
      <c r="B18" s="244"/>
      <c r="C18" s="244"/>
      <c r="D18" s="244"/>
      <c r="E18" s="244"/>
      <c r="F18" s="356" t="s">
        <v>208</v>
      </c>
      <c r="G18" s="269">
        <v>3750000</v>
      </c>
      <c r="H18" s="353">
        <v>250000</v>
      </c>
      <c r="I18" s="260">
        <f>'Nov24'!BI89</f>
        <v>304800</v>
      </c>
      <c r="J18" s="261">
        <f>'Summary Oct24'!J18+I18</f>
        <v>1515080</v>
      </c>
      <c r="K18" s="270"/>
    </row>
    <row r="19" spans="1:11" ht="19.2" customHeight="1">
      <c r="A19" s="244"/>
      <c r="B19" s="244"/>
      <c r="C19" s="244"/>
      <c r="D19" s="244"/>
      <c r="E19" s="244"/>
      <c r="F19" s="271" t="s">
        <v>178</v>
      </c>
      <c r="G19" s="264">
        <f>SUM(G17:G18)</f>
        <v>4180000</v>
      </c>
      <c r="H19" s="272">
        <f>SUM(H17:H18)</f>
        <v>282712</v>
      </c>
      <c r="I19" s="264">
        <f>SUM(I17:I18)</f>
        <v>339175</v>
      </c>
      <c r="J19" s="264">
        <f>SUM(J17:J18)</f>
        <v>1694524</v>
      </c>
      <c r="K19" s="255"/>
    </row>
    <row r="20" spans="1:11" ht="19.2" customHeight="1">
      <c r="A20" s="248" t="s">
        <v>160</v>
      </c>
      <c r="B20" s="244"/>
      <c r="C20" s="244"/>
      <c r="D20" s="244"/>
      <c r="E20" s="244"/>
      <c r="F20" s="358" t="s">
        <v>262</v>
      </c>
      <c r="G20" s="253"/>
      <c r="H20" s="236"/>
      <c r="I20" s="253"/>
      <c r="J20" s="244"/>
      <c r="K20" s="253"/>
    </row>
    <row r="21" spans="1:11" ht="19.2" customHeight="1">
      <c r="A21" s="244" t="s">
        <v>161</v>
      </c>
      <c r="B21" s="244"/>
      <c r="C21" s="244" t="s">
        <v>230</v>
      </c>
      <c r="D21" s="244"/>
      <c r="E21" s="244"/>
      <c r="F21" s="356" t="s">
        <v>201</v>
      </c>
      <c r="G21" s="269">
        <v>152200</v>
      </c>
      <c r="H21" s="432">
        <v>28397</v>
      </c>
      <c r="I21" s="269">
        <f>'Nov24'!AT89</f>
        <v>13549</v>
      </c>
      <c r="J21" s="261">
        <f>'Summary Oct24'!J21+I21</f>
        <v>69149</v>
      </c>
      <c r="K21" s="429" t="s">
        <v>158</v>
      </c>
    </row>
    <row r="22" spans="1:11" ht="19.2" customHeight="1">
      <c r="A22" s="244" t="s">
        <v>163</v>
      </c>
      <c r="B22" s="244"/>
      <c r="C22" s="244" t="s">
        <v>230</v>
      </c>
      <c r="D22" s="244"/>
      <c r="E22" s="244"/>
      <c r="F22" s="356" t="s">
        <v>208</v>
      </c>
      <c r="G22" s="273">
        <v>1447800</v>
      </c>
      <c r="H22" s="432">
        <v>119946</v>
      </c>
      <c r="I22" s="273">
        <f>'Nov24'!AS89</f>
        <v>115557</v>
      </c>
      <c r="J22" s="261">
        <f>'Summary Oct24'!J22+I22</f>
        <v>557371</v>
      </c>
      <c r="K22" s="263" t="s">
        <v>158</v>
      </c>
    </row>
    <row r="23" spans="1:11" ht="19.2" customHeight="1">
      <c r="A23" s="248" t="s">
        <v>164</v>
      </c>
      <c r="B23" s="244"/>
      <c r="C23" s="244" t="s">
        <v>230</v>
      </c>
      <c r="D23" s="244" t="s">
        <v>165</v>
      </c>
      <c r="E23" s="244"/>
      <c r="F23" s="271" t="s">
        <v>178</v>
      </c>
      <c r="G23" s="264">
        <f>SUM(G21:G22)</f>
        <v>1600000</v>
      </c>
      <c r="H23" s="272">
        <f>SUM(H21:H22)</f>
        <v>148343</v>
      </c>
      <c r="I23" s="264">
        <f>SUM(I21:I22)</f>
        <v>129106</v>
      </c>
      <c r="J23" s="264">
        <f>SUM(J21:J22)</f>
        <v>626520</v>
      </c>
      <c r="K23" s="265" t="s">
        <v>158</v>
      </c>
    </row>
    <row r="24" spans="1:11" ht="19.2" customHeight="1">
      <c r="A24" s="268" t="s">
        <v>166</v>
      </c>
      <c r="B24" s="244"/>
      <c r="C24" s="244" t="s">
        <v>230</v>
      </c>
      <c r="D24" s="244" t="s">
        <v>165</v>
      </c>
      <c r="E24" s="244"/>
      <c r="F24" s="297" t="s">
        <v>263</v>
      </c>
      <c r="G24" s="274">
        <v>3000</v>
      </c>
      <c r="H24" s="433">
        <v>238</v>
      </c>
      <c r="I24" s="269">
        <f>'Nov24'!BC89</f>
        <v>324</v>
      </c>
      <c r="J24" s="261">
        <f>'Summary Oct24'!J24+I24</f>
        <v>1293</v>
      </c>
      <c r="K24" s="265" t="s">
        <v>158</v>
      </c>
    </row>
    <row r="25" spans="1:11" ht="19.2" customHeight="1">
      <c r="A25" s="426" t="s">
        <v>175</v>
      </c>
      <c r="B25" s="427"/>
      <c r="C25" s="427" t="s">
        <v>176</v>
      </c>
      <c r="D25" s="277" t="s">
        <v>177</v>
      </c>
      <c r="E25" s="277" t="s">
        <v>178</v>
      </c>
      <c r="F25" s="298" t="s">
        <v>264</v>
      </c>
      <c r="G25" s="264">
        <v>55</v>
      </c>
      <c r="H25" s="278">
        <v>0</v>
      </c>
      <c r="I25" s="264"/>
      <c r="J25" s="279">
        <f>'Summary Sep24'!J25+I25</f>
        <v>8</v>
      </c>
      <c r="K25" s="255"/>
    </row>
    <row r="26" spans="1:11" ht="19.2" customHeight="1">
      <c r="A26" s="280" t="s">
        <v>167</v>
      </c>
      <c r="B26" s="281"/>
      <c r="C26" s="282"/>
      <c r="D26" s="255"/>
      <c r="E26" s="255"/>
      <c r="F26" s="354" t="s">
        <v>267</v>
      </c>
      <c r="G26" s="244"/>
      <c r="H26" s="244"/>
      <c r="I26" s="244"/>
      <c r="J26" s="244"/>
      <c r="K26" s="244"/>
    </row>
    <row r="27" spans="1:11" ht="19.2" customHeight="1">
      <c r="A27" s="280" t="s">
        <v>168</v>
      </c>
      <c r="B27" s="281"/>
      <c r="C27" s="282"/>
      <c r="D27" s="255"/>
      <c r="E27" s="255"/>
      <c r="F27" s="504" t="s">
        <v>193</v>
      </c>
      <c r="G27" s="506" t="s">
        <v>194</v>
      </c>
      <c r="H27" s="507"/>
      <c r="I27" s="508" t="s">
        <v>229</v>
      </c>
      <c r="J27" s="508"/>
      <c r="K27" s="509" t="s">
        <v>227</v>
      </c>
    </row>
    <row r="28" spans="1:11" ht="19.2" customHeight="1">
      <c r="A28" s="280" t="s">
        <v>169</v>
      </c>
      <c r="B28" s="281"/>
      <c r="C28" s="282"/>
      <c r="D28" s="255"/>
      <c r="E28" s="255"/>
      <c r="F28" s="505"/>
      <c r="G28" s="256" t="s">
        <v>195</v>
      </c>
      <c r="H28" s="256" t="s">
        <v>196</v>
      </c>
      <c r="I28" s="283" t="s">
        <v>196</v>
      </c>
      <c r="J28" s="265" t="s">
        <v>219</v>
      </c>
      <c r="K28" s="510"/>
    </row>
    <row r="29" spans="1:11" ht="19.2" customHeight="1">
      <c r="A29" s="284" t="s">
        <v>170</v>
      </c>
      <c r="B29" s="285"/>
      <c r="C29" s="286"/>
      <c r="D29" s="253"/>
      <c r="E29" s="253"/>
      <c r="F29" s="290" t="s">
        <v>214</v>
      </c>
      <c r="G29" s="258"/>
      <c r="H29" s="287"/>
      <c r="I29" s="288"/>
      <c r="J29" s="287"/>
      <c r="K29" s="258"/>
    </row>
    <row r="30" spans="1:11" ht="19.2" customHeight="1">
      <c r="A30" s="289" t="s">
        <v>173</v>
      </c>
      <c r="B30" s="257"/>
      <c r="C30" s="253"/>
      <c r="D30" s="257"/>
      <c r="E30" s="253"/>
      <c r="F30" s="290" t="s">
        <v>215</v>
      </c>
      <c r="G30" s="269">
        <f>G13*50</f>
        <v>19025000</v>
      </c>
      <c r="H30" s="269">
        <f>H13*50</f>
        <v>1603800</v>
      </c>
      <c r="I30" s="269">
        <f>I13*50</f>
        <v>1676900</v>
      </c>
      <c r="J30" s="261">
        <f>'Summary Oct24'!J30+I30</f>
        <v>8289550</v>
      </c>
      <c r="K30" s="267"/>
    </row>
    <row r="31" spans="1:11" ht="19.2" customHeight="1">
      <c r="A31" s="290" t="s">
        <v>171</v>
      </c>
      <c r="B31" s="291"/>
      <c r="C31" s="267"/>
      <c r="D31" s="291"/>
      <c r="E31" s="267"/>
      <c r="F31" s="290" t="s">
        <v>216</v>
      </c>
      <c r="G31" s="269">
        <f>G14*75</f>
        <v>271462500</v>
      </c>
      <c r="H31" s="269">
        <f>H14*75</f>
        <v>22417275</v>
      </c>
      <c r="I31" s="269">
        <f>I14*75</f>
        <v>20027925</v>
      </c>
      <c r="J31" s="261">
        <f>'Summary Oct24'!J31+I31</f>
        <v>97951650</v>
      </c>
      <c r="K31" s="270"/>
    </row>
    <row r="32" spans="1:11" ht="19.2" customHeight="1">
      <c r="A32" s="290" t="s">
        <v>172</v>
      </c>
      <c r="B32" s="291"/>
      <c r="C32" s="267"/>
      <c r="D32" s="291"/>
      <c r="E32" s="267"/>
      <c r="F32" s="271" t="s">
        <v>178</v>
      </c>
      <c r="G32" s="264">
        <f>SUM(G30:G31)</f>
        <v>290487500</v>
      </c>
      <c r="H32" s="264">
        <f>SUM(H30:H31)</f>
        <v>24021075</v>
      </c>
      <c r="I32" s="264">
        <f>SUM(I30:I31)</f>
        <v>21704825</v>
      </c>
      <c r="J32" s="264">
        <f>SUM(J30:J31)</f>
        <v>106241200</v>
      </c>
      <c r="K32" s="292">
        <f>J32*100/G32</f>
        <v>36.57341537931925</v>
      </c>
    </row>
    <row r="33" spans="1:11" ht="19.2" customHeight="1">
      <c r="A33" s="289" t="s">
        <v>174</v>
      </c>
      <c r="B33" s="257"/>
      <c r="C33" s="253"/>
      <c r="D33" s="257"/>
      <c r="E33" s="253"/>
      <c r="F33" s="293" t="s">
        <v>217</v>
      </c>
      <c r="G33" s="255"/>
      <c r="H33" s="255"/>
      <c r="I33" s="269">
        <f>'Oct24'!BF89</f>
        <v>4845</v>
      </c>
      <c r="J33" s="261">
        <f>'Summary Sep24'!J33+I33</f>
        <v>11750</v>
      </c>
      <c r="K33" s="255"/>
    </row>
    <row r="34" spans="1:11" ht="19.2" customHeight="1">
      <c r="A34" s="290" t="s">
        <v>171</v>
      </c>
      <c r="B34" s="291"/>
      <c r="C34" s="267"/>
      <c r="D34" s="291"/>
      <c r="E34" s="267"/>
      <c r="F34" s="293" t="s">
        <v>218</v>
      </c>
      <c r="G34" s="255"/>
      <c r="H34" s="255"/>
      <c r="I34" s="255"/>
      <c r="J34" s="255"/>
      <c r="K34" s="255"/>
    </row>
    <row r="35" spans="1:11" ht="19.2" customHeight="1">
      <c r="A35" s="294" t="s">
        <v>172</v>
      </c>
      <c r="B35" s="295"/>
      <c r="C35" s="270"/>
      <c r="D35" s="295"/>
      <c r="E35" s="270"/>
      <c r="F35" s="248" t="s">
        <v>269</v>
      </c>
      <c r="G35" s="244"/>
      <c r="H35" s="244"/>
      <c r="I35" s="244"/>
      <c r="J35" s="244"/>
      <c r="K35" s="244"/>
    </row>
    <row r="36" spans="1:11" ht="30" customHeight="1">
      <c r="A36" s="244"/>
      <c r="B36" s="244"/>
      <c r="C36" s="244"/>
      <c r="D36" s="244"/>
      <c r="E36" s="244"/>
      <c r="F36" s="296" t="s">
        <v>210</v>
      </c>
      <c r="G36" s="296"/>
      <c r="H36" s="296" t="s">
        <v>211</v>
      </c>
      <c r="I36" s="296"/>
      <c r="J36" s="296" t="s">
        <v>212</v>
      </c>
      <c r="K36" s="296" t="s">
        <v>213</v>
      </c>
    </row>
    <row r="37" spans="1:11" ht="19.2" customHeight="1"/>
    <row r="38" spans="1:11" ht="19.2" customHeight="1"/>
    <row r="39" spans="1:11" ht="19.2" customHeight="1"/>
  </sheetData>
  <sheetProtection algorithmName="SHA-512" hashValue="tVui8qbrf3mBheLUk1jGvPFJrukIPp8PbRcRN46M6Z4EAWl/xJB+1XIYudm+7pRJDbGWrXTHVXneobID4jzncw==" saltValue="ySK9Ovty9tz8TW+SVWPmDA==" spinCount="100000" sheet="1" objects="1" scenarios="1"/>
  <mergeCells count="13">
    <mergeCell ref="A1:E1"/>
    <mergeCell ref="A2:E2"/>
    <mergeCell ref="A9:A10"/>
    <mergeCell ref="B9:D9"/>
    <mergeCell ref="E9:E10"/>
    <mergeCell ref="G10:H10"/>
    <mergeCell ref="I10:J10"/>
    <mergeCell ref="K10:K11"/>
    <mergeCell ref="F27:F28"/>
    <mergeCell ref="G27:H27"/>
    <mergeCell ref="I27:J27"/>
    <mergeCell ref="K27:K28"/>
    <mergeCell ref="F10:F11"/>
  </mergeCells>
  <pageMargins left="0.7" right="0.7" top="0.5" bottom="0.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4"/>
  <sheetViews>
    <sheetView tabSelected="1" zoomScaleNormal="100" workbookViewId="0">
      <pane xSplit="2" ySplit="3" topLeftCell="BA4" activePane="bottomRight" state="frozen"/>
      <selection pane="topRight" activeCell="C1" sqref="C1"/>
      <selection pane="bottomLeft" activeCell="A7" sqref="A7"/>
      <selection pane="bottomRight" activeCell="BK65" sqref="BK65"/>
    </sheetView>
  </sheetViews>
  <sheetFormatPr defaultColWidth="8.88671875" defaultRowHeight="15"/>
  <cols>
    <col min="1" max="1" width="4.109375" style="367" customWidth="1"/>
    <col min="2" max="2" width="14.44140625" style="524" customWidth="1"/>
    <col min="3" max="3" width="10" style="367" customWidth="1"/>
    <col min="4" max="4" width="8.33203125" style="367" customWidth="1"/>
    <col min="5" max="6" width="9" style="367" bestFit="1" customWidth="1"/>
    <col min="7" max="7" width="9.33203125" style="367" bestFit="1" customWidth="1"/>
    <col min="8" max="10" width="9" style="367" bestFit="1" customWidth="1"/>
    <col min="11" max="11" width="9.44140625" style="367" bestFit="1" customWidth="1"/>
    <col min="12" max="14" width="9.33203125" style="367" bestFit="1" customWidth="1"/>
    <col min="15" max="16" width="9" style="367" bestFit="1" customWidth="1"/>
    <col min="17" max="18" width="9.33203125" style="367" bestFit="1" customWidth="1"/>
    <col min="19" max="19" width="9.5546875" style="367" bestFit="1" customWidth="1"/>
    <col min="20" max="20" width="9" style="367" bestFit="1" customWidth="1"/>
    <col min="21" max="21" width="10.109375" style="367" customWidth="1"/>
    <col min="22" max="22" width="9.88671875" style="367" customWidth="1"/>
    <col min="23" max="23" width="10.5546875" style="367" customWidth="1"/>
    <col min="24" max="24" width="9.88671875" style="367" customWidth="1"/>
    <col min="25" max="27" width="9.33203125" style="367" bestFit="1" customWidth="1"/>
    <col min="28" max="28" width="9" style="367" bestFit="1" customWidth="1"/>
    <col min="29" max="29" width="9.33203125" style="367" bestFit="1" customWidth="1"/>
    <col min="30" max="30" width="8.88671875" style="367" customWidth="1"/>
    <col min="31" max="31" width="9.33203125" style="367" bestFit="1" customWidth="1"/>
    <col min="32" max="32" width="9" style="367" bestFit="1" customWidth="1"/>
    <col min="33" max="33" width="7.109375" style="367" customWidth="1"/>
    <col min="34" max="34" width="6.33203125" style="367" customWidth="1"/>
    <col min="35" max="35" width="9" style="367" bestFit="1" customWidth="1"/>
    <col min="36" max="36" width="6.5546875" style="367" customWidth="1"/>
    <col min="37" max="37" width="7.33203125" style="367" customWidth="1"/>
    <col min="38" max="38" width="6" style="367" customWidth="1"/>
    <col min="39" max="39" width="8.44140625" style="367" customWidth="1"/>
    <col min="40" max="40" width="6.88671875" style="367" customWidth="1"/>
    <col min="41" max="41" width="7.6640625" style="367" customWidth="1"/>
    <col min="42" max="42" width="7.33203125" style="367" customWidth="1"/>
    <col min="43" max="43" width="8.44140625" style="367" customWidth="1"/>
    <col min="44" max="44" width="7.44140625" style="367" customWidth="1"/>
    <col min="45" max="45" width="9.33203125" style="367" bestFit="1" customWidth="1"/>
    <col min="46" max="46" width="8.44140625" style="367" customWidth="1"/>
    <col min="47" max="47" width="11.109375" style="367" customWidth="1"/>
    <col min="48" max="48" width="7.33203125" style="367" customWidth="1"/>
    <col min="49" max="49" width="6" style="367" customWidth="1"/>
    <col min="50" max="50" width="7.33203125" style="367" customWidth="1"/>
    <col min="51" max="51" width="5.88671875" style="367" customWidth="1"/>
    <col min="52" max="52" width="8.33203125" style="367" customWidth="1"/>
    <col min="53" max="53" width="6.88671875" style="367" customWidth="1"/>
    <col min="54" max="54" width="8.33203125" style="367" customWidth="1"/>
    <col min="55" max="55" width="9" style="367" bestFit="1" customWidth="1"/>
    <col min="56" max="56" width="9.6640625" style="367" customWidth="1"/>
    <col min="57" max="57" width="9.33203125" style="367" bestFit="1" customWidth="1"/>
    <col min="58" max="58" width="9.6640625" style="367" customWidth="1"/>
    <col min="59" max="60" width="9" style="367" bestFit="1" customWidth="1"/>
    <col min="61" max="61" width="12.5546875" style="367" customWidth="1"/>
    <col min="62" max="62" width="12.33203125" style="367" customWidth="1"/>
    <col min="63" max="63" width="9" style="363" bestFit="1" customWidth="1"/>
    <col min="64" max="64" width="9.6640625" style="363" bestFit="1" customWidth="1"/>
    <col min="65" max="65" width="12.88671875" style="363" customWidth="1"/>
    <col min="66" max="459" width="8.88671875" style="363"/>
    <col min="460" max="801" width="8.88671875" style="367"/>
    <col min="802" max="2740" width="8.88671875" style="363"/>
    <col min="2741" max="16384" width="8.88671875" style="367"/>
  </cols>
  <sheetData>
    <row r="1" spans="1:65" s="363" customFormat="1" ht="27.6" customHeight="1">
      <c r="A1" s="519" t="s">
        <v>78</v>
      </c>
      <c r="B1" s="521" t="s">
        <v>10</v>
      </c>
      <c r="C1" s="516" t="s">
        <v>0</v>
      </c>
      <c r="D1" s="516" t="s">
        <v>1</v>
      </c>
      <c r="E1" s="516" t="s">
        <v>2</v>
      </c>
      <c r="F1" s="516" t="s">
        <v>3</v>
      </c>
      <c r="G1" s="516" t="s">
        <v>4</v>
      </c>
      <c r="H1" s="516" t="s">
        <v>223</v>
      </c>
      <c r="I1" s="516" t="s">
        <v>5</v>
      </c>
      <c r="J1" s="516" t="s">
        <v>223</v>
      </c>
      <c r="K1" s="518" t="s">
        <v>84</v>
      </c>
      <c r="L1" s="518"/>
      <c r="M1" s="518"/>
      <c r="N1" s="518"/>
      <c r="O1" s="516" t="s">
        <v>6</v>
      </c>
      <c r="P1" s="516" t="s">
        <v>7</v>
      </c>
      <c r="Q1" s="518" t="s">
        <v>84</v>
      </c>
      <c r="R1" s="518"/>
      <c r="S1" s="518" t="s">
        <v>89</v>
      </c>
      <c r="T1" s="518"/>
      <c r="U1" s="518"/>
      <c r="V1" s="518"/>
      <c r="W1" s="518"/>
      <c r="X1" s="518"/>
      <c r="Y1" s="518"/>
      <c r="Z1" s="518"/>
      <c r="AA1" s="518" t="s">
        <v>106</v>
      </c>
      <c r="AB1" s="518"/>
      <c r="AC1" s="518"/>
      <c r="AD1" s="518"/>
      <c r="AE1" s="518"/>
      <c r="AF1" s="518"/>
      <c r="AG1" s="518"/>
      <c r="AH1" s="518"/>
      <c r="AI1" s="518"/>
      <c r="AJ1" s="518"/>
      <c r="AK1" s="518"/>
      <c r="AL1" s="518"/>
      <c r="AM1" s="518"/>
      <c r="AN1" s="518"/>
      <c r="AO1" s="518" t="s">
        <v>110</v>
      </c>
      <c r="AP1" s="518"/>
      <c r="AQ1" s="518"/>
      <c r="AR1" s="518"/>
      <c r="AS1" s="518"/>
      <c r="AT1" s="518"/>
      <c r="AU1" s="518"/>
      <c r="AV1" s="518" t="s">
        <v>111</v>
      </c>
      <c r="AW1" s="518"/>
      <c r="AX1" s="518"/>
      <c r="AY1" s="518"/>
      <c r="AZ1" s="518"/>
      <c r="BA1" s="518"/>
      <c r="BB1" s="518"/>
      <c r="BC1" s="516" t="s">
        <v>8</v>
      </c>
      <c r="BD1" s="516" t="s">
        <v>9</v>
      </c>
      <c r="BE1" s="518" t="s">
        <v>116</v>
      </c>
      <c r="BF1" s="518"/>
      <c r="BG1" s="518" t="s">
        <v>119</v>
      </c>
      <c r="BH1" s="518"/>
      <c r="BI1" s="518"/>
      <c r="BJ1" s="518"/>
      <c r="BK1" s="518" t="s">
        <v>116</v>
      </c>
      <c r="BL1" s="518"/>
      <c r="BM1" s="518"/>
    </row>
    <row r="2" spans="1:65" s="363" customFormat="1" ht="99" customHeight="1">
      <c r="A2" s="520"/>
      <c r="B2" s="522"/>
      <c r="C2" s="517"/>
      <c r="D2" s="517"/>
      <c r="E2" s="517"/>
      <c r="F2" s="517"/>
      <c r="G2" s="517"/>
      <c r="H2" s="517"/>
      <c r="I2" s="517"/>
      <c r="J2" s="517"/>
      <c r="K2" s="371" t="s">
        <v>85</v>
      </c>
      <c r="L2" s="371" t="s">
        <v>83</v>
      </c>
      <c r="M2" s="371" t="s">
        <v>86</v>
      </c>
      <c r="N2" s="371" t="s">
        <v>83</v>
      </c>
      <c r="O2" s="517"/>
      <c r="P2" s="517"/>
      <c r="Q2" s="371" t="s">
        <v>87</v>
      </c>
      <c r="R2" s="371" t="s">
        <v>88</v>
      </c>
      <c r="S2" s="371" t="s">
        <v>92</v>
      </c>
      <c r="T2" s="371" t="s">
        <v>93</v>
      </c>
      <c r="U2" s="371" t="s">
        <v>95</v>
      </c>
      <c r="V2" s="371" t="s">
        <v>94</v>
      </c>
      <c r="W2" s="371" t="s">
        <v>96</v>
      </c>
      <c r="X2" s="371" t="s">
        <v>97</v>
      </c>
      <c r="Y2" s="371" t="s">
        <v>90</v>
      </c>
      <c r="Z2" s="371" t="s">
        <v>91</v>
      </c>
      <c r="AA2" s="371" t="s">
        <v>98</v>
      </c>
      <c r="AB2" s="371" t="s">
        <v>99</v>
      </c>
      <c r="AC2" s="371" t="s">
        <v>100</v>
      </c>
      <c r="AD2" s="371" t="s">
        <v>101</v>
      </c>
      <c r="AE2" s="371" t="s">
        <v>102</v>
      </c>
      <c r="AF2" s="371" t="s">
        <v>103</v>
      </c>
      <c r="AG2" s="371" t="s">
        <v>104</v>
      </c>
      <c r="AH2" s="371" t="s">
        <v>105</v>
      </c>
      <c r="AI2" s="371" t="s">
        <v>107</v>
      </c>
      <c r="AJ2" s="371" t="s">
        <v>108</v>
      </c>
      <c r="AK2" s="371" t="s">
        <v>129</v>
      </c>
      <c r="AL2" s="371" t="s">
        <v>128</v>
      </c>
      <c r="AM2" s="371" t="s">
        <v>127</v>
      </c>
      <c r="AN2" s="371" t="s">
        <v>126</v>
      </c>
      <c r="AO2" s="371" t="s">
        <v>130</v>
      </c>
      <c r="AP2" s="371" t="s">
        <v>109</v>
      </c>
      <c r="AQ2" s="371" t="s">
        <v>131</v>
      </c>
      <c r="AR2" s="371" t="s">
        <v>132</v>
      </c>
      <c r="AS2" s="371" t="s">
        <v>133</v>
      </c>
      <c r="AT2" s="371" t="s">
        <v>134</v>
      </c>
      <c r="AU2" s="371" t="s">
        <v>135</v>
      </c>
      <c r="AV2" s="371" t="s">
        <v>112</v>
      </c>
      <c r="AW2" s="371" t="s">
        <v>113</v>
      </c>
      <c r="AX2" s="371" t="s">
        <v>114</v>
      </c>
      <c r="AY2" s="371" t="s">
        <v>115</v>
      </c>
      <c r="AZ2" s="371" t="s">
        <v>133</v>
      </c>
      <c r="BA2" s="371" t="s">
        <v>134</v>
      </c>
      <c r="BB2" s="372" t="s">
        <v>135</v>
      </c>
      <c r="BC2" s="517"/>
      <c r="BD2" s="517"/>
      <c r="BE2" s="371" t="s">
        <v>117</v>
      </c>
      <c r="BF2" s="371" t="s">
        <v>118</v>
      </c>
      <c r="BG2" s="371" t="s">
        <v>81</v>
      </c>
      <c r="BH2" s="371" t="s">
        <v>120</v>
      </c>
      <c r="BI2" s="371" t="s">
        <v>121</v>
      </c>
      <c r="BJ2" s="371" t="s">
        <v>122</v>
      </c>
      <c r="BK2" s="371" t="s">
        <v>123</v>
      </c>
      <c r="BL2" s="371" t="s">
        <v>124</v>
      </c>
      <c r="BM2" s="371" t="s">
        <v>125</v>
      </c>
    </row>
    <row r="3" spans="1:65" s="523" customFormat="1" ht="11.4">
      <c r="A3" s="373">
        <v>1</v>
      </c>
      <c r="B3" s="374">
        <v>2</v>
      </c>
      <c r="C3" s="374">
        <v>3</v>
      </c>
      <c r="D3" s="374">
        <v>4</v>
      </c>
      <c r="E3" s="374">
        <v>5</v>
      </c>
      <c r="F3" s="374">
        <v>6</v>
      </c>
      <c r="G3" s="374">
        <v>7</v>
      </c>
      <c r="H3" s="374">
        <v>8</v>
      </c>
      <c r="I3" s="374">
        <v>9</v>
      </c>
      <c r="J3" s="374">
        <v>10</v>
      </c>
      <c r="K3" s="374">
        <v>11</v>
      </c>
      <c r="L3" s="374">
        <v>12</v>
      </c>
      <c r="M3" s="374">
        <v>13</v>
      </c>
      <c r="N3" s="374">
        <v>14</v>
      </c>
      <c r="O3" s="374">
        <v>15</v>
      </c>
      <c r="P3" s="374">
        <v>16</v>
      </c>
      <c r="Q3" s="374">
        <v>17</v>
      </c>
      <c r="R3" s="374">
        <v>18</v>
      </c>
      <c r="S3" s="374">
        <v>19</v>
      </c>
      <c r="T3" s="374">
        <v>20</v>
      </c>
      <c r="U3" s="374">
        <v>21</v>
      </c>
      <c r="V3" s="374">
        <v>22</v>
      </c>
      <c r="W3" s="374">
        <v>23</v>
      </c>
      <c r="X3" s="374">
        <v>24</v>
      </c>
      <c r="Y3" s="374">
        <v>25</v>
      </c>
      <c r="Z3" s="374">
        <v>26</v>
      </c>
      <c r="AA3" s="374">
        <v>27</v>
      </c>
      <c r="AB3" s="374">
        <v>28</v>
      </c>
      <c r="AC3" s="374">
        <v>29</v>
      </c>
      <c r="AD3" s="374">
        <v>30</v>
      </c>
      <c r="AE3" s="374">
        <v>31</v>
      </c>
      <c r="AF3" s="374">
        <v>32</v>
      </c>
      <c r="AG3" s="374">
        <v>33</v>
      </c>
      <c r="AH3" s="374">
        <v>34</v>
      </c>
      <c r="AI3" s="374">
        <v>35</v>
      </c>
      <c r="AJ3" s="374">
        <v>36</v>
      </c>
      <c r="AK3" s="374">
        <v>37</v>
      </c>
      <c r="AL3" s="374">
        <v>38</v>
      </c>
      <c r="AM3" s="374">
        <v>39</v>
      </c>
      <c r="AN3" s="374">
        <v>40</v>
      </c>
      <c r="AO3" s="374">
        <v>41</v>
      </c>
      <c r="AP3" s="374">
        <v>42</v>
      </c>
      <c r="AQ3" s="374">
        <v>43</v>
      </c>
      <c r="AR3" s="374">
        <v>44</v>
      </c>
      <c r="AS3" s="374">
        <v>45</v>
      </c>
      <c r="AT3" s="374">
        <v>46</v>
      </c>
      <c r="AU3" s="374">
        <v>47</v>
      </c>
      <c r="AV3" s="374">
        <v>48</v>
      </c>
      <c r="AW3" s="374">
        <v>49</v>
      </c>
      <c r="AX3" s="374">
        <v>50</v>
      </c>
      <c r="AY3" s="374">
        <v>51</v>
      </c>
      <c r="AZ3" s="374">
        <v>52</v>
      </c>
      <c r="BA3" s="374">
        <v>53</v>
      </c>
      <c r="BB3" s="374">
        <v>54</v>
      </c>
      <c r="BC3" s="374">
        <v>55</v>
      </c>
      <c r="BD3" s="374">
        <v>56</v>
      </c>
      <c r="BE3" s="374">
        <v>57</v>
      </c>
      <c r="BF3" s="374">
        <v>58</v>
      </c>
      <c r="BG3" s="374">
        <v>59</v>
      </c>
      <c r="BH3" s="374">
        <v>60</v>
      </c>
      <c r="BI3" s="374">
        <v>61</v>
      </c>
      <c r="BJ3" s="374">
        <v>62</v>
      </c>
      <c r="BK3" s="374">
        <v>63</v>
      </c>
      <c r="BL3" s="374">
        <v>64</v>
      </c>
      <c r="BM3" s="374">
        <v>65</v>
      </c>
    </row>
    <row r="4" spans="1:65" s="363" customFormat="1" ht="16.95" customHeight="1">
      <c r="A4" s="381">
        <v>1</v>
      </c>
      <c r="B4" s="382" t="s">
        <v>11</v>
      </c>
      <c r="C4" s="382">
        <v>65000</v>
      </c>
      <c r="D4" s="382">
        <v>0</v>
      </c>
      <c r="E4" s="321"/>
      <c r="F4" s="321"/>
      <c r="G4" s="321"/>
      <c r="H4" s="305" t="e">
        <f>G4*100/E4</f>
        <v>#DIV/0!</v>
      </c>
      <c r="I4" s="321"/>
      <c r="J4" s="305"/>
      <c r="K4" s="322">
        <f>G4+'Nov24'!K4</f>
        <v>23417</v>
      </c>
      <c r="L4" s="305">
        <f t="shared" ref="L4:L67" si="0">K4*100/C4</f>
        <v>36.026153846153846</v>
      </c>
      <c r="M4" s="322"/>
      <c r="N4" s="305"/>
      <c r="O4" s="321"/>
      <c r="P4" s="321"/>
      <c r="Q4" s="322">
        <f>O4+'Nov24'!Q4</f>
        <v>111</v>
      </c>
      <c r="R4" s="322">
        <f>P4+'Nov24'!R4</f>
        <v>0</v>
      </c>
      <c r="S4" s="321"/>
      <c r="T4" s="321"/>
      <c r="U4" s="321"/>
      <c r="V4" s="321"/>
      <c r="W4" s="321"/>
      <c r="X4" s="321"/>
      <c r="Y4" s="305" t="e">
        <f t="shared" ref="Y4:Z18" si="1">W4*100/U4</f>
        <v>#DIV/0!</v>
      </c>
      <c r="Z4" s="305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1"/>
      <c r="AN4" s="321"/>
      <c r="AO4" s="321"/>
      <c r="AP4" s="321"/>
      <c r="AQ4" s="321"/>
      <c r="AR4" s="321"/>
      <c r="AS4" s="322">
        <f>AO4+AQ4</f>
        <v>0</v>
      </c>
      <c r="AT4" s="322">
        <f>AP4+AR4</f>
        <v>0</v>
      </c>
      <c r="AU4" s="322">
        <f>AS4+AT4</f>
        <v>0</v>
      </c>
      <c r="AV4" s="322">
        <f>AO4+'Nov24'!AV4</f>
        <v>4952</v>
      </c>
      <c r="AW4" s="322">
        <f>AP4+'Nov24'!AW4</f>
        <v>0</v>
      </c>
      <c r="AX4" s="322">
        <f>AQ4+'Nov24'!AX4</f>
        <v>3872</v>
      </c>
      <c r="AY4" s="322">
        <f>AR4+'Nov24'!AY4</f>
        <v>0</v>
      </c>
      <c r="AZ4" s="322">
        <f>AV4+AX4</f>
        <v>8824</v>
      </c>
      <c r="BA4" s="322">
        <f>AW4+AY4</f>
        <v>0</v>
      </c>
      <c r="BB4" s="322">
        <f>AZ4+BA4</f>
        <v>8824</v>
      </c>
      <c r="BC4" s="321"/>
      <c r="BD4" s="321"/>
      <c r="BE4" s="322"/>
      <c r="BF4" s="322"/>
      <c r="BG4" s="321"/>
      <c r="BH4" s="321"/>
      <c r="BI4" s="321"/>
      <c r="BJ4" s="321"/>
      <c r="BK4" s="419">
        <v>0</v>
      </c>
      <c r="BL4" s="419">
        <v>0</v>
      </c>
      <c r="BM4" s="419">
        <v>0</v>
      </c>
    </row>
    <row r="5" spans="1:65" s="363" customFormat="1" ht="16.95" customHeight="1">
      <c r="A5" s="381">
        <v>2</v>
      </c>
      <c r="B5" s="382" t="s">
        <v>12</v>
      </c>
      <c r="C5" s="382">
        <v>76000</v>
      </c>
      <c r="D5" s="382">
        <v>0</v>
      </c>
      <c r="E5" s="321"/>
      <c r="F5" s="321"/>
      <c r="G5" s="321"/>
      <c r="H5" s="305" t="e">
        <f t="shared" ref="H5:H68" si="2">G5*100/E5</f>
        <v>#DIV/0!</v>
      </c>
      <c r="I5" s="321"/>
      <c r="J5" s="305"/>
      <c r="K5" s="322">
        <f>G5+'Nov24'!K5</f>
        <v>24826</v>
      </c>
      <c r="L5" s="305">
        <f t="shared" si="0"/>
        <v>32.665789473684214</v>
      </c>
      <c r="M5" s="322"/>
      <c r="N5" s="305"/>
      <c r="O5" s="321"/>
      <c r="P5" s="321"/>
      <c r="Q5" s="322">
        <f>O5+'Nov24'!Q5</f>
        <v>0</v>
      </c>
      <c r="R5" s="322">
        <f>P5+'Nov24'!R5</f>
        <v>0</v>
      </c>
      <c r="S5" s="321"/>
      <c r="T5" s="321"/>
      <c r="U5" s="321"/>
      <c r="V5" s="321"/>
      <c r="W5" s="321"/>
      <c r="X5" s="321"/>
      <c r="Y5" s="305" t="e">
        <f t="shared" si="1"/>
        <v>#DIV/0!</v>
      </c>
      <c r="Z5" s="305"/>
      <c r="AA5" s="321"/>
      <c r="AB5" s="321"/>
      <c r="AC5" s="321"/>
      <c r="AD5" s="321"/>
      <c r="AE5" s="321"/>
      <c r="AF5" s="321"/>
      <c r="AG5" s="321"/>
      <c r="AH5" s="321"/>
      <c r="AI5" s="321"/>
      <c r="AJ5" s="321"/>
      <c r="AK5" s="321"/>
      <c r="AL5" s="321"/>
      <c r="AM5" s="321"/>
      <c r="AN5" s="321"/>
      <c r="AO5" s="321"/>
      <c r="AP5" s="321"/>
      <c r="AQ5" s="321"/>
      <c r="AR5" s="321"/>
      <c r="AS5" s="322">
        <f t="shared" ref="AS5:AT68" si="3">AO5+AQ5</f>
        <v>0</v>
      </c>
      <c r="AT5" s="322">
        <f t="shared" si="3"/>
        <v>0</v>
      </c>
      <c r="AU5" s="322">
        <f t="shared" ref="AU5:AU68" si="4">AS5+AT5</f>
        <v>0</v>
      </c>
      <c r="AV5" s="322">
        <f>AO5+'Nov24'!AV5</f>
        <v>5629</v>
      </c>
      <c r="AW5" s="322">
        <f>AP5+'Nov24'!AW5</f>
        <v>0</v>
      </c>
      <c r="AX5" s="322">
        <f>AQ5+'Nov24'!AX5</f>
        <v>7311</v>
      </c>
      <c r="AY5" s="322">
        <f>AR5+'Nov24'!AY5</f>
        <v>0</v>
      </c>
      <c r="AZ5" s="322">
        <f t="shared" ref="AZ5:BA68" si="5">AV5+AX5</f>
        <v>12940</v>
      </c>
      <c r="BA5" s="322">
        <f t="shared" si="5"/>
        <v>0</v>
      </c>
      <c r="BB5" s="322">
        <f t="shared" ref="BB5:BB68" si="6">AZ5+BA5</f>
        <v>12940</v>
      </c>
      <c r="BC5" s="321"/>
      <c r="BD5" s="321"/>
      <c r="BE5" s="322"/>
      <c r="BF5" s="322"/>
      <c r="BG5" s="321"/>
      <c r="BH5" s="321"/>
      <c r="BI5" s="321"/>
      <c r="BJ5" s="321"/>
      <c r="BK5" s="419">
        <v>0</v>
      </c>
      <c r="BL5" s="419">
        <v>0</v>
      </c>
      <c r="BM5" s="419">
        <v>0</v>
      </c>
    </row>
    <row r="6" spans="1:65" s="363" customFormat="1" ht="16.95" customHeight="1">
      <c r="A6" s="381">
        <v>3</v>
      </c>
      <c r="B6" s="382" t="s">
        <v>13</v>
      </c>
      <c r="C6" s="382">
        <v>63000</v>
      </c>
      <c r="D6" s="382">
        <v>0</v>
      </c>
      <c r="E6" s="321"/>
      <c r="F6" s="321"/>
      <c r="G6" s="321"/>
      <c r="H6" s="305" t="e">
        <f t="shared" si="2"/>
        <v>#DIV/0!</v>
      </c>
      <c r="I6" s="321"/>
      <c r="J6" s="305"/>
      <c r="K6" s="322">
        <f>G6+'Nov24'!K6</f>
        <v>18228</v>
      </c>
      <c r="L6" s="305">
        <f t="shared" si="0"/>
        <v>28.933333333333334</v>
      </c>
      <c r="M6" s="322"/>
      <c r="N6" s="305"/>
      <c r="O6" s="321"/>
      <c r="P6" s="321"/>
      <c r="Q6" s="322">
        <f>O6+'Nov24'!Q6</f>
        <v>0</v>
      </c>
      <c r="R6" s="322">
        <f>P6+'Nov24'!R6</f>
        <v>0</v>
      </c>
      <c r="S6" s="321"/>
      <c r="T6" s="321"/>
      <c r="U6" s="321"/>
      <c r="V6" s="321"/>
      <c r="W6" s="321"/>
      <c r="X6" s="321"/>
      <c r="Y6" s="305" t="e">
        <f t="shared" si="1"/>
        <v>#DIV/0!</v>
      </c>
      <c r="Z6" s="305"/>
      <c r="AA6" s="321"/>
      <c r="AB6" s="321"/>
      <c r="AC6" s="321"/>
      <c r="AD6" s="321"/>
      <c r="AE6" s="321"/>
      <c r="AF6" s="321"/>
      <c r="AG6" s="321"/>
      <c r="AH6" s="321"/>
      <c r="AI6" s="321"/>
      <c r="AJ6" s="321"/>
      <c r="AK6" s="321"/>
      <c r="AL6" s="321"/>
      <c r="AM6" s="321"/>
      <c r="AN6" s="321"/>
      <c r="AO6" s="321"/>
      <c r="AP6" s="321"/>
      <c r="AQ6" s="321"/>
      <c r="AR6" s="321"/>
      <c r="AS6" s="322">
        <f t="shared" si="3"/>
        <v>0</v>
      </c>
      <c r="AT6" s="322">
        <f t="shared" si="3"/>
        <v>0</v>
      </c>
      <c r="AU6" s="322">
        <f t="shared" si="4"/>
        <v>0</v>
      </c>
      <c r="AV6" s="322">
        <f>AO6+'Nov24'!AV6</f>
        <v>4555</v>
      </c>
      <c r="AW6" s="322">
        <f>AP6+'Nov24'!AW6</f>
        <v>0</v>
      </c>
      <c r="AX6" s="322">
        <f>AQ6+'Nov24'!AX6</f>
        <v>3708</v>
      </c>
      <c r="AY6" s="322">
        <f>AR6+'Nov24'!AY6</f>
        <v>0</v>
      </c>
      <c r="AZ6" s="322">
        <f t="shared" si="5"/>
        <v>8263</v>
      </c>
      <c r="BA6" s="322">
        <f t="shared" si="5"/>
        <v>0</v>
      </c>
      <c r="BB6" s="322">
        <f t="shared" si="6"/>
        <v>8263</v>
      </c>
      <c r="BC6" s="321"/>
      <c r="BD6" s="321"/>
      <c r="BE6" s="322"/>
      <c r="BF6" s="322"/>
      <c r="BG6" s="321"/>
      <c r="BH6" s="321"/>
      <c r="BI6" s="321"/>
      <c r="BJ6" s="321"/>
      <c r="BK6" s="419">
        <v>0</v>
      </c>
      <c r="BL6" s="419">
        <v>0</v>
      </c>
      <c r="BM6" s="419">
        <v>0</v>
      </c>
    </row>
    <row r="7" spans="1:65" s="363" customFormat="1" ht="16.95" customHeight="1">
      <c r="A7" s="381">
        <v>4</v>
      </c>
      <c r="B7" s="382" t="s">
        <v>14</v>
      </c>
      <c r="C7" s="382">
        <v>67000</v>
      </c>
      <c r="D7" s="382">
        <v>0</v>
      </c>
      <c r="E7" s="321"/>
      <c r="F7" s="321"/>
      <c r="G7" s="321"/>
      <c r="H7" s="305" t="e">
        <f t="shared" si="2"/>
        <v>#DIV/0!</v>
      </c>
      <c r="I7" s="321"/>
      <c r="J7" s="305"/>
      <c r="K7" s="322">
        <f>G7+'Nov24'!K7</f>
        <v>23060</v>
      </c>
      <c r="L7" s="305">
        <f t="shared" si="0"/>
        <v>34.417910447761194</v>
      </c>
      <c r="M7" s="322"/>
      <c r="N7" s="305"/>
      <c r="O7" s="321"/>
      <c r="P7" s="321"/>
      <c r="Q7" s="322">
        <f>O7+'Nov24'!Q7</f>
        <v>49</v>
      </c>
      <c r="R7" s="322">
        <f>P7+'Nov24'!R7</f>
        <v>0</v>
      </c>
      <c r="S7" s="321"/>
      <c r="T7" s="321"/>
      <c r="U7" s="321"/>
      <c r="V7" s="321"/>
      <c r="W7" s="321"/>
      <c r="X7" s="321"/>
      <c r="Y7" s="305" t="e">
        <f t="shared" si="1"/>
        <v>#DIV/0!</v>
      </c>
      <c r="Z7" s="305"/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1"/>
      <c r="AP7" s="321"/>
      <c r="AQ7" s="321"/>
      <c r="AR7" s="321"/>
      <c r="AS7" s="322">
        <f t="shared" si="3"/>
        <v>0</v>
      </c>
      <c r="AT7" s="322">
        <f t="shared" si="3"/>
        <v>0</v>
      </c>
      <c r="AU7" s="322">
        <f t="shared" si="4"/>
        <v>0</v>
      </c>
      <c r="AV7" s="322">
        <f>AO7+'Nov24'!AV7</f>
        <v>5750</v>
      </c>
      <c r="AW7" s="322">
        <f>AP7+'Nov24'!AW7</f>
        <v>0</v>
      </c>
      <c r="AX7" s="322">
        <f>AQ7+'Nov24'!AX7</f>
        <v>4619</v>
      </c>
      <c r="AY7" s="322">
        <f>AR7+'Nov24'!AY7</f>
        <v>0</v>
      </c>
      <c r="AZ7" s="322">
        <f t="shared" si="5"/>
        <v>10369</v>
      </c>
      <c r="BA7" s="322">
        <f t="shared" si="5"/>
        <v>0</v>
      </c>
      <c r="BB7" s="322">
        <f t="shared" si="6"/>
        <v>10369</v>
      </c>
      <c r="BC7" s="321"/>
      <c r="BD7" s="321"/>
      <c r="BE7" s="322"/>
      <c r="BF7" s="322"/>
      <c r="BG7" s="321"/>
      <c r="BH7" s="321"/>
      <c r="BI7" s="321"/>
      <c r="BJ7" s="321"/>
      <c r="BK7" s="419">
        <v>0</v>
      </c>
      <c r="BL7" s="419">
        <v>0</v>
      </c>
      <c r="BM7" s="419">
        <v>0</v>
      </c>
    </row>
    <row r="8" spans="1:65" s="363" customFormat="1" ht="16.95" customHeight="1">
      <c r="A8" s="383">
        <v>5</v>
      </c>
      <c r="B8" s="384" t="s">
        <v>15</v>
      </c>
      <c r="C8" s="382">
        <v>60000</v>
      </c>
      <c r="D8" s="382">
        <v>0</v>
      </c>
      <c r="E8" s="321"/>
      <c r="F8" s="321"/>
      <c r="G8" s="321"/>
      <c r="H8" s="305" t="e">
        <f t="shared" si="2"/>
        <v>#DIV/0!</v>
      </c>
      <c r="I8" s="321"/>
      <c r="J8" s="305"/>
      <c r="K8" s="322">
        <f>G8+'Nov24'!K8</f>
        <v>21921</v>
      </c>
      <c r="L8" s="305">
        <f t="shared" si="0"/>
        <v>36.534999999999997</v>
      </c>
      <c r="M8" s="322"/>
      <c r="N8" s="305"/>
      <c r="O8" s="321"/>
      <c r="P8" s="321"/>
      <c r="Q8" s="322">
        <f>O8+'Nov24'!Q8</f>
        <v>0</v>
      </c>
      <c r="R8" s="322">
        <f>P8+'Nov24'!R8</f>
        <v>0</v>
      </c>
      <c r="S8" s="321"/>
      <c r="T8" s="321"/>
      <c r="U8" s="321"/>
      <c r="V8" s="321"/>
      <c r="W8" s="321"/>
      <c r="X8" s="321"/>
      <c r="Y8" s="305" t="e">
        <f t="shared" si="1"/>
        <v>#DIV/0!</v>
      </c>
      <c r="Z8" s="305"/>
      <c r="AA8" s="321"/>
      <c r="AB8" s="321"/>
      <c r="AC8" s="321"/>
      <c r="AD8" s="321"/>
      <c r="AE8" s="321"/>
      <c r="AF8" s="321"/>
      <c r="AG8" s="321"/>
      <c r="AH8" s="321"/>
      <c r="AI8" s="321"/>
      <c r="AJ8" s="321"/>
      <c r="AK8" s="321"/>
      <c r="AL8" s="321"/>
      <c r="AM8" s="321"/>
      <c r="AN8" s="321"/>
      <c r="AO8" s="321"/>
      <c r="AP8" s="321"/>
      <c r="AQ8" s="321"/>
      <c r="AR8" s="321"/>
      <c r="AS8" s="322">
        <f t="shared" si="3"/>
        <v>0</v>
      </c>
      <c r="AT8" s="322">
        <f t="shared" si="3"/>
        <v>0</v>
      </c>
      <c r="AU8" s="322">
        <f t="shared" si="4"/>
        <v>0</v>
      </c>
      <c r="AV8" s="322">
        <f>AO8+'Nov24'!AV8</f>
        <v>5125</v>
      </c>
      <c r="AW8" s="322">
        <f>AP8+'Nov24'!AW8</f>
        <v>0</v>
      </c>
      <c r="AX8" s="322">
        <f>AQ8+'Nov24'!AX8</f>
        <v>3920</v>
      </c>
      <c r="AY8" s="322">
        <f>AR8+'Nov24'!AY8</f>
        <v>0</v>
      </c>
      <c r="AZ8" s="322">
        <f t="shared" si="5"/>
        <v>9045</v>
      </c>
      <c r="BA8" s="322">
        <f t="shared" si="5"/>
        <v>0</v>
      </c>
      <c r="BB8" s="322">
        <f t="shared" si="6"/>
        <v>9045</v>
      </c>
      <c r="BC8" s="321"/>
      <c r="BD8" s="321"/>
      <c r="BE8" s="322"/>
      <c r="BF8" s="322"/>
      <c r="BG8" s="321"/>
      <c r="BH8" s="321"/>
      <c r="BI8" s="321"/>
      <c r="BJ8" s="321"/>
      <c r="BK8" s="419">
        <v>0</v>
      </c>
      <c r="BL8" s="419">
        <v>0</v>
      </c>
      <c r="BM8" s="419">
        <v>0</v>
      </c>
    </row>
    <row r="9" spans="1:65" s="364" customFormat="1" ht="16.95" customHeight="1">
      <c r="A9" s="385"/>
      <c r="B9" s="386" t="s">
        <v>16</v>
      </c>
      <c r="C9" s="386">
        <f>SUM(C4:C8)</f>
        <v>331000</v>
      </c>
      <c r="D9" s="386">
        <f t="shared" ref="D9:BM9" si="7">SUM(D4:D8)</f>
        <v>0</v>
      </c>
      <c r="E9" s="404">
        <f t="shared" si="7"/>
        <v>0</v>
      </c>
      <c r="F9" s="404">
        <f t="shared" si="7"/>
        <v>0</v>
      </c>
      <c r="G9" s="404">
        <f t="shared" si="7"/>
        <v>0</v>
      </c>
      <c r="H9" s="327" t="e">
        <f t="shared" si="2"/>
        <v>#DIV/0!</v>
      </c>
      <c r="I9" s="404">
        <f t="shared" si="7"/>
        <v>0</v>
      </c>
      <c r="J9" s="404">
        <f t="shared" si="7"/>
        <v>0</v>
      </c>
      <c r="K9" s="404">
        <f t="shared" si="7"/>
        <v>111452</v>
      </c>
      <c r="L9" s="327">
        <f t="shared" si="0"/>
        <v>33.671299093655591</v>
      </c>
      <c r="M9" s="404">
        <f t="shared" si="7"/>
        <v>0</v>
      </c>
      <c r="N9" s="404">
        <f t="shared" si="7"/>
        <v>0</v>
      </c>
      <c r="O9" s="404">
        <f t="shared" si="7"/>
        <v>0</v>
      </c>
      <c r="P9" s="404">
        <f t="shared" si="7"/>
        <v>0</v>
      </c>
      <c r="Q9" s="404">
        <f t="shared" si="7"/>
        <v>160</v>
      </c>
      <c r="R9" s="404">
        <f t="shared" si="7"/>
        <v>0</v>
      </c>
      <c r="S9" s="404">
        <f t="shared" si="7"/>
        <v>0</v>
      </c>
      <c r="T9" s="404">
        <f t="shared" si="7"/>
        <v>0</v>
      </c>
      <c r="U9" s="404">
        <f t="shared" si="7"/>
        <v>0</v>
      </c>
      <c r="V9" s="404">
        <f t="shared" si="7"/>
        <v>0</v>
      </c>
      <c r="W9" s="404">
        <f t="shared" si="7"/>
        <v>0</v>
      </c>
      <c r="X9" s="404">
        <f t="shared" si="7"/>
        <v>0</v>
      </c>
      <c r="Y9" s="327" t="e">
        <f t="shared" si="1"/>
        <v>#DIV/0!</v>
      </c>
      <c r="Z9" s="404">
        <f t="shared" si="7"/>
        <v>0</v>
      </c>
      <c r="AA9" s="404">
        <f t="shared" si="7"/>
        <v>0</v>
      </c>
      <c r="AB9" s="404">
        <f t="shared" si="7"/>
        <v>0</v>
      </c>
      <c r="AC9" s="404">
        <f t="shared" si="7"/>
        <v>0</v>
      </c>
      <c r="AD9" s="404">
        <f t="shared" si="7"/>
        <v>0</v>
      </c>
      <c r="AE9" s="404">
        <f t="shared" si="7"/>
        <v>0</v>
      </c>
      <c r="AF9" s="404">
        <f t="shared" si="7"/>
        <v>0</v>
      </c>
      <c r="AG9" s="404">
        <f t="shared" si="7"/>
        <v>0</v>
      </c>
      <c r="AH9" s="404">
        <f t="shared" si="7"/>
        <v>0</v>
      </c>
      <c r="AI9" s="404">
        <f t="shared" si="7"/>
        <v>0</v>
      </c>
      <c r="AJ9" s="404">
        <f t="shared" si="7"/>
        <v>0</v>
      </c>
      <c r="AK9" s="404">
        <f t="shared" si="7"/>
        <v>0</v>
      </c>
      <c r="AL9" s="404">
        <f t="shared" si="7"/>
        <v>0</v>
      </c>
      <c r="AM9" s="404">
        <f t="shared" si="7"/>
        <v>0</v>
      </c>
      <c r="AN9" s="404">
        <f t="shared" si="7"/>
        <v>0</v>
      </c>
      <c r="AO9" s="404">
        <f t="shared" si="7"/>
        <v>0</v>
      </c>
      <c r="AP9" s="404">
        <f t="shared" si="7"/>
        <v>0</v>
      </c>
      <c r="AQ9" s="404">
        <f t="shared" si="7"/>
        <v>0</v>
      </c>
      <c r="AR9" s="404">
        <f t="shared" si="7"/>
        <v>0</v>
      </c>
      <c r="AS9" s="404">
        <f t="shared" si="7"/>
        <v>0</v>
      </c>
      <c r="AT9" s="404">
        <f t="shared" si="7"/>
        <v>0</v>
      </c>
      <c r="AU9" s="404">
        <f t="shared" si="7"/>
        <v>0</v>
      </c>
      <c r="AV9" s="404">
        <f t="shared" si="7"/>
        <v>26011</v>
      </c>
      <c r="AW9" s="404">
        <f t="shared" si="7"/>
        <v>0</v>
      </c>
      <c r="AX9" s="404">
        <f t="shared" si="7"/>
        <v>23430</v>
      </c>
      <c r="AY9" s="404">
        <f t="shared" si="7"/>
        <v>0</v>
      </c>
      <c r="AZ9" s="404">
        <f t="shared" si="7"/>
        <v>49441</v>
      </c>
      <c r="BA9" s="404">
        <f t="shared" si="7"/>
        <v>0</v>
      </c>
      <c r="BB9" s="404">
        <f t="shared" si="7"/>
        <v>49441</v>
      </c>
      <c r="BC9" s="404">
        <f t="shared" si="7"/>
        <v>0</v>
      </c>
      <c r="BD9" s="404">
        <f t="shared" si="7"/>
        <v>0</v>
      </c>
      <c r="BE9" s="404">
        <f t="shared" si="7"/>
        <v>0</v>
      </c>
      <c r="BF9" s="404">
        <f t="shared" si="7"/>
        <v>0</v>
      </c>
      <c r="BG9" s="404">
        <f t="shared" si="7"/>
        <v>0</v>
      </c>
      <c r="BH9" s="404">
        <f t="shared" si="7"/>
        <v>0</v>
      </c>
      <c r="BI9" s="404">
        <f t="shared" si="7"/>
        <v>0</v>
      </c>
      <c r="BJ9" s="404">
        <f t="shared" si="7"/>
        <v>0</v>
      </c>
      <c r="BK9" s="404">
        <f t="shared" si="7"/>
        <v>0</v>
      </c>
      <c r="BL9" s="404">
        <f t="shared" si="7"/>
        <v>0</v>
      </c>
      <c r="BM9" s="404">
        <f t="shared" si="7"/>
        <v>0</v>
      </c>
    </row>
    <row r="10" spans="1:65" s="363" customFormat="1" ht="16.95" customHeight="1">
      <c r="A10" s="387">
        <v>6</v>
      </c>
      <c r="B10" s="388" t="s">
        <v>79</v>
      </c>
      <c r="C10" s="382">
        <v>35000</v>
      </c>
      <c r="D10" s="382">
        <v>38000</v>
      </c>
      <c r="E10" s="321"/>
      <c r="F10" s="321"/>
      <c r="G10" s="321"/>
      <c r="H10" s="305" t="e">
        <f t="shared" si="2"/>
        <v>#DIV/0!</v>
      </c>
      <c r="I10" s="321"/>
      <c r="J10" s="305" t="e">
        <f t="shared" ref="J10:J67" si="8">I10*100/F10</f>
        <v>#DIV/0!</v>
      </c>
      <c r="K10" s="322">
        <f>G10+'Nov24'!K10</f>
        <v>10742</v>
      </c>
      <c r="L10" s="305">
        <f t="shared" si="0"/>
        <v>30.69142857142857</v>
      </c>
      <c r="M10" s="322">
        <f>I10+'Nov24'!M10</f>
        <v>14197</v>
      </c>
      <c r="N10" s="305">
        <f t="shared" ref="N10:N67" si="9">M10*100/D10</f>
        <v>37.360526315789471</v>
      </c>
      <c r="O10" s="321"/>
      <c r="P10" s="321"/>
      <c r="Q10" s="322">
        <f>O10+'Nov24'!Q10</f>
        <v>147</v>
      </c>
      <c r="R10" s="322">
        <f>P10+'Nov24'!R10</f>
        <v>587</v>
      </c>
      <c r="S10" s="321"/>
      <c r="T10" s="321"/>
      <c r="U10" s="321"/>
      <c r="V10" s="321"/>
      <c r="W10" s="321"/>
      <c r="X10" s="321"/>
      <c r="Y10" s="305" t="e">
        <f t="shared" si="1"/>
        <v>#DIV/0!</v>
      </c>
      <c r="Z10" s="305" t="e">
        <f t="shared" si="1"/>
        <v>#DIV/0!</v>
      </c>
      <c r="AA10" s="321"/>
      <c r="AB10" s="321"/>
      <c r="AC10" s="321"/>
      <c r="AD10" s="321"/>
      <c r="AE10" s="321"/>
      <c r="AF10" s="321"/>
      <c r="AG10" s="321"/>
      <c r="AH10" s="321"/>
      <c r="AI10" s="321"/>
      <c r="AJ10" s="321"/>
      <c r="AK10" s="321"/>
      <c r="AL10" s="321"/>
      <c r="AM10" s="321"/>
      <c r="AN10" s="321"/>
      <c r="AO10" s="321"/>
      <c r="AP10" s="321"/>
      <c r="AQ10" s="321"/>
      <c r="AR10" s="321"/>
      <c r="AS10" s="322">
        <f t="shared" si="3"/>
        <v>0</v>
      </c>
      <c r="AT10" s="322">
        <f t="shared" si="3"/>
        <v>0</v>
      </c>
      <c r="AU10" s="322">
        <f t="shared" si="4"/>
        <v>0</v>
      </c>
      <c r="AV10" s="322">
        <f>AO10+'Nov24'!AV10</f>
        <v>2716</v>
      </c>
      <c r="AW10" s="322">
        <f>AP10+'Nov24'!AW10</f>
        <v>3114</v>
      </c>
      <c r="AX10" s="322">
        <f>AQ10+'Nov24'!AX10</f>
        <v>2112</v>
      </c>
      <c r="AY10" s="322">
        <f>AR10+'Nov24'!AY10</f>
        <v>2559</v>
      </c>
      <c r="AZ10" s="322">
        <f t="shared" si="5"/>
        <v>4828</v>
      </c>
      <c r="BA10" s="322">
        <f t="shared" si="5"/>
        <v>5673</v>
      </c>
      <c r="BB10" s="322">
        <f t="shared" si="6"/>
        <v>10501</v>
      </c>
      <c r="BC10" s="321"/>
      <c r="BD10" s="321"/>
      <c r="BE10" s="322"/>
      <c r="BF10" s="322"/>
      <c r="BG10" s="321"/>
      <c r="BH10" s="321"/>
      <c r="BI10" s="321"/>
      <c r="BJ10" s="321"/>
      <c r="BK10" s="322">
        <f>'Nov24'!BK10+BH10</f>
        <v>26168</v>
      </c>
      <c r="BL10" s="322">
        <f>'Nov24'!BL10+BI10</f>
        <v>1151930</v>
      </c>
      <c r="BM10" s="322">
        <f>SUM(BK10:BL10)</f>
        <v>1178098</v>
      </c>
    </row>
    <row r="11" spans="1:65" s="363" customFormat="1" ht="16.95" customHeight="1">
      <c r="A11" s="383">
        <v>8</v>
      </c>
      <c r="B11" s="384" t="s">
        <v>17</v>
      </c>
      <c r="C11" s="382">
        <v>80000</v>
      </c>
      <c r="D11" s="382">
        <v>25000</v>
      </c>
      <c r="E11" s="321"/>
      <c r="F11" s="321"/>
      <c r="G11" s="321"/>
      <c r="H11" s="305" t="e">
        <f t="shared" si="2"/>
        <v>#DIV/0!</v>
      </c>
      <c r="I11" s="321"/>
      <c r="J11" s="305" t="e">
        <f t="shared" si="8"/>
        <v>#DIV/0!</v>
      </c>
      <c r="K11" s="322">
        <f>G11+'Nov24'!K11</f>
        <v>31360</v>
      </c>
      <c r="L11" s="305">
        <f t="shared" si="0"/>
        <v>39.200000000000003</v>
      </c>
      <c r="M11" s="322">
        <f>I11+'Nov24'!M11</f>
        <v>7400</v>
      </c>
      <c r="N11" s="305">
        <f t="shared" si="9"/>
        <v>29.6</v>
      </c>
      <c r="O11" s="321"/>
      <c r="P11" s="321"/>
      <c r="Q11" s="322">
        <f>O11+'Nov24'!Q11</f>
        <v>517</v>
      </c>
      <c r="R11" s="322">
        <f>P11+'Nov24'!R11</f>
        <v>140</v>
      </c>
      <c r="S11" s="321"/>
      <c r="T11" s="321"/>
      <c r="U11" s="321"/>
      <c r="V11" s="321"/>
      <c r="W11" s="321"/>
      <c r="X11" s="321"/>
      <c r="Y11" s="305" t="e">
        <f t="shared" si="1"/>
        <v>#DIV/0!</v>
      </c>
      <c r="Z11" s="305" t="e">
        <f t="shared" si="1"/>
        <v>#DIV/0!</v>
      </c>
      <c r="AA11" s="321"/>
      <c r="AB11" s="321"/>
      <c r="AC11" s="321"/>
      <c r="AD11" s="321"/>
      <c r="AE11" s="321"/>
      <c r="AF11" s="321"/>
      <c r="AG11" s="321"/>
      <c r="AH11" s="321"/>
      <c r="AI11" s="321"/>
      <c r="AJ11" s="321"/>
      <c r="AK11" s="321"/>
      <c r="AL11" s="321"/>
      <c r="AM11" s="321"/>
      <c r="AN11" s="321"/>
      <c r="AO11" s="321"/>
      <c r="AP11" s="321"/>
      <c r="AQ11" s="321"/>
      <c r="AR11" s="321"/>
      <c r="AS11" s="322">
        <f t="shared" si="3"/>
        <v>0</v>
      </c>
      <c r="AT11" s="322">
        <f t="shared" si="3"/>
        <v>0</v>
      </c>
      <c r="AU11" s="322">
        <f t="shared" si="4"/>
        <v>0</v>
      </c>
      <c r="AV11" s="322">
        <f>AO11+'Nov24'!AV11</f>
        <v>7298</v>
      </c>
      <c r="AW11" s="322">
        <f>AP11+'Nov24'!AW11</f>
        <v>1835</v>
      </c>
      <c r="AX11" s="322">
        <f>AQ11+'Nov24'!AX11</f>
        <v>5816</v>
      </c>
      <c r="AY11" s="322">
        <f>AR11+'Nov24'!AY11</f>
        <v>1586</v>
      </c>
      <c r="AZ11" s="322">
        <f t="shared" si="5"/>
        <v>13114</v>
      </c>
      <c r="BA11" s="322">
        <f t="shared" si="5"/>
        <v>3421</v>
      </c>
      <c r="BB11" s="322">
        <f t="shared" si="6"/>
        <v>16535</v>
      </c>
      <c r="BC11" s="321"/>
      <c r="BD11" s="321"/>
      <c r="BE11" s="322"/>
      <c r="BF11" s="322"/>
      <c r="BG11" s="321"/>
      <c r="BH11" s="321"/>
      <c r="BI11" s="321"/>
      <c r="BJ11" s="321"/>
      <c r="BK11" s="323"/>
      <c r="BL11" s="323"/>
      <c r="BM11" s="323"/>
    </row>
    <row r="12" spans="1:65" s="364" customFormat="1" ht="16.95" customHeight="1">
      <c r="A12" s="385"/>
      <c r="B12" s="386" t="s">
        <v>18</v>
      </c>
      <c r="C12" s="386">
        <f>SUM(C10:C11)</f>
        <v>115000</v>
      </c>
      <c r="D12" s="386">
        <f t="shared" ref="D12:BM12" si="10">SUM(D10:D11)</f>
        <v>63000</v>
      </c>
      <c r="E12" s="404">
        <f t="shared" si="10"/>
        <v>0</v>
      </c>
      <c r="F12" s="404">
        <f t="shared" si="10"/>
        <v>0</v>
      </c>
      <c r="G12" s="404">
        <f t="shared" si="10"/>
        <v>0</v>
      </c>
      <c r="H12" s="327" t="e">
        <f t="shared" si="2"/>
        <v>#DIV/0!</v>
      </c>
      <c r="I12" s="404">
        <f t="shared" si="10"/>
        <v>0</v>
      </c>
      <c r="J12" s="327" t="e">
        <f t="shared" si="8"/>
        <v>#DIV/0!</v>
      </c>
      <c r="K12" s="404">
        <f t="shared" si="10"/>
        <v>42102</v>
      </c>
      <c r="L12" s="327">
        <f t="shared" si="0"/>
        <v>36.610434782608692</v>
      </c>
      <c r="M12" s="404">
        <f t="shared" si="10"/>
        <v>21597</v>
      </c>
      <c r="N12" s="327">
        <f t="shared" si="9"/>
        <v>34.280952380952378</v>
      </c>
      <c r="O12" s="404">
        <f t="shared" si="10"/>
        <v>0</v>
      </c>
      <c r="P12" s="404">
        <f t="shared" si="10"/>
        <v>0</v>
      </c>
      <c r="Q12" s="404">
        <f t="shared" si="10"/>
        <v>664</v>
      </c>
      <c r="R12" s="404">
        <f t="shared" si="10"/>
        <v>727</v>
      </c>
      <c r="S12" s="404">
        <f t="shared" si="10"/>
        <v>0</v>
      </c>
      <c r="T12" s="404">
        <f t="shared" si="10"/>
        <v>0</v>
      </c>
      <c r="U12" s="404">
        <f t="shared" si="10"/>
        <v>0</v>
      </c>
      <c r="V12" s="404">
        <f t="shared" si="10"/>
        <v>0</v>
      </c>
      <c r="W12" s="404">
        <f t="shared" si="10"/>
        <v>0</v>
      </c>
      <c r="X12" s="404">
        <f t="shared" si="10"/>
        <v>0</v>
      </c>
      <c r="Y12" s="327" t="e">
        <f t="shared" si="1"/>
        <v>#DIV/0!</v>
      </c>
      <c r="Z12" s="327" t="e">
        <f t="shared" si="1"/>
        <v>#DIV/0!</v>
      </c>
      <c r="AA12" s="404">
        <f t="shared" si="10"/>
        <v>0</v>
      </c>
      <c r="AB12" s="404">
        <f t="shared" si="10"/>
        <v>0</v>
      </c>
      <c r="AC12" s="404">
        <f t="shared" si="10"/>
        <v>0</v>
      </c>
      <c r="AD12" s="404">
        <f t="shared" si="10"/>
        <v>0</v>
      </c>
      <c r="AE12" s="404">
        <f t="shared" si="10"/>
        <v>0</v>
      </c>
      <c r="AF12" s="404">
        <f t="shared" si="10"/>
        <v>0</v>
      </c>
      <c r="AG12" s="404">
        <f t="shared" si="10"/>
        <v>0</v>
      </c>
      <c r="AH12" s="404">
        <f t="shared" si="10"/>
        <v>0</v>
      </c>
      <c r="AI12" s="404">
        <f t="shared" si="10"/>
        <v>0</v>
      </c>
      <c r="AJ12" s="404">
        <f t="shared" si="10"/>
        <v>0</v>
      </c>
      <c r="AK12" s="404">
        <f t="shared" si="10"/>
        <v>0</v>
      </c>
      <c r="AL12" s="404">
        <f t="shared" si="10"/>
        <v>0</v>
      </c>
      <c r="AM12" s="404">
        <f t="shared" si="10"/>
        <v>0</v>
      </c>
      <c r="AN12" s="404">
        <f t="shared" si="10"/>
        <v>0</v>
      </c>
      <c r="AO12" s="404">
        <f t="shared" si="10"/>
        <v>0</v>
      </c>
      <c r="AP12" s="404">
        <f t="shared" si="10"/>
        <v>0</v>
      </c>
      <c r="AQ12" s="404">
        <f t="shared" si="10"/>
        <v>0</v>
      </c>
      <c r="AR12" s="404">
        <f t="shared" si="10"/>
        <v>0</v>
      </c>
      <c r="AS12" s="404">
        <f t="shared" si="10"/>
        <v>0</v>
      </c>
      <c r="AT12" s="404">
        <f t="shared" si="10"/>
        <v>0</v>
      </c>
      <c r="AU12" s="404">
        <f t="shared" si="10"/>
        <v>0</v>
      </c>
      <c r="AV12" s="404">
        <f t="shared" si="10"/>
        <v>10014</v>
      </c>
      <c r="AW12" s="404">
        <f t="shared" si="10"/>
        <v>4949</v>
      </c>
      <c r="AX12" s="404">
        <f t="shared" si="10"/>
        <v>7928</v>
      </c>
      <c r="AY12" s="404">
        <f t="shared" si="10"/>
        <v>4145</v>
      </c>
      <c r="AZ12" s="404">
        <f t="shared" si="10"/>
        <v>17942</v>
      </c>
      <c r="BA12" s="404">
        <f t="shared" si="10"/>
        <v>9094</v>
      </c>
      <c r="BB12" s="404">
        <f t="shared" si="10"/>
        <v>27036</v>
      </c>
      <c r="BC12" s="404">
        <f t="shared" si="10"/>
        <v>0</v>
      </c>
      <c r="BD12" s="404">
        <f t="shared" si="10"/>
        <v>0</v>
      </c>
      <c r="BE12" s="404">
        <f t="shared" si="10"/>
        <v>0</v>
      </c>
      <c r="BF12" s="404">
        <f t="shared" si="10"/>
        <v>0</v>
      </c>
      <c r="BG12" s="404">
        <f t="shared" si="10"/>
        <v>0</v>
      </c>
      <c r="BH12" s="404">
        <f t="shared" si="10"/>
        <v>0</v>
      </c>
      <c r="BI12" s="404">
        <f t="shared" si="10"/>
        <v>0</v>
      </c>
      <c r="BJ12" s="404">
        <f t="shared" si="10"/>
        <v>0</v>
      </c>
      <c r="BK12" s="404">
        <f t="shared" si="10"/>
        <v>26168</v>
      </c>
      <c r="BL12" s="404">
        <f t="shared" si="10"/>
        <v>1151930</v>
      </c>
      <c r="BM12" s="404">
        <f t="shared" si="10"/>
        <v>1178098</v>
      </c>
    </row>
    <row r="13" spans="1:65" s="364" customFormat="1" ht="16.95" customHeight="1">
      <c r="A13" s="389">
        <v>9</v>
      </c>
      <c r="B13" s="390" t="s">
        <v>19</v>
      </c>
      <c r="C13" s="391">
        <v>170000</v>
      </c>
      <c r="D13" s="391">
        <v>0</v>
      </c>
      <c r="E13" s="362"/>
      <c r="F13" s="362"/>
      <c r="G13" s="362"/>
      <c r="H13" s="376" t="e">
        <f t="shared" si="2"/>
        <v>#DIV/0!</v>
      </c>
      <c r="I13" s="362"/>
      <c r="J13" s="305"/>
      <c r="K13" s="322">
        <f>G13+'Nov24'!K13</f>
        <v>59950</v>
      </c>
      <c r="L13" s="305">
        <f t="shared" si="0"/>
        <v>35.264705882352942</v>
      </c>
      <c r="M13" s="322">
        <f>I13+'Nov24'!M13</f>
        <v>0</v>
      </c>
      <c r="N13" s="376"/>
      <c r="O13" s="362"/>
      <c r="P13" s="362"/>
      <c r="Q13" s="322">
        <f>O13+'Nov24'!Q13</f>
        <v>940</v>
      </c>
      <c r="R13" s="322">
        <f>P13+'Nov24'!R13</f>
        <v>0</v>
      </c>
      <c r="S13" s="362"/>
      <c r="T13" s="362"/>
      <c r="U13" s="362"/>
      <c r="V13" s="362"/>
      <c r="W13" s="362"/>
      <c r="X13" s="362"/>
      <c r="Y13" s="305" t="e">
        <f t="shared" si="1"/>
        <v>#DIV/0!</v>
      </c>
      <c r="Z13" s="305"/>
      <c r="AA13" s="362"/>
      <c r="AB13" s="362"/>
      <c r="AC13" s="36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362"/>
      <c r="AO13" s="362"/>
      <c r="AP13" s="362"/>
      <c r="AQ13" s="362"/>
      <c r="AR13" s="362"/>
      <c r="AS13" s="322">
        <f t="shared" si="3"/>
        <v>0</v>
      </c>
      <c r="AT13" s="322">
        <f t="shared" si="3"/>
        <v>0</v>
      </c>
      <c r="AU13" s="322">
        <f t="shared" si="4"/>
        <v>0</v>
      </c>
      <c r="AV13" s="322">
        <f>AO13+'Nov24'!AV13</f>
        <v>13072</v>
      </c>
      <c r="AW13" s="322">
        <f>AP13+'Nov24'!AW13</f>
        <v>0</v>
      </c>
      <c r="AX13" s="322">
        <f>AQ13+'Nov24'!AX13</f>
        <v>10548</v>
      </c>
      <c r="AY13" s="322">
        <f>AR13+'Nov24'!AY13</f>
        <v>0</v>
      </c>
      <c r="AZ13" s="322">
        <f t="shared" si="5"/>
        <v>23620</v>
      </c>
      <c r="BA13" s="322">
        <f t="shared" si="5"/>
        <v>0</v>
      </c>
      <c r="BB13" s="322">
        <f t="shared" si="6"/>
        <v>23620</v>
      </c>
      <c r="BC13" s="362"/>
      <c r="BD13" s="362"/>
      <c r="BE13" s="418"/>
      <c r="BF13" s="418"/>
      <c r="BG13" s="362"/>
      <c r="BH13" s="362"/>
      <c r="BI13" s="362"/>
      <c r="BJ13" s="362"/>
      <c r="BK13" s="420">
        <v>0</v>
      </c>
      <c r="BL13" s="420">
        <v>0</v>
      </c>
      <c r="BM13" s="420">
        <v>0</v>
      </c>
    </row>
    <row r="14" spans="1:65" s="363" customFormat="1" ht="16.95" customHeight="1">
      <c r="A14" s="381">
        <v>10</v>
      </c>
      <c r="B14" s="382" t="s">
        <v>20</v>
      </c>
      <c r="C14" s="382">
        <v>71000</v>
      </c>
      <c r="D14" s="382">
        <v>0</v>
      </c>
      <c r="E14" s="321"/>
      <c r="F14" s="321"/>
      <c r="G14" s="321"/>
      <c r="H14" s="305" t="e">
        <f t="shared" si="2"/>
        <v>#DIV/0!</v>
      </c>
      <c r="I14" s="321"/>
      <c r="J14" s="305"/>
      <c r="K14" s="322">
        <f>G14+'Nov24'!K14</f>
        <v>34624</v>
      </c>
      <c r="L14" s="305">
        <f t="shared" si="0"/>
        <v>48.766197183098591</v>
      </c>
      <c r="M14" s="322">
        <f>I14+'Nov24'!M14</f>
        <v>0</v>
      </c>
      <c r="N14" s="305"/>
      <c r="O14" s="321"/>
      <c r="P14" s="321"/>
      <c r="Q14" s="322">
        <f>O14+'Nov24'!Q14</f>
        <v>2342</v>
      </c>
      <c r="R14" s="322">
        <f>P14+'Nov24'!R14</f>
        <v>0</v>
      </c>
      <c r="S14" s="321"/>
      <c r="T14" s="321"/>
      <c r="U14" s="321"/>
      <c r="V14" s="321"/>
      <c r="W14" s="321"/>
      <c r="X14" s="321"/>
      <c r="Y14" s="305" t="e">
        <f t="shared" si="1"/>
        <v>#DIV/0!</v>
      </c>
      <c r="Z14" s="305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21"/>
      <c r="AL14" s="321"/>
      <c r="AM14" s="321"/>
      <c r="AN14" s="321"/>
      <c r="AO14" s="321"/>
      <c r="AP14" s="321"/>
      <c r="AQ14" s="321"/>
      <c r="AR14" s="321"/>
      <c r="AS14" s="322">
        <f t="shared" si="3"/>
        <v>0</v>
      </c>
      <c r="AT14" s="322">
        <f t="shared" si="3"/>
        <v>0</v>
      </c>
      <c r="AU14" s="322">
        <f t="shared" si="4"/>
        <v>0</v>
      </c>
      <c r="AV14" s="322">
        <f>AO14+'Nov24'!AV14</f>
        <v>5401</v>
      </c>
      <c r="AW14" s="322">
        <f>AP14+'Nov24'!AW14</f>
        <v>0</v>
      </c>
      <c r="AX14" s="322">
        <f>AQ14+'Nov24'!AX14</f>
        <v>4550</v>
      </c>
      <c r="AY14" s="322">
        <f>AR14+'Nov24'!AY14</f>
        <v>0</v>
      </c>
      <c r="AZ14" s="322">
        <f t="shared" si="5"/>
        <v>9951</v>
      </c>
      <c r="BA14" s="322">
        <f t="shared" si="5"/>
        <v>0</v>
      </c>
      <c r="BB14" s="322">
        <f t="shared" si="6"/>
        <v>9951</v>
      </c>
      <c r="BC14" s="321"/>
      <c r="BD14" s="321"/>
      <c r="BE14" s="322">
        <f>BC14+'Nov24'!BE14</f>
        <v>150</v>
      </c>
      <c r="BF14" s="322">
        <f>BD14+'Nov24'!BF14</f>
        <v>750</v>
      </c>
      <c r="BG14" s="321"/>
      <c r="BH14" s="321"/>
      <c r="BI14" s="321"/>
      <c r="BJ14" s="321"/>
      <c r="BK14" s="324"/>
      <c r="BL14" s="324"/>
      <c r="BM14" s="324"/>
    </row>
    <row r="15" spans="1:65" s="363" customFormat="1" ht="16.95" customHeight="1">
      <c r="A15" s="381">
        <v>11</v>
      </c>
      <c r="B15" s="382" t="s">
        <v>21</v>
      </c>
      <c r="C15" s="382">
        <v>58000</v>
      </c>
      <c r="D15" s="382">
        <v>0</v>
      </c>
      <c r="E15" s="321"/>
      <c r="F15" s="321"/>
      <c r="G15" s="321"/>
      <c r="H15" s="305" t="e">
        <f t="shared" si="2"/>
        <v>#DIV/0!</v>
      </c>
      <c r="I15" s="321"/>
      <c r="J15" s="305"/>
      <c r="K15" s="322">
        <f>G15+'Nov24'!K15</f>
        <v>16631</v>
      </c>
      <c r="L15" s="305">
        <f t="shared" si="0"/>
        <v>28.674137931034483</v>
      </c>
      <c r="M15" s="322">
        <f>I15+'Nov24'!M15</f>
        <v>0</v>
      </c>
      <c r="N15" s="305"/>
      <c r="O15" s="321"/>
      <c r="P15" s="321"/>
      <c r="Q15" s="322">
        <f>O15+'Nov24'!Q15</f>
        <v>946</v>
      </c>
      <c r="R15" s="322">
        <f>P15+'Nov24'!R15</f>
        <v>0</v>
      </c>
      <c r="S15" s="321"/>
      <c r="T15" s="321"/>
      <c r="U15" s="321"/>
      <c r="V15" s="321"/>
      <c r="W15" s="321"/>
      <c r="X15" s="321"/>
      <c r="Y15" s="305" t="e">
        <f t="shared" si="1"/>
        <v>#DIV/0!</v>
      </c>
      <c r="Z15" s="305"/>
      <c r="AA15" s="321"/>
      <c r="AB15" s="321"/>
      <c r="AC15" s="321"/>
      <c r="AD15" s="321"/>
      <c r="AE15" s="321"/>
      <c r="AF15" s="321"/>
      <c r="AG15" s="321"/>
      <c r="AH15" s="321"/>
      <c r="AI15" s="321"/>
      <c r="AJ15" s="321"/>
      <c r="AK15" s="321"/>
      <c r="AL15" s="321"/>
      <c r="AM15" s="321"/>
      <c r="AN15" s="321"/>
      <c r="AO15" s="321"/>
      <c r="AP15" s="321"/>
      <c r="AQ15" s="321"/>
      <c r="AR15" s="321"/>
      <c r="AS15" s="322">
        <f t="shared" si="3"/>
        <v>0</v>
      </c>
      <c r="AT15" s="322">
        <f t="shared" si="3"/>
        <v>0</v>
      </c>
      <c r="AU15" s="322">
        <f t="shared" si="4"/>
        <v>0</v>
      </c>
      <c r="AV15" s="322">
        <f>AO15+'Nov24'!AV15</f>
        <v>4153</v>
      </c>
      <c r="AW15" s="322">
        <f>AP15+'Nov24'!AW15</f>
        <v>0</v>
      </c>
      <c r="AX15" s="322">
        <f>AQ15+'Nov24'!AX15</f>
        <v>3450</v>
      </c>
      <c r="AY15" s="322">
        <f>AR15+'Nov24'!AY15</f>
        <v>0</v>
      </c>
      <c r="AZ15" s="322">
        <f t="shared" si="5"/>
        <v>7603</v>
      </c>
      <c r="BA15" s="322">
        <f t="shared" si="5"/>
        <v>0</v>
      </c>
      <c r="BB15" s="322">
        <f t="shared" si="6"/>
        <v>7603</v>
      </c>
      <c r="BC15" s="321"/>
      <c r="BD15" s="321"/>
      <c r="BE15" s="322"/>
      <c r="BF15" s="322"/>
      <c r="BG15" s="321"/>
      <c r="BH15" s="321"/>
      <c r="BI15" s="321"/>
      <c r="BJ15" s="321"/>
      <c r="BK15" s="324"/>
      <c r="BL15" s="324"/>
      <c r="BM15" s="324"/>
    </row>
    <row r="16" spans="1:65" s="363" customFormat="1" ht="16.95" customHeight="1">
      <c r="A16" s="381">
        <v>12</v>
      </c>
      <c r="B16" s="382" t="s">
        <v>22</v>
      </c>
      <c r="C16" s="382">
        <v>48000</v>
      </c>
      <c r="D16" s="382">
        <v>0</v>
      </c>
      <c r="E16" s="321"/>
      <c r="F16" s="321"/>
      <c r="G16" s="321"/>
      <c r="H16" s="305" t="e">
        <f t="shared" si="2"/>
        <v>#DIV/0!</v>
      </c>
      <c r="I16" s="321"/>
      <c r="J16" s="305"/>
      <c r="K16" s="322">
        <f>G16+'Nov24'!K16</f>
        <v>13058</v>
      </c>
      <c r="L16" s="305">
        <f t="shared" si="0"/>
        <v>27.204166666666666</v>
      </c>
      <c r="M16" s="322">
        <f>I16+'Nov24'!M16</f>
        <v>0</v>
      </c>
      <c r="N16" s="305"/>
      <c r="O16" s="321"/>
      <c r="P16" s="321"/>
      <c r="Q16" s="322">
        <f>O16+'Nov24'!Q16</f>
        <v>900</v>
      </c>
      <c r="R16" s="322">
        <f>P16+'Nov24'!R16</f>
        <v>0</v>
      </c>
      <c r="S16" s="321"/>
      <c r="T16" s="321"/>
      <c r="U16" s="321"/>
      <c r="V16" s="321"/>
      <c r="W16" s="321"/>
      <c r="X16" s="321"/>
      <c r="Y16" s="305" t="e">
        <f t="shared" si="1"/>
        <v>#DIV/0!</v>
      </c>
      <c r="Z16" s="305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21"/>
      <c r="AM16" s="321"/>
      <c r="AN16" s="321"/>
      <c r="AO16" s="321"/>
      <c r="AP16" s="321"/>
      <c r="AQ16" s="321"/>
      <c r="AR16" s="321"/>
      <c r="AS16" s="322">
        <f t="shared" si="3"/>
        <v>0</v>
      </c>
      <c r="AT16" s="322">
        <f t="shared" si="3"/>
        <v>0</v>
      </c>
      <c r="AU16" s="322">
        <f t="shared" si="4"/>
        <v>0</v>
      </c>
      <c r="AV16" s="322">
        <f>AO16+'Nov24'!AV16</f>
        <v>3407</v>
      </c>
      <c r="AW16" s="322">
        <f>AP16+'Nov24'!AW16</f>
        <v>0</v>
      </c>
      <c r="AX16" s="322">
        <f>AQ16+'Nov24'!AX16</f>
        <v>3193</v>
      </c>
      <c r="AY16" s="322">
        <f>AR16+'Nov24'!AY16</f>
        <v>0</v>
      </c>
      <c r="AZ16" s="322">
        <f t="shared" si="5"/>
        <v>6600</v>
      </c>
      <c r="BA16" s="322">
        <f t="shared" si="5"/>
        <v>0</v>
      </c>
      <c r="BB16" s="322">
        <f t="shared" si="6"/>
        <v>6600</v>
      </c>
      <c r="BC16" s="321"/>
      <c r="BD16" s="321"/>
      <c r="BE16" s="322"/>
      <c r="BF16" s="322"/>
      <c r="BG16" s="321"/>
      <c r="BH16" s="321"/>
      <c r="BI16" s="321"/>
      <c r="BJ16" s="321"/>
      <c r="BK16" s="324"/>
      <c r="BL16" s="324"/>
      <c r="BM16" s="324"/>
    </row>
    <row r="17" spans="1:65" s="363" customFormat="1" ht="16.95" customHeight="1">
      <c r="A17" s="381">
        <v>13</v>
      </c>
      <c r="B17" s="382" t="s">
        <v>23</v>
      </c>
      <c r="C17" s="382">
        <v>50000</v>
      </c>
      <c r="D17" s="382">
        <v>0</v>
      </c>
      <c r="E17" s="321"/>
      <c r="F17" s="321"/>
      <c r="G17" s="321"/>
      <c r="H17" s="305" t="e">
        <f t="shared" si="2"/>
        <v>#DIV/0!</v>
      </c>
      <c r="I17" s="321"/>
      <c r="J17" s="305"/>
      <c r="K17" s="322">
        <f>G17+'Nov24'!K17</f>
        <v>13684</v>
      </c>
      <c r="L17" s="305">
        <f t="shared" si="0"/>
        <v>27.367999999999999</v>
      </c>
      <c r="M17" s="322">
        <f>I17+'Nov24'!M17</f>
        <v>0</v>
      </c>
      <c r="N17" s="305"/>
      <c r="O17" s="321"/>
      <c r="P17" s="321"/>
      <c r="Q17" s="322">
        <f>O17+'Nov24'!Q17</f>
        <v>608</v>
      </c>
      <c r="R17" s="322">
        <f>P17+'Nov24'!R17</f>
        <v>0</v>
      </c>
      <c r="S17" s="321"/>
      <c r="T17" s="321"/>
      <c r="U17" s="321"/>
      <c r="V17" s="321"/>
      <c r="W17" s="321"/>
      <c r="X17" s="321"/>
      <c r="Y17" s="305" t="e">
        <f t="shared" si="1"/>
        <v>#DIV/0!</v>
      </c>
      <c r="Z17" s="305"/>
      <c r="AA17" s="321"/>
      <c r="AB17" s="321"/>
      <c r="AC17" s="321"/>
      <c r="AD17" s="321"/>
      <c r="AE17" s="321"/>
      <c r="AF17" s="321"/>
      <c r="AG17" s="321"/>
      <c r="AH17" s="321"/>
      <c r="AI17" s="321"/>
      <c r="AJ17" s="321"/>
      <c r="AK17" s="321"/>
      <c r="AL17" s="321"/>
      <c r="AM17" s="321"/>
      <c r="AN17" s="321"/>
      <c r="AO17" s="321"/>
      <c r="AP17" s="321"/>
      <c r="AQ17" s="321"/>
      <c r="AR17" s="321"/>
      <c r="AS17" s="322">
        <f t="shared" si="3"/>
        <v>0</v>
      </c>
      <c r="AT17" s="322">
        <f t="shared" si="3"/>
        <v>0</v>
      </c>
      <c r="AU17" s="322">
        <f t="shared" si="4"/>
        <v>0</v>
      </c>
      <c r="AV17" s="322">
        <f>AO17+'Nov24'!AV17</f>
        <v>3249</v>
      </c>
      <c r="AW17" s="322">
        <f>AP17+'Nov24'!AW17</f>
        <v>0</v>
      </c>
      <c r="AX17" s="322">
        <f>AQ17+'Nov24'!AX17</f>
        <v>2995</v>
      </c>
      <c r="AY17" s="322">
        <f>AR17+'Nov24'!AY17</f>
        <v>0</v>
      </c>
      <c r="AZ17" s="322">
        <f t="shared" si="5"/>
        <v>6244</v>
      </c>
      <c r="BA17" s="322">
        <f t="shared" si="5"/>
        <v>0</v>
      </c>
      <c r="BB17" s="322">
        <f t="shared" si="6"/>
        <v>6244</v>
      </c>
      <c r="BC17" s="321"/>
      <c r="BD17" s="321"/>
      <c r="BE17" s="322"/>
      <c r="BF17" s="322"/>
      <c r="BG17" s="321"/>
      <c r="BH17" s="321"/>
      <c r="BI17" s="321"/>
      <c r="BJ17" s="321"/>
      <c r="BK17" s="324"/>
      <c r="BL17" s="324"/>
      <c r="BM17" s="324"/>
    </row>
    <row r="18" spans="1:65" s="363" customFormat="1" ht="16.95" customHeight="1">
      <c r="A18" s="383">
        <v>14</v>
      </c>
      <c r="B18" s="384" t="s">
        <v>24</v>
      </c>
      <c r="C18" s="382">
        <v>56000</v>
      </c>
      <c r="D18" s="382">
        <v>0</v>
      </c>
      <c r="E18" s="321"/>
      <c r="F18" s="321"/>
      <c r="G18" s="321"/>
      <c r="H18" s="305" t="e">
        <f t="shared" si="2"/>
        <v>#DIV/0!</v>
      </c>
      <c r="I18" s="321"/>
      <c r="J18" s="305"/>
      <c r="K18" s="322">
        <f>G18+'Nov24'!K18</f>
        <v>19487</v>
      </c>
      <c r="L18" s="305">
        <f t="shared" si="0"/>
        <v>34.798214285714288</v>
      </c>
      <c r="M18" s="322">
        <f>I18+'Nov24'!M18</f>
        <v>0</v>
      </c>
      <c r="N18" s="305"/>
      <c r="O18" s="321"/>
      <c r="P18" s="321"/>
      <c r="Q18" s="322">
        <f>O18+'Nov24'!Q18</f>
        <v>849</v>
      </c>
      <c r="R18" s="322">
        <f>P18+'Nov24'!R18</f>
        <v>0</v>
      </c>
      <c r="S18" s="321"/>
      <c r="T18" s="321"/>
      <c r="U18" s="321"/>
      <c r="V18" s="321"/>
      <c r="W18" s="321"/>
      <c r="X18" s="321"/>
      <c r="Y18" s="305" t="e">
        <f t="shared" si="1"/>
        <v>#DIV/0!</v>
      </c>
      <c r="Z18" s="305"/>
      <c r="AA18" s="321"/>
      <c r="AB18" s="321"/>
      <c r="AC18" s="321"/>
      <c r="AD18" s="321"/>
      <c r="AE18" s="321"/>
      <c r="AF18" s="321"/>
      <c r="AG18" s="321"/>
      <c r="AH18" s="321"/>
      <c r="AI18" s="321"/>
      <c r="AJ18" s="321"/>
      <c r="AK18" s="321"/>
      <c r="AL18" s="321"/>
      <c r="AM18" s="321"/>
      <c r="AN18" s="321"/>
      <c r="AO18" s="321"/>
      <c r="AP18" s="321"/>
      <c r="AQ18" s="321"/>
      <c r="AR18" s="321"/>
      <c r="AS18" s="322">
        <f t="shared" si="3"/>
        <v>0</v>
      </c>
      <c r="AT18" s="322">
        <f t="shared" si="3"/>
        <v>0</v>
      </c>
      <c r="AU18" s="322">
        <f t="shared" si="4"/>
        <v>0</v>
      </c>
      <c r="AV18" s="322">
        <f>AO18+'Nov24'!AV18</f>
        <v>4364</v>
      </c>
      <c r="AW18" s="322">
        <f>AP18+'Nov24'!AW18</f>
        <v>0</v>
      </c>
      <c r="AX18" s="322">
        <f>AQ18+'Nov24'!AX18</f>
        <v>3414</v>
      </c>
      <c r="AY18" s="322">
        <f>AR18+'Nov24'!AY18</f>
        <v>0</v>
      </c>
      <c r="AZ18" s="322">
        <f t="shared" si="5"/>
        <v>7778</v>
      </c>
      <c r="BA18" s="322">
        <f t="shared" si="5"/>
        <v>0</v>
      </c>
      <c r="BB18" s="322">
        <f t="shared" si="6"/>
        <v>7778</v>
      </c>
      <c r="BC18" s="321"/>
      <c r="BD18" s="321"/>
      <c r="BE18" s="322"/>
      <c r="BF18" s="322"/>
      <c r="BG18" s="321"/>
      <c r="BH18" s="321"/>
      <c r="BI18" s="321"/>
      <c r="BJ18" s="321"/>
      <c r="BK18" s="324"/>
      <c r="BL18" s="324"/>
      <c r="BM18" s="324"/>
    </row>
    <row r="19" spans="1:65" s="364" customFormat="1" ht="16.95" customHeight="1">
      <c r="A19" s="385"/>
      <c r="B19" s="386" t="s">
        <v>18</v>
      </c>
      <c r="C19" s="386">
        <f>SUM(C14:C18)</f>
        <v>283000</v>
      </c>
      <c r="D19" s="386">
        <f t="shared" ref="D19:BM19" si="11">SUM(D14:D18)</f>
        <v>0</v>
      </c>
      <c r="E19" s="404">
        <f t="shared" si="11"/>
        <v>0</v>
      </c>
      <c r="F19" s="404">
        <f t="shared" si="11"/>
        <v>0</v>
      </c>
      <c r="G19" s="404">
        <f t="shared" si="11"/>
        <v>0</v>
      </c>
      <c r="H19" s="327" t="e">
        <f t="shared" si="2"/>
        <v>#DIV/0!</v>
      </c>
      <c r="I19" s="404">
        <f t="shared" si="11"/>
        <v>0</v>
      </c>
      <c r="J19" s="404">
        <f t="shared" si="11"/>
        <v>0</v>
      </c>
      <c r="K19" s="404">
        <f t="shared" si="11"/>
        <v>97484</v>
      </c>
      <c r="L19" s="327">
        <f t="shared" si="0"/>
        <v>34.446643109540638</v>
      </c>
      <c r="M19" s="404">
        <f t="shared" si="11"/>
        <v>0</v>
      </c>
      <c r="N19" s="404">
        <f t="shared" si="11"/>
        <v>0</v>
      </c>
      <c r="O19" s="404">
        <f t="shared" si="11"/>
        <v>0</v>
      </c>
      <c r="P19" s="404">
        <f t="shared" si="11"/>
        <v>0</v>
      </c>
      <c r="Q19" s="404">
        <f t="shared" si="11"/>
        <v>5645</v>
      </c>
      <c r="R19" s="404">
        <f t="shared" si="11"/>
        <v>0</v>
      </c>
      <c r="S19" s="404">
        <f t="shared" si="11"/>
        <v>0</v>
      </c>
      <c r="T19" s="404">
        <f t="shared" si="11"/>
        <v>0</v>
      </c>
      <c r="U19" s="404">
        <f t="shared" si="11"/>
        <v>0</v>
      </c>
      <c r="V19" s="404">
        <f t="shared" si="11"/>
        <v>0</v>
      </c>
      <c r="W19" s="404">
        <f t="shared" si="11"/>
        <v>0</v>
      </c>
      <c r="X19" s="404">
        <f t="shared" si="11"/>
        <v>0</v>
      </c>
      <c r="Y19" s="404" t="e">
        <f t="shared" si="11"/>
        <v>#DIV/0!</v>
      </c>
      <c r="Z19" s="404">
        <f t="shared" si="11"/>
        <v>0</v>
      </c>
      <c r="AA19" s="404">
        <f t="shared" si="11"/>
        <v>0</v>
      </c>
      <c r="AB19" s="404">
        <f t="shared" si="11"/>
        <v>0</v>
      </c>
      <c r="AC19" s="404">
        <f t="shared" si="11"/>
        <v>0</v>
      </c>
      <c r="AD19" s="404">
        <f t="shared" si="11"/>
        <v>0</v>
      </c>
      <c r="AE19" s="404">
        <f t="shared" si="11"/>
        <v>0</v>
      </c>
      <c r="AF19" s="404">
        <f t="shared" si="11"/>
        <v>0</v>
      </c>
      <c r="AG19" s="404">
        <f t="shared" si="11"/>
        <v>0</v>
      </c>
      <c r="AH19" s="404">
        <f t="shared" si="11"/>
        <v>0</v>
      </c>
      <c r="AI19" s="404">
        <f t="shared" si="11"/>
        <v>0</v>
      </c>
      <c r="AJ19" s="404">
        <f t="shared" si="11"/>
        <v>0</v>
      </c>
      <c r="AK19" s="404">
        <f t="shared" si="11"/>
        <v>0</v>
      </c>
      <c r="AL19" s="404">
        <f t="shared" si="11"/>
        <v>0</v>
      </c>
      <c r="AM19" s="404">
        <f t="shared" si="11"/>
        <v>0</v>
      </c>
      <c r="AN19" s="404">
        <f t="shared" si="11"/>
        <v>0</v>
      </c>
      <c r="AO19" s="404">
        <f t="shared" si="11"/>
        <v>0</v>
      </c>
      <c r="AP19" s="404">
        <f t="shared" si="11"/>
        <v>0</v>
      </c>
      <c r="AQ19" s="404">
        <f t="shared" si="11"/>
        <v>0</v>
      </c>
      <c r="AR19" s="404">
        <f t="shared" si="11"/>
        <v>0</v>
      </c>
      <c r="AS19" s="404">
        <f t="shared" si="11"/>
        <v>0</v>
      </c>
      <c r="AT19" s="404">
        <f t="shared" si="11"/>
        <v>0</v>
      </c>
      <c r="AU19" s="404">
        <f t="shared" si="11"/>
        <v>0</v>
      </c>
      <c r="AV19" s="404">
        <f t="shared" si="11"/>
        <v>20574</v>
      </c>
      <c r="AW19" s="404">
        <f t="shared" si="11"/>
        <v>0</v>
      </c>
      <c r="AX19" s="404">
        <f t="shared" si="11"/>
        <v>17602</v>
      </c>
      <c r="AY19" s="404">
        <f t="shared" si="11"/>
        <v>0</v>
      </c>
      <c r="AZ19" s="404">
        <f t="shared" si="11"/>
        <v>38176</v>
      </c>
      <c r="BA19" s="404">
        <f t="shared" si="11"/>
        <v>0</v>
      </c>
      <c r="BB19" s="404">
        <f t="shared" si="11"/>
        <v>38176</v>
      </c>
      <c r="BC19" s="404">
        <f t="shared" si="11"/>
        <v>0</v>
      </c>
      <c r="BD19" s="404">
        <f t="shared" si="11"/>
        <v>0</v>
      </c>
      <c r="BE19" s="404">
        <f t="shared" si="11"/>
        <v>150</v>
      </c>
      <c r="BF19" s="404">
        <f t="shared" si="11"/>
        <v>750</v>
      </c>
      <c r="BG19" s="404">
        <f t="shared" si="11"/>
        <v>0</v>
      </c>
      <c r="BH19" s="404">
        <f t="shared" si="11"/>
        <v>0</v>
      </c>
      <c r="BI19" s="404">
        <f t="shared" si="11"/>
        <v>0</v>
      </c>
      <c r="BJ19" s="404">
        <f t="shared" si="11"/>
        <v>0</v>
      </c>
      <c r="BK19" s="404">
        <f t="shared" si="11"/>
        <v>0</v>
      </c>
      <c r="BL19" s="404">
        <f t="shared" si="11"/>
        <v>0</v>
      </c>
      <c r="BM19" s="404">
        <f t="shared" si="11"/>
        <v>0</v>
      </c>
    </row>
    <row r="20" spans="1:65" s="365" customFormat="1" ht="16.5" customHeight="1">
      <c r="A20" s="387">
        <v>15</v>
      </c>
      <c r="B20" s="392" t="s">
        <v>25</v>
      </c>
      <c r="C20" s="382">
        <v>120000</v>
      </c>
      <c r="D20" s="382">
        <v>0</v>
      </c>
      <c r="E20" s="321"/>
      <c r="F20" s="321"/>
      <c r="G20" s="321"/>
      <c r="H20" s="305" t="e">
        <f t="shared" si="2"/>
        <v>#DIV/0!</v>
      </c>
      <c r="I20" s="321"/>
      <c r="J20" s="305"/>
      <c r="K20" s="322">
        <f>G20+'Nov24'!K20</f>
        <v>45535</v>
      </c>
      <c r="L20" s="305">
        <f t="shared" si="0"/>
        <v>37.945833333333333</v>
      </c>
      <c r="M20" s="322">
        <f>I20+'Nov24'!M20</f>
        <v>0</v>
      </c>
      <c r="N20" s="305"/>
      <c r="O20" s="321"/>
      <c r="P20" s="321"/>
      <c r="Q20" s="322">
        <f>O20+'Nov24'!Q20</f>
        <v>84</v>
      </c>
      <c r="R20" s="322">
        <f>P20+'Nov24'!R20</f>
        <v>0</v>
      </c>
      <c r="S20" s="321"/>
      <c r="T20" s="321"/>
      <c r="U20" s="321"/>
      <c r="V20" s="321"/>
      <c r="W20" s="321"/>
      <c r="X20" s="321"/>
      <c r="Y20" s="305" t="e">
        <f t="shared" ref="Y20:Z35" si="12">W20*100/U20</f>
        <v>#DIV/0!</v>
      </c>
      <c r="Z20" s="305"/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M20" s="321"/>
      <c r="AN20" s="321"/>
      <c r="AO20" s="321"/>
      <c r="AP20" s="321"/>
      <c r="AQ20" s="321"/>
      <c r="AR20" s="321"/>
      <c r="AS20" s="322">
        <f t="shared" si="3"/>
        <v>0</v>
      </c>
      <c r="AT20" s="322">
        <f t="shared" si="3"/>
        <v>0</v>
      </c>
      <c r="AU20" s="322">
        <f t="shared" si="4"/>
        <v>0</v>
      </c>
      <c r="AV20" s="322">
        <f>AO20+'Nov24'!AV20</f>
        <v>10230</v>
      </c>
      <c r="AW20" s="322">
        <f>AP20+'Nov24'!AW20</f>
        <v>0</v>
      </c>
      <c r="AX20" s="322">
        <f>AQ20+'Nov24'!AX20</f>
        <v>8347</v>
      </c>
      <c r="AY20" s="322">
        <f>AR20+'Nov24'!AY20</f>
        <v>0</v>
      </c>
      <c r="AZ20" s="322">
        <f t="shared" si="5"/>
        <v>18577</v>
      </c>
      <c r="BA20" s="322">
        <f t="shared" si="5"/>
        <v>0</v>
      </c>
      <c r="BB20" s="322">
        <f t="shared" si="6"/>
        <v>18577</v>
      </c>
      <c r="BC20" s="321"/>
      <c r="BD20" s="321"/>
      <c r="BE20" s="322"/>
      <c r="BF20" s="322"/>
      <c r="BG20" s="321"/>
      <c r="BH20" s="321"/>
      <c r="BI20" s="321"/>
      <c r="BJ20" s="321"/>
      <c r="BK20" s="323"/>
      <c r="BL20" s="323"/>
      <c r="BM20" s="323"/>
    </row>
    <row r="21" spans="1:65" s="365" customFormat="1" ht="16.95" customHeight="1">
      <c r="A21" s="381">
        <v>16</v>
      </c>
      <c r="B21" s="382" t="s">
        <v>26</v>
      </c>
      <c r="C21" s="382">
        <v>76000</v>
      </c>
      <c r="D21" s="382">
        <v>0</v>
      </c>
      <c r="E21" s="321"/>
      <c r="F21" s="321"/>
      <c r="G21" s="321"/>
      <c r="H21" s="305" t="e">
        <f t="shared" si="2"/>
        <v>#DIV/0!</v>
      </c>
      <c r="I21" s="321"/>
      <c r="J21" s="305"/>
      <c r="K21" s="322">
        <f>G21+'Nov24'!K21</f>
        <v>24284</v>
      </c>
      <c r="L21" s="305">
        <f t="shared" si="0"/>
        <v>31.952631578947368</v>
      </c>
      <c r="M21" s="322">
        <f>I21+'Nov24'!M21</f>
        <v>0</v>
      </c>
      <c r="N21" s="305"/>
      <c r="O21" s="321"/>
      <c r="P21" s="321"/>
      <c r="Q21" s="322">
        <f>O21+'Nov24'!Q21</f>
        <v>206</v>
      </c>
      <c r="R21" s="322">
        <f>P21+'Nov24'!R21</f>
        <v>0</v>
      </c>
      <c r="S21" s="321"/>
      <c r="T21" s="321"/>
      <c r="U21" s="321"/>
      <c r="V21" s="321"/>
      <c r="W21" s="321"/>
      <c r="X21" s="321"/>
      <c r="Y21" s="305" t="e">
        <f t="shared" si="12"/>
        <v>#DIV/0!</v>
      </c>
      <c r="Z21" s="305"/>
      <c r="AA21" s="321"/>
      <c r="AB21" s="321"/>
      <c r="AC21" s="321"/>
      <c r="AD21" s="321"/>
      <c r="AE21" s="321"/>
      <c r="AF21" s="321"/>
      <c r="AG21" s="321"/>
      <c r="AH21" s="321"/>
      <c r="AI21" s="321"/>
      <c r="AJ21" s="321"/>
      <c r="AK21" s="321"/>
      <c r="AL21" s="321"/>
      <c r="AM21" s="321"/>
      <c r="AN21" s="321"/>
      <c r="AO21" s="321"/>
      <c r="AP21" s="321"/>
      <c r="AQ21" s="321"/>
      <c r="AR21" s="321"/>
      <c r="AS21" s="322">
        <f t="shared" si="3"/>
        <v>0</v>
      </c>
      <c r="AT21" s="322">
        <f t="shared" si="3"/>
        <v>0</v>
      </c>
      <c r="AU21" s="322">
        <f t="shared" si="4"/>
        <v>0</v>
      </c>
      <c r="AV21" s="322">
        <f>AO21+'Nov24'!AV21</f>
        <v>6162</v>
      </c>
      <c r="AW21" s="322">
        <f>AP21+'Nov24'!AW21</f>
        <v>0</v>
      </c>
      <c r="AX21" s="322">
        <f>AQ21+'Nov24'!AX21</f>
        <v>5009</v>
      </c>
      <c r="AY21" s="322">
        <f>AR21+'Nov24'!AY21</f>
        <v>0</v>
      </c>
      <c r="AZ21" s="322">
        <f t="shared" si="5"/>
        <v>11171</v>
      </c>
      <c r="BA21" s="322">
        <f t="shared" si="5"/>
        <v>0</v>
      </c>
      <c r="BB21" s="322">
        <f t="shared" si="6"/>
        <v>11171</v>
      </c>
      <c r="BC21" s="321"/>
      <c r="BD21" s="321"/>
      <c r="BE21" s="322"/>
      <c r="BF21" s="322"/>
      <c r="BG21" s="321"/>
      <c r="BH21" s="321"/>
      <c r="BI21" s="321"/>
      <c r="BJ21" s="321"/>
      <c r="BK21" s="323"/>
      <c r="BL21" s="323"/>
      <c r="BM21" s="323"/>
    </row>
    <row r="22" spans="1:65" s="365" customFormat="1" ht="16.95" customHeight="1">
      <c r="A22" s="383">
        <v>17</v>
      </c>
      <c r="B22" s="384" t="s">
        <v>27</v>
      </c>
      <c r="C22" s="382">
        <v>98000</v>
      </c>
      <c r="D22" s="382">
        <v>0</v>
      </c>
      <c r="E22" s="321"/>
      <c r="F22" s="321"/>
      <c r="G22" s="321"/>
      <c r="H22" s="305" t="e">
        <f t="shared" si="2"/>
        <v>#DIV/0!</v>
      </c>
      <c r="I22" s="321"/>
      <c r="J22" s="305"/>
      <c r="K22" s="322">
        <f>G22+'Nov24'!K22</f>
        <v>30731</v>
      </c>
      <c r="L22" s="305">
        <f t="shared" si="0"/>
        <v>31.358163265306121</v>
      </c>
      <c r="M22" s="322">
        <f>I22+'Nov24'!M22</f>
        <v>0</v>
      </c>
      <c r="N22" s="305"/>
      <c r="O22" s="321"/>
      <c r="P22" s="321"/>
      <c r="Q22" s="322">
        <f>O22+'Nov24'!Q22</f>
        <v>179</v>
      </c>
      <c r="R22" s="322">
        <f>P22+'Nov24'!R22</f>
        <v>0</v>
      </c>
      <c r="S22" s="321"/>
      <c r="T22" s="321"/>
      <c r="U22" s="321"/>
      <c r="V22" s="321"/>
      <c r="W22" s="321"/>
      <c r="X22" s="321"/>
      <c r="Y22" s="305" t="e">
        <f t="shared" si="12"/>
        <v>#DIV/0!</v>
      </c>
      <c r="Z22" s="305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1"/>
      <c r="AO22" s="321"/>
      <c r="AP22" s="321"/>
      <c r="AQ22" s="321"/>
      <c r="AR22" s="321"/>
      <c r="AS22" s="322">
        <f t="shared" si="3"/>
        <v>0</v>
      </c>
      <c r="AT22" s="322">
        <f t="shared" si="3"/>
        <v>0</v>
      </c>
      <c r="AU22" s="322">
        <f t="shared" si="4"/>
        <v>0</v>
      </c>
      <c r="AV22" s="322">
        <f>AO22+'Nov24'!AV22</f>
        <v>7562</v>
      </c>
      <c r="AW22" s="322">
        <f>AP22+'Nov24'!AW22</f>
        <v>0</v>
      </c>
      <c r="AX22" s="322">
        <f>AQ22+'Nov24'!AX22</f>
        <v>6626</v>
      </c>
      <c r="AY22" s="322">
        <f>AR22+'Nov24'!AY22</f>
        <v>0</v>
      </c>
      <c r="AZ22" s="322">
        <f t="shared" si="5"/>
        <v>14188</v>
      </c>
      <c r="BA22" s="322">
        <f t="shared" si="5"/>
        <v>0</v>
      </c>
      <c r="BB22" s="322">
        <f t="shared" si="6"/>
        <v>14188</v>
      </c>
      <c r="BC22" s="321"/>
      <c r="BD22" s="321"/>
      <c r="BE22" s="322"/>
      <c r="BF22" s="322"/>
      <c r="BG22" s="321"/>
      <c r="BH22" s="321"/>
      <c r="BI22" s="321"/>
      <c r="BJ22" s="321"/>
      <c r="BK22" s="323"/>
      <c r="BL22" s="323"/>
      <c r="BM22" s="323"/>
    </row>
    <row r="23" spans="1:65" s="366" customFormat="1" ht="16.95" customHeight="1">
      <c r="A23" s="385"/>
      <c r="B23" s="386" t="s">
        <v>18</v>
      </c>
      <c r="C23" s="386">
        <f>SUM(C20:C22)</f>
        <v>294000</v>
      </c>
      <c r="D23" s="386">
        <f t="shared" ref="D23:BM23" si="13">SUM(D20:D22)</f>
        <v>0</v>
      </c>
      <c r="E23" s="404">
        <f t="shared" si="13"/>
        <v>0</v>
      </c>
      <c r="F23" s="404">
        <f t="shared" si="13"/>
        <v>0</v>
      </c>
      <c r="G23" s="404">
        <f t="shared" si="13"/>
        <v>0</v>
      </c>
      <c r="H23" s="377" t="e">
        <f t="shared" si="2"/>
        <v>#DIV/0!</v>
      </c>
      <c r="I23" s="404">
        <f t="shared" si="13"/>
        <v>0</v>
      </c>
      <c r="J23" s="404">
        <f t="shared" si="13"/>
        <v>0</v>
      </c>
      <c r="K23" s="404">
        <f t="shared" si="13"/>
        <v>100550</v>
      </c>
      <c r="L23" s="327">
        <f t="shared" si="0"/>
        <v>34.200680272108841</v>
      </c>
      <c r="M23" s="404">
        <f t="shared" si="13"/>
        <v>0</v>
      </c>
      <c r="N23" s="404">
        <f t="shared" si="13"/>
        <v>0</v>
      </c>
      <c r="O23" s="404">
        <f t="shared" si="13"/>
        <v>0</v>
      </c>
      <c r="P23" s="404">
        <f t="shared" si="13"/>
        <v>0</v>
      </c>
      <c r="Q23" s="404">
        <f t="shared" si="13"/>
        <v>469</v>
      </c>
      <c r="R23" s="404">
        <f t="shared" si="13"/>
        <v>0</v>
      </c>
      <c r="S23" s="404">
        <f t="shared" si="13"/>
        <v>0</v>
      </c>
      <c r="T23" s="404">
        <f t="shared" si="13"/>
        <v>0</v>
      </c>
      <c r="U23" s="404">
        <f t="shared" si="13"/>
        <v>0</v>
      </c>
      <c r="V23" s="404">
        <f t="shared" si="13"/>
        <v>0</v>
      </c>
      <c r="W23" s="404">
        <f t="shared" si="13"/>
        <v>0</v>
      </c>
      <c r="X23" s="404">
        <f t="shared" si="13"/>
        <v>0</v>
      </c>
      <c r="Y23" s="327" t="e">
        <f t="shared" si="12"/>
        <v>#DIV/0!</v>
      </c>
      <c r="Z23" s="404">
        <f t="shared" si="13"/>
        <v>0</v>
      </c>
      <c r="AA23" s="404">
        <f t="shared" si="13"/>
        <v>0</v>
      </c>
      <c r="AB23" s="404">
        <f t="shared" si="13"/>
        <v>0</v>
      </c>
      <c r="AC23" s="404">
        <f t="shared" si="13"/>
        <v>0</v>
      </c>
      <c r="AD23" s="404">
        <f t="shared" si="13"/>
        <v>0</v>
      </c>
      <c r="AE23" s="404">
        <f t="shared" si="13"/>
        <v>0</v>
      </c>
      <c r="AF23" s="404">
        <f t="shared" si="13"/>
        <v>0</v>
      </c>
      <c r="AG23" s="404">
        <f t="shared" si="13"/>
        <v>0</v>
      </c>
      <c r="AH23" s="404">
        <f t="shared" si="13"/>
        <v>0</v>
      </c>
      <c r="AI23" s="404">
        <f t="shared" si="13"/>
        <v>0</v>
      </c>
      <c r="AJ23" s="404">
        <f t="shared" si="13"/>
        <v>0</v>
      </c>
      <c r="AK23" s="404">
        <f t="shared" si="13"/>
        <v>0</v>
      </c>
      <c r="AL23" s="404">
        <f t="shared" si="13"/>
        <v>0</v>
      </c>
      <c r="AM23" s="404">
        <f t="shared" si="13"/>
        <v>0</v>
      </c>
      <c r="AN23" s="404">
        <f t="shared" si="13"/>
        <v>0</v>
      </c>
      <c r="AO23" s="404">
        <f t="shared" si="13"/>
        <v>0</v>
      </c>
      <c r="AP23" s="404">
        <f t="shared" si="13"/>
        <v>0</v>
      </c>
      <c r="AQ23" s="404">
        <f t="shared" si="13"/>
        <v>0</v>
      </c>
      <c r="AR23" s="404">
        <f t="shared" si="13"/>
        <v>0</v>
      </c>
      <c r="AS23" s="404">
        <f t="shared" si="13"/>
        <v>0</v>
      </c>
      <c r="AT23" s="404">
        <f t="shared" si="13"/>
        <v>0</v>
      </c>
      <c r="AU23" s="404">
        <f t="shared" si="13"/>
        <v>0</v>
      </c>
      <c r="AV23" s="404">
        <f t="shared" si="13"/>
        <v>23954</v>
      </c>
      <c r="AW23" s="404">
        <f t="shared" si="13"/>
        <v>0</v>
      </c>
      <c r="AX23" s="404">
        <f t="shared" si="13"/>
        <v>19982</v>
      </c>
      <c r="AY23" s="404">
        <f t="shared" si="13"/>
        <v>0</v>
      </c>
      <c r="AZ23" s="404">
        <f t="shared" si="13"/>
        <v>43936</v>
      </c>
      <c r="BA23" s="404">
        <f t="shared" si="13"/>
        <v>0</v>
      </c>
      <c r="BB23" s="404">
        <f t="shared" si="13"/>
        <v>43936</v>
      </c>
      <c r="BC23" s="404">
        <f t="shared" si="13"/>
        <v>0</v>
      </c>
      <c r="BD23" s="404">
        <f t="shared" si="13"/>
        <v>0</v>
      </c>
      <c r="BE23" s="404">
        <f t="shared" si="13"/>
        <v>0</v>
      </c>
      <c r="BF23" s="404">
        <f t="shared" si="13"/>
        <v>0</v>
      </c>
      <c r="BG23" s="404">
        <f t="shared" si="13"/>
        <v>0</v>
      </c>
      <c r="BH23" s="404">
        <f t="shared" si="13"/>
        <v>0</v>
      </c>
      <c r="BI23" s="404">
        <f t="shared" si="13"/>
        <v>0</v>
      </c>
      <c r="BJ23" s="404">
        <f t="shared" si="13"/>
        <v>0</v>
      </c>
      <c r="BK23" s="404">
        <f t="shared" si="13"/>
        <v>0</v>
      </c>
      <c r="BL23" s="404">
        <f t="shared" si="13"/>
        <v>0</v>
      </c>
      <c r="BM23" s="404">
        <f t="shared" si="13"/>
        <v>0</v>
      </c>
    </row>
    <row r="24" spans="1:65" s="365" customFormat="1" ht="16.95" customHeight="1">
      <c r="A24" s="387">
        <v>18</v>
      </c>
      <c r="B24" s="392" t="s">
        <v>28</v>
      </c>
      <c r="C24" s="382">
        <v>75000</v>
      </c>
      <c r="D24" s="382">
        <v>0</v>
      </c>
      <c r="E24" s="321"/>
      <c r="F24" s="321"/>
      <c r="G24" s="321"/>
      <c r="H24" s="305" t="e">
        <f t="shared" si="2"/>
        <v>#DIV/0!</v>
      </c>
      <c r="I24" s="321"/>
      <c r="J24" s="305"/>
      <c r="K24" s="322">
        <f>G24+'Nov24'!K24</f>
        <v>26798</v>
      </c>
      <c r="L24" s="305">
        <f t="shared" si="0"/>
        <v>35.730666666666664</v>
      </c>
      <c r="M24" s="322">
        <f>I24+'Nov24'!M24</f>
        <v>0</v>
      </c>
      <c r="N24" s="305"/>
      <c r="O24" s="321"/>
      <c r="P24" s="321"/>
      <c r="Q24" s="322">
        <f>O24+'Nov24'!Q24</f>
        <v>24</v>
      </c>
      <c r="R24" s="322">
        <f>P24+'Nov24'!R24</f>
        <v>0</v>
      </c>
      <c r="S24" s="321"/>
      <c r="T24" s="321"/>
      <c r="U24" s="321"/>
      <c r="V24" s="321"/>
      <c r="W24" s="321"/>
      <c r="X24" s="321"/>
      <c r="Y24" s="305" t="e">
        <f t="shared" si="12"/>
        <v>#DIV/0!</v>
      </c>
      <c r="Z24" s="305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1"/>
      <c r="AM24" s="321"/>
      <c r="AN24" s="321"/>
      <c r="AO24" s="321"/>
      <c r="AP24" s="321"/>
      <c r="AQ24" s="321"/>
      <c r="AR24" s="321"/>
      <c r="AS24" s="322">
        <f t="shared" si="3"/>
        <v>0</v>
      </c>
      <c r="AT24" s="322">
        <f t="shared" si="3"/>
        <v>0</v>
      </c>
      <c r="AU24" s="322">
        <f t="shared" si="4"/>
        <v>0</v>
      </c>
      <c r="AV24" s="322">
        <f>AO24+'Nov24'!AV24</f>
        <v>6502</v>
      </c>
      <c r="AW24" s="322">
        <f>AP24+'Nov24'!AW24</f>
        <v>0</v>
      </c>
      <c r="AX24" s="322">
        <f>AQ24+'Nov24'!AX24</f>
        <v>4949</v>
      </c>
      <c r="AY24" s="322">
        <f>AR24+'Nov24'!AY24</f>
        <v>0</v>
      </c>
      <c r="AZ24" s="322">
        <f t="shared" si="5"/>
        <v>11451</v>
      </c>
      <c r="BA24" s="322">
        <f t="shared" si="5"/>
        <v>0</v>
      </c>
      <c r="BB24" s="322">
        <f t="shared" si="6"/>
        <v>11451</v>
      </c>
      <c r="BC24" s="321"/>
      <c r="BD24" s="321"/>
      <c r="BE24" s="322"/>
      <c r="BF24" s="322"/>
      <c r="BG24" s="321"/>
      <c r="BH24" s="321"/>
      <c r="BI24" s="321"/>
      <c r="BJ24" s="321"/>
      <c r="BK24" s="323"/>
      <c r="BL24" s="323"/>
      <c r="BM24" s="323"/>
    </row>
    <row r="25" spans="1:65" s="365" customFormat="1" ht="16.95" customHeight="1">
      <c r="A25" s="383">
        <v>19</v>
      </c>
      <c r="B25" s="384" t="s">
        <v>29</v>
      </c>
      <c r="C25" s="382">
        <v>70000</v>
      </c>
      <c r="D25" s="382">
        <v>0</v>
      </c>
      <c r="E25" s="321"/>
      <c r="F25" s="321"/>
      <c r="G25" s="321"/>
      <c r="H25" s="305" t="e">
        <f t="shared" si="2"/>
        <v>#DIV/0!</v>
      </c>
      <c r="I25" s="321"/>
      <c r="J25" s="305"/>
      <c r="K25" s="322">
        <f>G25+'Nov24'!K25</f>
        <v>23125</v>
      </c>
      <c r="L25" s="305">
        <f t="shared" si="0"/>
        <v>33.035714285714285</v>
      </c>
      <c r="M25" s="322">
        <f>I25+'Nov24'!M25</f>
        <v>0</v>
      </c>
      <c r="N25" s="305"/>
      <c r="O25" s="321"/>
      <c r="P25" s="321"/>
      <c r="Q25" s="322">
        <f>O25+'Nov24'!Q25</f>
        <v>190</v>
      </c>
      <c r="R25" s="322">
        <f>P25+'Nov24'!R25</f>
        <v>0</v>
      </c>
      <c r="S25" s="321"/>
      <c r="T25" s="321"/>
      <c r="U25" s="321"/>
      <c r="V25" s="321"/>
      <c r="W25" s="321"/>
      <c r="X25" s="321"/>
      <c r="Y25" s="305" t="e">
        <f t="shared" si="12"/>
        <v>#DIV/0!</v>
      </c>
      <c r="Z25" s="305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1"/>
      <c r="AM25" s="321"/>
      <c r="AN25" s="321"/>
      <c r="AO25" s="321"/>
      <c r="AP25" s="321"/>
      <c r="AQ25" s="321"/>
      <c r="AR25" s="321"/>
      <c r="AS25" s="322">
        <f t="shared" si="3"/>
        <v>0</v>
      </c>
      <c r="AT25" s="322">
        <f t="shared" si="3"/>
        <v>0</v>
      </c>
      <c r="AU25" s="322">
        <f t="shared" si="4"/>
        <v>0</v>
      </c>
      <c r="AV25" s="322">
        <f>AO25+'Nov24'!AV25</f>
        <v>6053</v>
      </c>
      <c r="AW25" s="322">
        <f>AP25+'Nov24'!AW25</f>
        <v>0</v>
      </c>
      <c r="AX25" s="322">
        <f>AQ25+'Nov24'!AX25</f>
        <v>4669</v>
      </c>
      <c r="AY25" s="322">
        <f>AR25+'Nov24'!AY25</f>
        <v>0</v>
      </c>
      <c r="AZ25" s="322">
        <f t="shared" si="5"/>
        <v>10722</v>
      </c>
      <c r="BA25" s="322">
        <f t="shared" si="5"/>
        <v>0</v>
      </c>
      <c r="BB25" s="322">
        <f t="shared" si="6"/>
        <v>10722</v>
      </c>
      <c r="BC25" s="321"/>
      <c r="BD25" s="321"/>
      <c r="BE25" s="322"/>
      <c r="BF25" s="322"/>
      <c r="BG25" s="321"/>
      <c r="BH25" s="321"/>
      <c r="BI25" s="321"/>
      <c r="BJ25" s="321"/>
      <c r="BK25" s="323"/>
      <c r="BL25" s="323"/>
      <c r="BM25" s="323"/>
    </row>
    <row r="26" spans="1:65" s="366" customFormat="1" ht="16.95" customHeight="1">
      <c r="A26" s="385"/>
      <c r="B26" s="386" t="s">
        <v>18</v>
      </c>
      <c r="C26" s="386">
        <f>SUM(C24:C25)</f>
        <v>145000</v>
      </c>
      <c r="D26" s="386">
        <f t="shared" ref="D26:BM26" si="14">SUM(D24:D25)</f>
        <v>0</v>
      </c>
      <c r="E26" s="404">
        <f t="shared" si="14"/>
        <v>0</v>
      </c>
      <c r="F26" s="404">
        <f t="shared" si="14"/>
        <v>0</v>
      </c>
      <c r="G26" s="404">
        <f t="shared" si="14"/>
        <v>0</v>
      </c>
      <c r="H26" s="327" t="e">
        <f t="shared" si="2"/>
        <v>#DIV/0!</v>
      </c>
      <c r="I26" s="404">
        <f t="shared" si="14"/>
        <v>0</v>
      </c>
      <c r="J26" s="404">
        <f t="shared" si="14"/>
        <v>0</v>
      </c>
      <c r="K26" s="404">
        <f t="shared" si="14"/>
        <v>49923</v>
      </c>
      <c r="L26" s="327">
        <f t="shared" si="0"/>
        <v>34.429655172413796</v>
      </c>
      <c r="M26" s="404">
        <f t="shared" si="14"/>
        <v>0</v>
      </c>
      <c r="N26" s="404">
        <f t="shared" si="14"/>
        <v>0</v>
      </c>
      <c r="O26" s="404">
        <f t="shared" si="14"/>
        <v>0</v>
      </c>
      <c r="P26" s="404">
        <f t="shared" si="14"/>
        <v>0</v>
      </c>
      <c r="Q26" s="404">
        <f t="shared" si="14"/>
        <v>214</v>
      </c>
      <c r="R26" s="404">
        <f t="shared" si="14"/>
        <v>0</v>
      </c>
      <c r="S26" s="404">
        <f t="shared" si="14"/>
        <v>0</v>
      </c>
      <c r="T26" s="404">
        <f t="shared" si="14"/>
        <v>0</v>
      </c>
      <c r="U26" s="404">
        <f t="shared" si="14"/>
        <v>0</v>
      </c>
      <c r="V26" s="404">
        <f t="shared" si="14"/>
        <v>0</v>
      </c>
      <c r="W26" s="404">
        <f t="shared" si="14"/>
        <v>0</v>
      </c>
      <c r="X26" s="404">
        <f t="shared" si="14"/>
        <v>0</v>
      </c>
      <c r="Y26" s="327" t="e">
        <f t="shared" si="12"/>
        <v>#DIV/0!</v>
      </c>
      <c r="Z26" s="404">
        <f t="shared" si="14"/>
        <v>0</v>
      </c>
      <c r="AA26" s="404">
        <f t="shared" si="14"/>
        <v>0</v>
      </c>
      <c r="AB26" s="404">
        <f t="shared" si="14"/>
        <v>0</v>
      </c>
      <c r="AC26" s="404">
        <f t="shared" si="14"/>
        <v>0</v>
      </c>
      <c r="AD26" s="404">
        <f t="shared" si="14"/>
        <v>0</v>
      </c>
      <c r="AE26" s="404">
        <f t="shared" si="14"/>
        <v>0</v>
      </c>
      <c r="AF26" s="404">
        <f t="shared" si="14"/>
        <v>0</v>
      </c>
      <c r="AG26" s="404">
        <f t="shared" si="14"/>
        <v>0</v>
      </c>
      <c r="AH26" s="404">
        <f t="shared" si="14"/>
        <v>0</v>
      </c>
      <c r="AI26" s="404">
        <f t="shared" si="14"/>
        <v>0</v>
      </c>
      <c r="AJ26" s="404">
        <f t="shared" si="14"/>
        <v>0</v>
      </c>
      <c r="AK26" s="404">
        <f t="shared" si="14"/>
        <v>0</v>
      </c>
      <c r="AL26" s="404">
        <f t="shared" si="14"/>
        <v>0</v>
      </c>
      <c r="AM26" s="404">
        <f t="shared" si="14"/>
        <v>0</v>
      </c>
      <c r="AN26" s="404">
        <f t="shared" si="14"/>
        <v>0</v>
      </c>
      <c r="AO26" s="404">
        <f t="shared" si="14"/>
        <v>0</v>
      </c>
      <c r="AP26" s="404">
        <f t="shared" si="14"/>
        <v>0</v>
      </c>
      <c r="AQ26" s="404">
        <f t="shared" si="14"/>
        <v>0</v>
      </c>
      <c r="AR26" s="404">
        <f t="shared" si="14"/>
        <v>0</v>
      </c>
      <c r="AS26" s="404">
        <f t="shared" si="14"/>
        <v>0</v>
      </c>
      <c r="AT26" s="404">
        <f t="shared" si="14"/>
        <v>0</v>
      </c>
      <c r="AU26" s="404">
        <f t="shared" si="14"/>
        <v>0</v>
      </c>
      <c r="AV26" s="404">
        <f t="shared" si="14"/>
        <v>12555</v>
      </c>
      <c r="AW26" s="404">
        <f t="shared" si="14"/>
        <v>0</v>
      </c>
      <c r="AX26" s="404">
        <f t="shared" si="14"/>
        <v>9618</v>
      </c>
      <c r="AY26" s="404">
        <f t="shared" si="14"/>
        <v>0</v>
      </c>
      <c r="AZ26" s="404">
        <f t="shared" si="14"/>
        <v>22173</v>
      </c>
      <c r="BA26" s="404">
        <f t="shared" si="14"/>
        <v>0</v>
      </c>
      <c r="BB26" s="404">
        <f t="shared" si="14"/>
        <v>22173</v>
      </c>
      <c r="BC26" s="404">
        <f t="shared" si="14"/>
        <v>0</v>
      </c>
      <c r="BD26" s="404">
        <f t="shared" si="14"/>
        <v>0</v>
      </c>
      <c r="BE26" s="404">
        <f t="shared" si="14"/>
        <v>0</v>
      </c>
      <c r="BF26" s="404">
        <f t="shared" si="14"/>
        <v>0</v>
      </c>
      <c r="BG26" s="404">
        <f t="shared" si="14"/>
        <v>0</v>
      </c>
      <c r="BH26" s="404">
        <f t="shared" si="14"/>
        <v>0</v>
      </c>
      <c r="BI26" s="404">
        <f t="shared" si="14"/>
        <v>0</v>
      </c>
      <c r="BJ26" s="404">
        <f t="shared" si="14"/>
        <v>0</v>
      </c>
      <c r="BK26" s="404">
        <f t="shared" si="14"/>
        <v>0</v>
      </c>
      <c r="BL26" s="404">
        <f t="shared" si="14"/>
        <v>0</v>
      </c>
      <c r="BM26" s="404">
        <f t="shared" si="14"/>
        <v>0</v>
      </c>
    </row>
    <row r="27" spans="1:65" s="365" customFormat="1" ht="16.95" customHeight="1">
      <c r="A27" s="387">
        <v>20</v>
      </c>
      <c r="B27" s="392" t="s">
        <v>30</v>
      </c>
      <c r="C27" s="382">
        <v>107500</v>
      </c>
      <c r="D27" s="382">
        <v>0</v>
      </c>
      <c r="E27" s="321"/>
      <c r="F27" s="321"/>
      <c r="G27" s="321"/>
      <c r="H27" s="305" t="e">
        <f t="shared" si="2"/>
        <v>#DIV/0!</v>
      </c>
      <c r="I27" s="321">
        <v>0</v>
      </c>
      <c r="J27" s="305"/>
      <c r="K27" s="322">
        <f>G27+'Nov24'!K27</f>
        <v>36401</v>
      </c>
      <c r="L27" s="305">
        <f t="shared" si="0"/>
        <v>33.861395348837206</v>
      </c>
      <c r="M27" s="322">
        <f>I27+'Nov24'!M27</f>
        <v>0</v>
      </c>
      <c r="N27" s="305"/>
      <c r="O27" s="321"/>
      <c r="P27" s="321"/>
      <c r="Q27" s="322">
        <f>O27+'Nov24'!Q27</f>
        <v>1093</v>
      </c>
      <c r="R27" s="322">
        <f>P27+'Nov24'!R27</f>
        <v>0</v>
      </c>
      <c r="S27" s="321"/>
      <c r="T27" s="321"/>
      <c r="U27" s="321"/>
      <c r="V27" s="321"/>
      <c r="W27" s="321"/>
      <c r="X27" s="321"/>
      <c r="Y27" s="305" t="e">
        <f t="shared" si="12"/>
        <v>#DIV/0!</v>
      </c>
      <c r="Z27" s="305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1"/>
      <c r="AM27" s="321"/>
      <c r="AN27" s="321"/>
      <c r="AO27" s="321"/>
      <c r="AP27" s="321"/>
      <c r="AQ27" s="321"/>
      <c r="AR27" s="321"/>
      <c r="AS27" s="322">
        <f t="shared" si="3"/>
        <v>0</v>
      </c>
      <c r="AT27" s="322">
        <f t="shared" si="3"/>
        <v>0</v>
      </c>
      <c r="AU27" s="322">
        <f t="shared" si="4"/>
        <v>0</v>
      </c>
      <c r="AV27" s="322">
        <f>AO27+'Nov24'!AV27</f>
        <v>8800</v>
      </c>
      <c r="AW27" s="322">
        <f>AP27+'Nov24'!AW27</f>
        <v>0</v>
      </c>
      <c r="AX27" s="322">
        <f>AQ27+'Nov24'!AX27</f>
        <v>7067</v>
      </c>
      <c r="AY27" s="322">
        <f>AR27+'Nov24'!AY27</f>
        <v>0</v>
      </c>
      <c r="AZ27" s="322">
        <f t="shared" si="5"/>
        <v>15867</v>
      </c>
      <c r="BA27" s="322">
        <f t="shared" si="5"/>
        <v>0</v>
      </c>
      <c r="BB27" s="322">
        <f t="shared" si="6"/>
        <v>15867</v>
      </c>
      <c r="BC27" s="321"/>
      <c r="BD27" s="321"/>
      <c r="BE27" s="322"/>
      <c r="BF27" s="322"/>
      <c r="BG27" s="321"/>
      <c r="BH27" s="321"/>
      <c r="BI27" s="321"/>
      <c r="BJ27" s="321"/>
      <c r="BK27" s="323"/>
      <c r="BL27" s="323"/>
      <c r="BM27" s="323"/>
    </row>
    <row r="28" spans="1:65" s="365" customFormat="1" ht="16.95" customHeight="1">
      <c r="A28" s="383">
        <v>21</v>
      </c>
      <c r="B28" s="384" t="s">
        <v>31</v>
      </c>
      <c r="C28" s="382">
        <v>25000</v>
      </c>
      <c r="D28" s="382">
        <v>0</v>
      </c>
      <c r="E28" s="321"/>
      <c r="F28" s="321"/>
      <c r="G28" s="321"/>
      <c r="H28" s="305" t="e">
        <f t="shared" si="2"/>
        <v>#DIV/0!</v>
      </c>
      <c r="I28" s="321">
        <v>0</v>
      </c>
      <c r="J28" s="305"/>
      <c r="K28" s="322">
        <f>G28+'Nov24'!K28</f>
        <v>9216</v>
      </c>
      <c r="L28" s="305">
        <f t="shared" si="0"/>
        <v>36.863999999999997</v>
      </c>
      <c r="M28" s="322">
        <f>I28+'Nov24'!M28</f>
        <v>0</v>
      </c>
      <c r="N28" s="305"/>
      <c r="O28" s="321"/>
      <c r="P28" s="321"/>
      <c r="Q28" s="322">
        <f>O28+'Nov24'!Q28</f>
        <v>638</v>
      </c>
      <c r="R28" s="322">
        <f>P28+'Nov24'!R28</f>
        <v>0</v>
      </c>
      <c r="S28" s="321"/>
      <c r="T28" s="321"/>
      <c r="U28" s="321"/>
      <c r="V28" s="321"/>
      <c r="W28" s="321"/>
      <c r="X28" s="321"/>
      <c r="Y28" s="305" t="e">
        <f t="shared" si="12"/>
        <v>#DIV/0!</v>
      </c>
      <c r="Z28" s="305"/>
      <c r="AA28" s="321"/>
      <c r="AB28" s="321"/>
      <c r="AC28" s="321"/>
      <c r="AD28" s="321"/>
      <c r="AE28" s="321"/>
      <c r="AF28" s="321"/>
      <c r="AG28" s="321"/>
      <c r="AH28" s="321"/>
      <c r="AI28" s="321"/>
      <c r="AJ28" s="321"/>
      <c r="AK28" s="321"/>
      <c r="AL28" s="321"/>
      <c r="AM28" s="321"/>
      <c r="AN28" s="321"/>
      <c r="AO28" s="321"/>
      <c r="AP28" s="321"/>
      <c r="AQ28" s="321"/>
      <c r="AR28" s="321"/>
      <c r="AS28" s="322">
        <f t="shared" si="3"/>
        <v>0</v>
      </c>
      <c r="AT28" s="322">
        <f t="shared" si="3"/>
        <v>0</v>
      </c>
      <c r="AU28" s="322">
        <f t="shared" si="4"/>
        <v>0</v>
      </c>
      <c r="AV28" s="322">
        <f>AO28+'Nov24'!AV28</f>
        <v>2332</v>
      </c>
      <c r="AW28" s="322">
        <f>AP28+'Nov24'!AW28</f>
        <v>0</v>
      </c>
      <c r="AX28" s="322">
        <f>AQ28+'Nov24'!AX28</f>
        <v>1777</v>
      </c>
      <c r="AY28" s="322">
        <f>AR28+'Nov24'!AY28</f>
        <v>0</v>
      </c>
      <c r="AZ28" s="322">
        <f t="shared" si="5"/>
        <v>4109</v>
      </c>
      <c r="BA28" s="322">
        <f t="shared" si="5"/>
        <v>0</v>
      </c>
      <c r="BB28" s="322">
        <f t="shared" si="6"/>
        <v>4109</v>
      </c>
      <c r="BC28" s="321"/>
      <c r="BD28" s="321"/>
      <c r="BE28" s="322"/>
      <c r="BF28" s="322"/>
      <c r="BG28" s="321"/>
      <c r="BH28" s="321"/>
      <c r="BI28" s="321"/>
      <c r="BJ28" s="321"/>
      <c r="BK28" s="323"/>
      <c r="BL28" s="323"/>
      <c r="BM28" s="323"/>
    </row>
    <row r="29" spans="1:65" s="366" customFormat="1" ht="16.95" customHeight="1">
      <c r="A29" s="385"/>
      <c r="B29" s="386" t="s">
        <v>18</v>
      </c>
      <c r="C29" s="386">
        <f>SUM(C27:C28)</f>
        <v>132500</v>
      </c>
      <c r="D29" s="386">
        <f t="shared" ref="D29:BM29" si="15">SUM(D27:D28)</f>
        <v>0</v>
      </c>
      <c r="E29" s="404">
        <f t="shared" si="15"/>
        <v>0</v>
      </c>
      <c r="F29" s="404">
        <f t="shared" si="15"/>
        <v>0</v>
      </c>
      <c r="G29" s="404">
        <f t="shared" si="15"/>
        <v>0</v>
      </c>
      <c r="H29" s="377" t="e">
        <f t="shared" si="2"/>
        <v>#DIV/0!</v>
      </c>
      <c r="I29" s="404"/>
      <c r="J29" s="404"/>
      <c r="K29" s="404">
        <f t="shared" si="15"/>
        <v>45617</v>
      </c>
      <c r="L29" s="327">
        <f t="shared" si="0"/>
        <v>34.427924528301887</v>
      </c>
      <c r="M29" s="404">
        <f t="shared" si="15"/>
        <v>0</v>
      </c>
      <c r="N29" s="404">
        <f t="shared" si="15"/>
        <v>0</v>
      </c>
      <c r="O29" s="404">
        <f t="shared" si="15"/>
        <v>0</v>
      </c>
      <c r="P29" s="404">
        <f t="shared" si="15"/>
        <v>0</v>
      </c>
      <c r="Q29" s="404">
        <f t="shared" si="15"/>
        <v>1731</v>
      </c>
      <c r="R29" s="404">
        <f t="shared" si="15"/>
        <v>0</v>
      </c>
      <c r="S29" s="404">
        <f t="shared" si="15"/>
        <v>0</v>
      </c>
      <c r="T29" s="404">
        <f t="shared" si="15"/>
        <v>0</v>
      </c>
      <c r="U29" s="404">
        <f t="shared" si="15"/>
        <v>0</v>
      </c>
      <c r="V29" s="404">
        <f t="shared" si="15"/>
        <v>0</v>
      </c>
      <c r="W29" s="404">
        <f t="shared" si="15"/>
        <v>0</v>
      </c>
      <c r="X29" s="404">
        <f t="shared" si="15"/>
        <v>0</v>
      </c>
      <c r="Y29" s="327" t="e">
        <f t="shared" si="12"/>
        <v>#DIV/0!</v>
      </c>
      <c r="Z29" s="404">
        <f t="shared" si="15"/>
        <v>0</v>
      </c>
      <c r="AA29" s="404">
        <f t="shared" si="15"/>
        <v>0</v>
      </c>
      <c r="AB29" s="404">
        <f t="shared" si="15"/>
        <v>0</v>
      </c>
      <c r="AC29" s="404">
        <f t="shared" si="15"/>
        <v>0</v>
      </c>
      <c r="AD29" s="404">
        <f t="shared" si="15"/>
        <v>0</v>
      </c>
      <c r="AE29" s="404">
        <f t="shared" si="15"/>
        <v>0</v>
      </c>
      <c r="AF29" s="404">
        <f t="shared" si="15"/>
        <v>0</v>
      </c>
      <c r="AG29" s="404">
        <f t="shared" si="15"/>
        <v>0</v>
      </c>
      <c r="AH29" s="404">
        <f t="shared" si="15"/>
        <v>0</v>
      </c>
      <c r="AI29" s="404">
        <f t="shared" si="15"/>
        <v>0</v>
      </c>
      <c r="AJ29" s="404">
        <f t="shared" si="15"/>
        <v>0</v>
      </c>
      <c r="AK29" s="404">
        <f t="shared" si="15"/>
        <v>0</v>
      </c>
      <c r="AL29" s="404">
        <f t="shared" si="15"/>
        <v>0</v>
      </c>
      <c r="AM29" s="404">
        <f t="shared" si="15"/>
        <v>0</v>
      </c>
      <c r="AN29" s="404">
        <f t="shared" si="15"/>
        <v>0</v>
      </c>
      <c r="AO29" s="404">
        <f t="shared" si="15"/>
        <v>0</v>
      </c>
      <c r="AP29" s="404">
        <f t="shared" si="15"/>
        <v>0</v>
      </c>
      <c r="AQ29" s="404">
        <f t="shared" si="15"/>
        <v>0</v>
      </c>
      <c r="AR29" s="404">
        <f t="shared" si="15"/>
        <v>0</v>
      </c>
      <c r="AS29" s="404">
        <f t="shared" si="15"/>
        <v>0</v>
      </c>
      <c r="AT29" s="404">
        <f t="shared" si="15"/>
        <v>0</v>
      </c>
      <c r="AU29" s="404">
        <f t="shared" si="15"/>
        <v>0</v>
      </c>
      <c r="AV29" s="404">
        <f t="shared" si="15"/>
        <v>11132</v>
      </c>
      <c r="AW29" s="404">
        <f t="shared" si="15"/>
        <v>0</v>
      </c>
      <c r="AX29" s="404">
        <f t="shared" si="15"/>
        <v>8844</v>
      </c>
      <c r="AY29" s="404">
        <f t="shared" si="15"/>
        <v>0</v>
      </c>
      <c r="AZ29" s="404">
        <f t="shared" si="15"/>
        <v>19976</v>
      </c>
      <c r="BA29" s="404">
        <f t="shared" si="15"/>
        <v>0</v>
      </c>
      <c r="BB29" s="404">
        <f t="shared" si="15"/>
        <v>19976</v>
      </c>
      <c r="BC29" s="404">
        <f t="shared" si="15"/>
        <v>0</v>
      </c>
      <c r="BD29" s="404">
        <f t="shared" si="15"/>
        <v>0</v>
      </c>
      <c r="BE29" s="404">
        <f t="shared" si="15"/>
        <v>0</v>
      </c>
      <c r="BF29" s="404">
        <f t="shared" si="15"/>
        <v>0</v>
      </c>
      <c r="BG29" s="404">
        <f t="shared" si="15"/>
        <v>0</v>
      </c>
      <c r="BH29" s="404">
        <f t="shared" si="15"/>
        <v>0</v>
      </c>
      <c r="BI29" s="404">
        <f t="shared" si="15"/>
        <v>0</v>
      </c>
      <c r="BJ29" s="404">
        <f t="shared" si="15"/>
        <v>0</v>
      </c>
      <c r="BK29" s="404">
        <f t="shared" si="15"/>
        <v>0</v>
      </c>
      <c r="BL29" s="404">
        <f t="shared" si="15"/>
        <v>0</v>
      </c>
      <c r="BM29" s="404">
        <f t="shared" si="15"/>
        <v>0</v>
      </c>
    </row>
    <row r="30" spans="1:65" s="365" customFormat="1" ht="16.95" customHeight="1">
      <c r="A30" s="387">
        <v>22</v>
      </c>
      <c r="B30" s="392" t="s">
        <v>32</v>
      </c>
      <c r="C30" s="382">
        <v>90000</v>
      </c>
      <c r="D30" s="382">
        <v>35000</v>
      </c>
      <c r="E30" s="321"/>
      <c r="F30" s="321"/>
      <c r="G30" s="321"/>
      <c r="H30" s="305" t="e">
        <f t="shared" si="2"/>
        <v>#DIV/0!</v>
      </c>
      <c r="I30" s="321"/>
      <c r="J30" s="305" t="e">
        <f t="shared" si="8"/>
        <v>#DIV/0!</v>
      </c>
      <c r="K30" s="322">
        <f>G30+'Nov24'!K30</f>
        <v>35213</v>
      </c>
      <c r="L30" s="305">
        <f t="shared" si="0"/>
        <v>39.125555555555557</v>
      </c>
      <c r="M30" s="322">
        <f>I30+'Sep24'!M30</f>
        <v>7074</v>
      </c>
      <c r="N30" s="305">
        <v>20.21</v>
      </c>
      <c r="O30" s="321"/>
      <c r="P30" s="321"/>
      <c r="Q30" s="322">
        <f>O30+'Nov24'!Q30</f>
        <v>1719</v>
      </c>
      <c r="R30" s="322">
        <f>P30+'Nov24'!R30</f>
        <v>383</v>
      </c>
      <c r="S30" s="321"/>
      <c r="T30" s="321"/>
      <c r="U30" s="321"/>
      <c r="V30" s="321"/>
      <c r="W30" s="321"/>
      <c r="X30" s="321"/>
      <c r="Y30" s="305" t="e">
        <f t="shared" si="12"/>
        <v>#DIV/0!</v>
      </c>
      <c r="Z30" s="305" t="e">
        <f t="shared" si="12"/>
        <v>#DIV/0!</v>
      </c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1"/>
      <c r="AM30" s="321"/>
      <c r="AN30" s="321"/>
      <c r="AO30" s="321"/>
      <c r="AP30" s="321"/>
      <c r="AQ30" s="321"/>
      <c r="AR30" s="321"/>
      <c r="AS30" s="322">
        <f t="shared" si="3"/>
        <v>0</v>
      </c>
      <c r="AT30" s="322">
        <f t="shared" si="3"/>
        <v>0</v>
      </c>
      <c r="AU30" s="322">
        <f t="shared" si="4"/>
        <v>0</v>
      </c>
      <c r="AV30" s="322">
        <f>AO30+'Nov24'!AV30</f>
        <v>9072</v>
      </c>
      <c r="AW30" s="322">
        <f>AP30+'Nov24'!AW30</f>
        <v>3279</v>
      </c>
      <c r="AX30" s="322">
        <f>AQ30+'Nov24'!AX30</f>
        <v>7236</v>
      </c>
      <c r="AY30" s="322">
        <f>AR30+'Nov24'!AY30</f>
        <v>2703</v>
      </c>
      <c r="AZ30" s="322">
        <f t="shared" si="5"/>
        <v>16308</v>
      </c>
      <c r="BA30" s="322">
        <f t="shared" si="5"/>
        <v>5982</v>
      </c>
      <c r="BB30" s="322">
        <f t="shared" si="6"/>
        <v>22290</v>
      </c>
      <c r="BC30" s="321"/>
      <c r="BD30" s="321"/>
      <c r="BE30" s="322">
        <f>BC30+'Nov24'!BE30</f>
        <v>280</v>
      </c>
      <c r="BF30" s="322">
        <f>BD30+'Nov24'!BF30</f>
        <v>1400</v>
      </c>
      <c r="BG30" s="321"/>
      <c r="BH30" s="321"/>
      <c r="BI30" s="321"/>
      <c r="BJ30" s="321"/>
      <c r="BK30" s="322">
        <f>'Nov24'!BK30+BH30</f>
        <v>12874</v>
      </c>
      <c r="BL30" s="322">
        <f>'Nov24'!BL30+BI30</f>
        <v>0</v>
      </c>
      <c r="BM30" s="322">
        <f>SUM(BK30:BL30)</f>
        <v>12874</v>
      </c>
    </row>
    <row r="31" spans="1:65" s="365" customFormat="1" ht="16.95" customHeight="1">
      <c r="A31" s="381">
        <v>23</v>
      </c>
      <c r="B31" s="382" t="s">
        <v>33</v>
      </c>
      <c r="C31" s="382">
        <v>65500</v>
      </c>
      <c r="D31" s="382">
        <v>0</v>
      </c>
      <c r="E31" s="321"/>
      <c r="F31" s="321"/>
      <c r="G31" s="321"/>
      <c r="H31" s="305" t="e">
        <f t="shared" si="2"/>
        <v>#DIV/0!</v>
      </c>
      <c r="I31" s="321">
        <v>0</v>
      </c>
      <c r="J31" s="305"/>
      <c r="K31" s="322">
        <f>G31+'Nov24'!K31</f>
        <v>25210</v>
      </c>
      <c r="L31" s="305">
        <f t="shared" si="0"/>
        <v>38.488549618320612</v>
      </c>
      <c r="M31" s="322">
        <f>I31+'Nov24'!M31</f>
        <v>0</v>
      </c>
      <c r="N31" s="305"/>
      <c r="O31" s="321"/>
      <c r="P31" s="321"/>
      <c r="Q31" s="322">
        <f>O31+'Nov24'!Q31</f>
        <v>623</v>
      </c>
      <c r="R31" s="322">
        <f>P31+'Nov24'!R31</f>
        <v>0</v>
      </c>
      <c r="S31" s="321"/>
      <c r="T31" s="321"/>
      <c r="U31" s="321"/>
      <c r="V31" s="321"/>
      <c r="W31" s="321"/>
      <c r="X31" s="321"/>
      <c r="Y31" s="305" t="e">
        <f t="shared" si="12"/>
        <v>#DIV/0!</v>
      </c>
      <c r="Z31" s="305"/>
      <c r="AA31" s="321"/>
      <c r="AB31" s="321"/>
      <c r="AC31" s="321"/>
      <c r="AD31" s="321"/>
      <c r="AE31" s="321"/>
      <c r="AF31" s="321"/>
      <c r="AG31" s="321"/>
      <c r="AH31" s="321"/>
      <c r="AI31" s="321"/>
      <c r="AJ31" s="321"/>
      <c r="AK31" s="321"/>
      <c r="AL31" s="321"/>
      <c r="AM31" s="321"/>
      <c r="AN31" s="321"/>
      <c r="AO31" s="321"/>
      <c r="AP31" s="321"/>
      <c r="AQ31" s="321"/>
      <c r="AR31" s="321"/>
      <c r="AS31" s="322">
        <f t="shared" si="3"/>
        <v>0</v>
      </c>
      <c r="AT31" s="322">
        <f t="shared" si="3"/>
        <v>0</v>
      </c>
      <c r="AU31" s="322">
        <f t="shared" si="4"/>
        <v>0</v>
      </c>
      <c r="AV31" s="322">
        <f>AO31+'Nov24'!AV31</f>
        <v>5991</v>
      </c>
      <c r="AW31" s="322">
        <f>AP31+'Nov24'!AW31</f>
        <v>0</v>
      </c>
      <c r="AX31" s="322">
        <f>AQ31+'Nov24'!AX31</f>
        <v>5111</v>
      </c>
      <c r="AY31" s="322">
        <f>AR31+'Nov24'!AY31</f>
        <v>0</v>
      </c>
      <c r="AZ31" s="322">
        <f t="shared" si="5"/>
        <v>11102</v>
      </c>
      <c r="BA31" s="322">
        <f t="shared" si="5"/>
        <v>0</v>
      </c>
      <c r="BB31" s="322">
        <f t="shared" si="6"/>
        <v>11102</v>
      </c>
      <c r="BC31" s="321"/>
      <c r="BD31" s="321"/>
      <c r="BE31" s="322"/>
      <c r="BF31" s="322"/>
      <c r="BG31" s="321"/>
      <c r="BH31" s="321"/>
      <c r="BI31" s="321"/>
      <c r="BJ31" s="321"/>
      <c r="BK31" s="323"/>
      <c r="BL31" s="323"/>
      <c r="BM31" s="323"/>
    </row>
    <row r="32" spans="1:65" s="365" customFormat="1" ht="16.95" customHeight="1">
      <c r="A32" s="383">
        <v>24</v>
      </c>
      <c r="B32" s="384" t="s">
        <v>34</v>
      </c>
      <c r="C32" s="382">
        <v>55500</v>
      </c>
      <c r="D32" s="382">
        <v>0</v>
      </c>
      <c r="E32" s="321"/>
      <c r="F32" s="321"/>
      <c r="G32" s="321"/>
      <c r="H32" s="305" t="e">
        <f t="shared" si="2"/>
        <v>#DIV/0!</v>
      </c>
      <c r="I32" s="321">
        <v>0</v>
      </c>
      <c r="J32" s="305"/>
      <c r="K32" s="322">
        <f>G32+'Nov24'!K32</f>
        <v>19794</v>
      </c>
      <c r="L32" s="305">
        <f t="shared" si="0"/>
        <v>35.664864864864867</v>
      </c>
      <c r="M32" s="322">
        <f>I32+'Nov24'!M32</f>
        <v>0</v>
      </c>
      <c r="N32" s="305"/>
      <c r="O32" s="321"/>
      <c r="P32" s="321"/>
      <c r="Q32" s="322">
        <f>O32+'Nov24'!Q32</f>
        <v>75</v>
      </c>
      <c r="R32" s="322">
        <f>P32+'Nov24'!R32</f>
        <v>0</v>
      </c>
      <c r="S32" s="321"/>
      <c r="T32" s="321"/>
      <c r="U32" s="321"/>
      <c r="V32" s="321"/>
      <c r="W32" s="321"/>
      <c r="X32" s="321"/>
      <c r="Y32" s="305" t="e">
        <f t="shared" si="12"/>
        <v>#DIV/0!</v>
      </c>
      <c r="Z32" s="305"/>
      <c r="AA32" s="321"/>
      <c r="AB32" s="321"/>
      <c r="AC32" s="321"/>
      <c r="AD32" s="321"/>
      <c r="AE32" s="321"/>
      <c r="AF32" s="321"/>
      <c r="AG32" s="321"/>
      <c r="AH32" s="321"/>
      <c r="AI32" s="321"/>
      <c r="AJ32" s="321"/>
      <c r="AK32" s="321"/>
      <c r="AL32" s="321"/>
      <c r="AM32" s="321"/>
      <c r="AN32" s="321"/>
      <c r="AO32" s="321"/>
      <c r="AP32" s="321"/>
      <c r="AQ32" s="321"/>
      <c r="AR32" s="321"/>
      <c r="AS32" s="322">
        <f t="shared" si="3"/>
        <v>0</v>
      </c>
      <c r="AT32" s="322">
        <f t="shared" si="3"/>
        <v>0</v>
      </c>
      <c r="AU32" s="322">
        <f t="shared" si="4"/>
        <v>0</v>
      </c>
      <c r="AV32" s="322">
        <f>AO32+'Nov24'!AV32</f>
        <v>5030</v>
      </c>
      <c r="AW32" s="322">
        <f>AP32+'Nov24'!AW32</f>
        <v>0</v>
      </c>
      <c r="AX32" s="322">
        <f>AQ32+'Nov24'!AX32</f>
        <v>4131</v>
      </c>
      <c r="AY32" s="322">
        <f>AR32+'Nov24'!AY32</f>
        <v>0</v>
      </c>
      <c r="AZ32" s="322">
        <f t="shared" si="5"/>
        <v>9161</v>
      </c>
      <c r="BA32" s="322">
        <f t="shared" si="5"/>
        <v>0</v>
      </c>
      <c r="BB32" s="322">
        <f t="shared" si="6"/>
        <v>9161</v>
      </c>
      <c r="BC32" s="321"/>
      <c r="BD32" s="321"/>
      <c r="BE32" s="322"/>
      <c r="BF32" s="322"/>
      <c r="BG32" s="321"/>
      <c r="BH32" s="321"/>
      <c r="BI32" s="321"/>
      <c r="BJ32" s="321"/>
      <c r="BK32" s="323"/>
      <c r="BL32" s="323"/>
      <c r="BM32" s="323"/>
    </row>
    <row r="33" spans="1:65" s="366" customFormat="1" ht="16.95" customHeight="1">
      <c r="A33" s="385"/>
      <c r="B33" s="393" t="s">
        <v>18</v>
      </c>
      <c r="C33" s="386">
        <f>SUM(C30:C32)</f>
        <v>211000</v>
      </c>
      <c r="D33" s="386">
        <f t="shared" ref="D33:BM33" si="16">SUM(D30:D32)</f>
        <v>35000</v>
      </c>
      <c r="E33" s="404">
        <f t="shared" si="16"/>
        <v>0</v>
      </c>
      <c r="F33" s="404">
        <f t="shared" si="16"/>
        <v>0</v>
      </c>
      <c r="G33" s="404">
        <f t="shared" si="16"/>
        <v>0</v>
      </c>
      <c r="H33" s="327" t="e">
        <f t="shared" si="2"/>
        <v>#DIV/0!</v>
      </c>
      <c r="I33" s="404">
        <f t="shared" si="16"/>
        <v>0</v>
      </c>
      <c r="J33" s="327" t="e">
        <f t="shared" si="8"/>
        <v>#DIV/0!</v>
      </c>
      <c r="K33" s="404">
        <f t="shared" si="16"/>
        <v>80217</v>
      </c>
      <c r="L33" s="327">
        <f t="shared" si="0"/>
        <v>38.017535545023698</v>
      </c>
      <c r="M33" s="404">
        <f t="shared" si="16"/>
        <v>7074</v>
      </c>
      <c r="N33" s="327">
        <f t="shared" si="9"/>
        <v>20.21142857142857</v>
      </c>
      <c r="O33" s="404">
        <f t="shared" si="16"/>
        <v>0</v>
      </c>
      <c r="P33" s="404">
        <f t="shared" si="16"/>
        <v>0</v>
      </c>
      <c r="Q33" s="404">
        <f t="shared" si="16"/>
        <v>2417</v>
      </c>
      <c r="R33" s="404">
        <f t="shared" si="16"/>
        <v>383</v>
      </c>
      <c r="S33" s="404">
        <f t="shared" si="16"/>
        <v>0</v>
      </c>
      <c r="T33" s="404">
        <f t="shared" si="16"/>
        <v>0</v>
      </c>
      <c r="U33" s="404">
        <f t="shared" si="16"/>
        <v>0</v>
      </c>
      <c r="V33" s="404">
        <f t="shared" si="16"/>
        <v>0</v>
      </c>
      <c r="W33" s="404">
        <f t="shared" si="16"/>
        <v>0</v>
      </c>
      <c r="X33" s="404">
        <f t="shared" si="16"/>
        <v>0</v>
      </c>
      <c r="Y33" s="327" t="e">
        <f t="shared" si="12"/>
        <v>#DIV/0!</v>
      </c>
      <c r="Z33" s="327" t="e">
        <f t="shared" si="12"/>
        <v>#DIV/0!</v>
      </c>
      <c r="AA33" s="404">
        <f t="shared" si="16"/>
        <v>0</v>
      </c>
      <c r="AB33" s="404">
        <f t="shared" si="16"/>
        <v>0</v>
      </c>
      <c r="AC33" s="404">
        <f t="shared" si="16"/>
        <v>0</v>
      </c>
      <c r="AD33" s="404">
        <f t="shared" si="16"/>
        <v>0</v>
      </c>
      <c r="AE33" s="404">
        <f t="shared" si="16"/>
        <v>0</v>
      </c>
      <c r="AF33" s="404">
        <f t="shared" si="16"/>
        <v>0</v>
      </c>
      <c r="AG33" s="404">
        <f t="shared" si="16"/>
        <v>0</v>
      </c>
      <c r="AH33" s="404">
        <f t="shared" si="16"/>
        <v>0</v>
      </c>
      <c r="AI33" s="404">
        <f t="shared" si="16"/>
        <v>0</v>
      </c>
      <c r="AJ33" s="404">
        <f t="shared" si="16"/>
        <v>0</v>
      </c>
      <c r="AK33" s="404">
        <f t="shared" si="16"/>
        <v>0</v>
      </c>
      <c r="AL33" s="404">
        <f t="shared" si="16"/>
        <v>0</v>
      </c>
      <c r="AM33" s="404">
        <f t="shared" si="16"/>
        <v>0</v>
      </c>
      <c r="AN33" s="404">
        <f t="shared" si="16"/>
        <v>0</v>
      </c>
      <c r="AO33" s="404">
        <f t="shared" si="16"/>
        <v>0</v>
      </c>
      <c r="AP33" s="404">
        <f t="shared" si="16"/>
        <v>0</v>
      </c>
      <c r="AQ33" s="404">
        <f t="shared" si="16"/>
        <v>0</v>
      </c>
      <c r="AR33" s="404">
        <f t="shared" si="16"/>
        <v>0</v>
      </c>
      <c r="AS33" s="404">
        <f t="shared" si="16"/>
        <v>0</v>
      </c>
      <c r="AT33" s="404">
        <f t="shared" si="16"/>
        <v>0</v>
      </c>
      <c r="AU33" s="404">
        <f t="shared" si="16"/>
        <v>0</v>
      </c>
      <c r="AV33" s="404">
        <f t="shared" si="16"/>
        <v>20093</v>
      </c>
      <c r="AW33" s="404">
        <f t="shared" si="16"/>
        <v>3279</v>
      </c>
      <c r="AX33" s="404">
        <f t="shared" si="16"/>
        <v>16478</v>
      </c>
      <c r="AY33" s="404">
        <f t="shared" si="16"/>
        <v>2703</v>
      </c>
      <c r="AZ33" s="404">
        <f t="shared" si="16"/>
        <v>36571</v>
      </c>
      <c r="BA33" s="404">
        <f t="shared" si="16"/>
        <v>5982</v>
      </c>
      <c r="BB33" s="404">
        <f t="shared" si="16"/>
        <v>42553</v>
      </c>
      <c r="BC33" s="404">
        <f t="shared" si="16"/>
        <v>0</v>
      </c>
      <c r="BD33" s="404">
        <f t="shared" si="16"/>
        <v>0</v>
      </c>
      <c r="BE33" s="404">
        <f t="shared" si="16"/>
        <v>280</v>
      </c>
      <c r="BF33" s="404">
        <f t="shared" si="16"/>
        <v>1400</v>
      </c>
      <c r="BG33" s="404">
        <f t="shared" si="16"/>
        <v>0</v>
      </c>
      <c r="BH33" s="404">
        <f t="shared" si="16"/>
        <v>0</v>
      </c>
      <c r="BI33" s="404">
        <f t="shared" si="16"/>
        <v>0</v>
      </c>
      <c r="BJ33" s="404">
        <f t="shared" si="16"/>
        <v>0</v>
      </c>
      <c r="BK33" s="404">
        <f t="shared" si="16"/>
        <v>12874</v>
      </c>
      <c r="BL33" s="404">
        <f t="shared" si="16"/>
        <v>0</v>
      </c>
      <c r="BM33" s="404">
        <f t="shared" si="16"/>
        <v>12874</v>
      </c>
    </row>
    <row r="34" spans="1:65" s="365" customFormat="1" ht="16.95" customHeight="1">
      <c r="A34" s="387">
        <v>25</v>
      </c>
      <c r="B34" s="392" t="s">
        <v>35</v>
      </c>
      <c r="C34" s="382">
        <v>38000</v>
      </c>
      <c r="D34" s="382">
        <v>4000</v>
      </c>
      <c r="E34" s="321"/>
      <c r="F34" s="321"/>
      <c r="G34" s="321"/>
      <c r="H34" s="305" t="e">
        <f t="shared" si="2"/>
        <v>#DIV/0!</v>
      </c>
      <c r="I34" s="321">
        <v>0</v>
      </c>
      <c r="J34" s="305"/>
      <c r="K34" s="322">
        <f>G34+'Nov24'!K34</f>
        <v>13146</v>
      </c>
      <c r="L34" s="305">
        <f t="shared" si="0"/>
        <v>34.594736842105263</v>
      </c>
      <c r="M34" s="322">
        <f>I34+'Nov24'!M34</f>
        <v>542</v>
      </c>
      <c r="N34" s="305">
        <v>13.55</v>
      </c>
      <c r="O34" s="321"/>
      <c r="P34" s="321"/>
      <c r="Q34" s="322">
        <f>O34+'Nov24'!Q34</f>
        <v>444</v>
      </c>
      <c r="R34" s="322">
        <f>P34+'Nov24'!R34</f>
        <v>34</v>
      </c>
      <c r="S34" s="321"/>
      <c r="T34" s="321"/>
      <c r="U34" s="321"/>
      <c r="V34" s="321"/>
      <c r="W34" s="321"/>
      <c r="X34" s="321"/>
      <c r="Y34" s="305" t="e">
        <f t="shared" si="12"/>
        <v>#DIV/0!</v>
      </c>
      <c r="Z34" s="305"/>
      <c r="AA34" s="321"/>
      <c r="AB34" s="321"/>
      <c r="AC34" s="321"/>
      <c r="AD34" s="321"/>
      <c r="AE34" s="321"/>
      <c r="AF34" s="321"/>
      <c r="AG34" s="321"/>
      <c r="AH34" s="321"/>
      <c r="AI34" s="321"/>
      <c r="AJ34" s="321"/>
      <c r="AK34" s="321"/>
      <c r="AL34" s="321"/>
      <c r="AM34" s="321"/>
      <c r="AN34" s="321"/>
      <c r="AO34" s="321"/>
      <c r="AP34" s="321"/>
      <c r="AQ34" s="321"/>
      <c r="AR34" s="321"/>
      <c r="AS34" s="322">
        <f t="shared" si="3"/>
        <v>0</v>
      </c>
      <c r="AT34" s="322">
        <f t="shared" si="3"/>
        <v>0</v>
      </c>
      <c r="AU34" s="322">
        <f t="shared" si="4"/>
        <v>0</v>
      </c>
      <c r="AV34" s="322">
        <f>AO34+'Nov24'!AV34</f>
        <v>2944</v>
      </c>
      <c r="AW34" s="322">
        <f>AP34+'Nov24'!AW34</f>
        <v>175</v>
      </c>
      <c r="AX34" s="322">
        <f>AQ34+'Nov24'!AX34</f>
        <v>2411</v>
      </c>
      <c r="AY34" s="322">
        <f>AR34+'Nov24'!AY34</f>
        <v>111</v>
      </c>
      <c r="AZ34" s="322">
        <f t="shared" si="5"/>
        <v>5355</v>
      </c>
      <c r="BA34" s="322">
        <f t="shared" si="5"/>
        <v>286</v>
      </c>
      <c r="BB34" s="322">
        <f t="shared" si="6"/>
        <v>5641</v>
      </c>
      <c r="BC34" s="321"/>
      <c r="BD34" s="321"/>
      <c r="BE34" s="322"/>
      <c r="BF34" s="322"/>
      <c r="BG34" s="321"/>
      <c r="BH34" s="321"/>
      <c r="BI34" s="321"/>
      <c r="BJ34" s="321"/>
      <c r="BK34" s="322">
        <f>'Nov24'!BK34+BH34</f>
        <v>2187</v>
      </c>
      <c r="BL34" s="322">
        <f>'Nov24'!BL34+BI34</f>
        <v>0</v>
      </c>
      <c r="BM34" s="322">
        <f>SUM(BK34:BL34)</f>
        <v>2187</v>
      </c>
    </row>
    <row r="35" spans="1:65" s="365" customFormat="1" ht="16.95" customHeight="1">
      <c r="A35" s="381">
        <v>26</v>
      </c>
      <c r="B35" s="382" t="s">
        <v>36</v>
      </c>
      <c r="C35" s="382">
        <v>12000</v>
      </c>
      <c r="D35" s="382">
        <v>10000</v>
      </c>
      <c r="E35" s="321"/>
      <c r="F35" s="321"/>
      <c r="G35" s="321"/>
      <c r="H35" s="305" t="e">
        <f t="shared" si="2"/>
        <v>#DIV/0!</v>
      </c>
      <c r="I35" s="321">
        <v>0</v>
      </c>
      <c r="J35" s="305"/>
      <c r="K35" s="322">
        <f>G35+'Nov24'!K35</f>
        <v>3159</v>
      </c>
      <c r="L35" s="305">
        <f t="shared" si="0"/>
        <v>26.324999999999999</v>
      </c>
      <c r="M35" s="322">
        <f>I35+'Nov24'!M35</f>
        <v>1171</v>
      </c>
      <c r="N35" s="305">
        <v>11.71</v>
      </c>
      <c r="O35" s="321"/>
      <c r="P35" s="321"/>
      <c r="Q35" s="322">
        <f>O35+'Nov24'!Q35</f>
        <v>167</v>
      </c>
      <c r="R35" s="322">
        <f>P35+'Nov24'!R35</f>
        <v>67</v>
      </c>
      <c r="S35" s="321"/>
      <c r="T35" s="321"/>
      <c r="U35" s="321"/>
      <c r="V35" s="321"/>
      <c r="W35" s="321"/>
      <c r="X35" s="321"/>
      <c r="Y35" s="305" t="e">
        <f t="shared" si="12"/>
        <v>#DIV/0!</v>
      </c>
      <c r="Z35" s="305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  <c r="AO35" s="321"/>
      <c r="AP35" s="321"/>
      <c r="AQ35" s="321"/>
      <c r="AR35" s="321"/>
      <c r="AS35" s="322">
        <f t="shared" si="3"/>
        <v>0</v>
      </c>
      <c r="AT35" s="322">
        <f t="shared" si="3"/>
        <v>0</v>
      </c>
      <c r="AU35" s="322">
        <f t="shared" si="4"/>
        <v>0</v>
      </c>
      <c r="AV35" s="322">
        <f>AO35+'Nov24'!AV35</f>
        <v>677</v>
      </c>
      <c r="AW35" s="322">
        <f>AP35+'Nov24'!AW35</f>
        <v>959</v>
      </c>
      <c r="AX35" s="322">
        <f>AQ35+'Nov24'!AX35</f>
        <v>649</v>
      </c>
      <c r="AY35" s="322">
        <f>AR35+'Nov24'!AY35</f>
        <v>970</v>
      </c>
      <c r="AZ35" s="322">
        <f t="shared" si="5"/>
        <v>1326</v>
      </c>
      <c r="BA35" s="322">
        <f t="shared" si="5"/>
        <v>1929</v>
      </c>
      <c r="BB35" s="322">
        <f t="shared" si="6"/>
        <v>3255</v>
      </c>
      <c r="BC35" s="321"/>
      <c r="BD35" s="321"/>
      <c r="BE35" s="322"/>
      <c r="BF35" s="322"/>
      <c r="BG35" s="321"/>
      <c r="BH35" s="321"/>
      <c r="BI35" s="321"/>
      <c r="BJ35" s="321"/>
      <c r="BK35" s="323"/>
      <c r="BL35" s="323"/>
      <c r="BM35" s="323"/>
    </row>
    <row r="36" spans="1:65" s="365" customFormat="1" ht="16.95" customHeight="1">
      <c r="A36" s="383">
        <v>27</v>
      </c>
      <c r="B36" s="384" t="s">
        <v>37</v>
      </c>
      <c r="C36" s="382">
        <v>29000</v>
      </c>
      <c r="D36" s="382">
        <v>0</v>
      </c>
      <c r="E36" s="321"/>
      <c r="F36" s="321"/>
      <c r="G36" s="321"/>
      <c r="H36" s="305" t="e">
        <f t="shared" si="2"/>
        <v>#DIV/0!</v>
      </c>
      <c r="I36" s="321">
        <v>0</v>
      </c>
      <c r="J36" s="305"/>
      <c r="K36" s="322">
        <f>G36+'Nov24'!K36</f>
        <v>9888</v>
      </c>
      <c r="L36" s="305">
        <f t="shared" si="0"/>
        <v>34.096551724137932</v>
      </c>
      <c r="M36" s="322">
        <f>I36+'Nov24'!M36</f>
        <v>0</v>
      </c>
      <c r="N36" s="305"/>
      <c r="O36" s="321"/>
      <c r="P36" s="321"/>
      <c r="Q36" s="322">
        <f>O36+'Nov24'!Q36</f>
        <v>569</v>
      </c>
      <c r="R36" s="322">
        <f>P36+'Nov24'!R36</f>
        <v>0</v>
      </c>
      <c r="S36" s="321"/>
      <c r="T36" s="321"/>
      <c r="U36" s="321"/>
      <c r="V36" s="321"/>
      <c r="W36" s="321"/>
      <c r="X36" s="321"/>
      <c r="Y36" s="305" t="e">
        <f t="shared" ref="Y36:Z51" si="17">W36*100/U36</f>
        <v>#DIV/0!</v>
      </c>
      <c r="Z36" s="305"/>
      <c r="AA36" s="321"/>
      <c r="AB36" s="321"/>
      <c r="AC36" s="321"/>
      <c r="AD36" s="321"/>
      <c r="AE36" s="321"/>
      <c r="AF36" s="321"/>
      <c r="AG36" s="321"/>
      <c r="AH36" s="321"/>
      <c r="AI36" s="321"/>
      <c r="AJ36" s="321"/>
      <c r="AK36" s="321"/>
      <c r="AL36" s="321"/>
      <c r="AM36" s="321"/>
      <c r="AN36" s="321"/>
      <c r="AO36" s="321"/>
      <c r="AP36" s="321"/>
      <c r="AQ36" s="321"/>
      <c r="AR36" s="321"/>
      <c r="AS36" s="322">
        <f t="shared" si="3"/>
        <v>0</v>
      </c>
      <c r="AT36" s="322">
        <f t="shared" si="3"/>
        <v>0</v>
      </c>
      <c r="AU36" s="322">
        <f t="shared" si="4"/>
        <v>0</v>
      </c>
      <c r="AV36" s="322">
        <f>AO36+'Nov24'!AV36</f>
        <v>2305</v>
      </c>
      <c r="AW36" s="322">
        <f>AP36+'Nov24'!AW36</f>
        <v>0</v>
      </c>
      <c r="AX36" s="322">
        <f>AQ36+'Nov24'!AX36</f>
        <v>1767</v>
      </c>
      <c r="AY36" s="322">
        <f>AR36+'Nov24'!AY36</f>
        <v>0</v>
      </c>
      <c r="AZ36" s="322">
        <f t="shared" si="5"/>
        <v>4072</v>
      </c>
      <c r="BA36" s="322">
        <f t="shared" si="5"/>
        <v>0</v>
      </c>
      <c r="BB36" s="322">
        <f t="shared" si="6"/>
        <v>4072</v>
      </c>
      <c r="BC36" s="321"/>
      <c r="BD36" s="321"/>
      <c r="BE36" s="322"/>
      <c r="BF36" s="322"/>
      <c r="BG36" s="321"/>
      <c r="BH36" s="321"/>
      <c r="BI36" s="321"/>
      <c r="BJ36" s="321"/>
      <c r="BK36" s="323"/>
      <c r="BL36" s="323"/>
      <c r="BM36" s="323"/>
    </row>
    <row r="37" spans="1:65" s="366" customFormat="1" ht="16.95" customHeight="1">
      <c r="A37" s="385"/>
      <c r="B37" s="386" t="s">
        <v>18</v>
      </c>
      <c r="C37" s="386">
        <f>SUM(C34:C36)</f>
        <v>79000</v>
      </c>
      <c r="D37" s="386">
        <f t="shared" ref="D37:BM37" si="18">SUM(D34:D36)</f>
        <v>14000</v>
      </c>
      <c r="E37" s="404">
        <f t="shared" si="18"/>
        <v>0</v>
      </c>
      <c r="F37" s="404">
        <f t="shared" si="18"/>
        <v>0</v>
      </c>
      <c r="G37" s="404">
        <f t="shared" si="18"/>
        <v>0</v>
      </c>
      <c r="H37" s="327" t="e">
        <f t="shared" si="2"/>
        <v>#DIV/0!</v>
      </c>
      <c r="I37" s="404">
        <f t="shared" si="18"/>
        <v>0</v>
      </c>
      <c r="J37" s="327" t="e">
        <f t="shared" si="8"/>
        <v>#DIV/0!</v>
      </c>
      <c r="K37" s="404">
        <f t="shared" si="18"/>
        <v>26193</v>
      </c>
      <c r="L37" s="327">
        <f t="shared" si="0"/>
        <v>33.155696202531644</v>
      </c>
      <c r="M37" s="404">
        <f t="shared" si="18"/>
        <v>1713</v>
      </c>
      <c r="N37" s="327">
        <f t="shared" si="9"/>
        <v>12.235714285714286</v>
      </c>
      <c r="O37" s="404">
        <f t="shared" si="18"/>
        <v>0</v>
      </c>
      <c r="P37" s="404">
        <f t="shared" si="18"/>
        <v>0</v>
      </c>
      <c r="Q37" s="404">
        <f t="shared" si="18"/>
        <v>1180</v>
      </c>
      <c r="R37" s="404">
        <f t="shared" si="18"/>
        <v>101</v>
      </c>
      <c r="S37" s="404">
        <f t="shared" si="18"/>
        <v>0</v>
      </c>
      <c r="T37" s="404">
        <f t="shared" si="18"/>
        <v>0</v>
      </c>
      <c r="U37" s="404">
        <f t="shared" si="18"/>
        <v>0</v>
      </c>
      <c r="V37" s="404">
        <f t="shared" si="18"/>
        <v>0</v>
      </c>
      <c r="W37" s="404">
        <f t="shared" si="18"/>
        <v>0</v>
      </c>
      <c r="X37" s="404">
        <f t="shared" si="18"/>
        <v>0</v>
      </c>
      <c r="Y37" s="327" t="e">
        <f t="shared" si="17"/>
        <v>#DIV/0!</v>
      </c>
      <c r="Z37" s="327"/>
      <c r="AA37" s="404">
        <f t="shared" si="18"/>
        <v>0</v>
      </c>
      <c r="AB37" s="404">
        <f t="shared" si="18"/>
        <v>0</v>
      </c>
      <c r="AC37" s="404">
        <f t="shared" si="18"/>
        <v>0</v>
      </c>
      <c r="AD37" s="404">
        <f t="shared" si="18"/>
        <v>0</v>
      </c>
      <c r="AE37" s="404">
        <f t="shared" si="18"/>
        <v>0</v>
      </c>
      <c r="AF37" s="404">
        <f t="shared" si="18"/>
        <v>0</v>
      </c>
      <c r="AG37" s="404">
        <f t="shared" si="18"/>
        <v>0</v>
      </c>
      <c r="AH37" s="404">
        <f t="shared" si="18"/>
        <v>0</v>
      </c>
      <c r="AI37" s="404">
        <f t="shared" si="18"/>
        <v>0</v>
      </c>
      <c r="AJ37" s="404">
        <f t="shared" si="18"/>
        <v>0</v>
      </c>
      <c r="AK37" s="404">
        <f t="shared" si="18"/>
        <v>0</v>
      </c>
      <c r="AL37" s="404">
        <f t="shared" si="18"/>
        <v>0</v>
      </c>
      <c r="AM37" s="404">
        <f t="shared" si="18"/>
        <v>0</v>
      </c>
      <c r="AN37" s="404">
        <f t="shared" si="18"/>
        <v>0</v>
      </c>
      <c r="AO37" s="404">
        <f t="shared" si="18"/>
        <v>0</v>
      </c>
      <c r="AP37" s="404">
        <f t="shared" si="18"/>
        <v>0</v>
      </c>
      <c r="AQ37" s="404">
        <f t="shared" si="18"/>
        <v>0</v>
      </c>
      <c r="AR37" s="404">
        <f t="shared" si="18"/>
        <v>0</v>
      </c>
      <c r="AS37" s="404">
        <f t="shared" si="18"/>
        <v>0</v>
      </c>
      <c r="AT37" s="404">
        <f t="shared" si="18"/>
        <v>0</v>
      </c>
      <c r="AU37" s="404">
        <f t="shared" si="18"/>
        <v>0</v>
      </c>
      <c r="AV37" s="404">
        <f t="shared" si="18"/>
        <v>5926</v>
      </c>
      <c r="AW37" s="404">
        <f t="shared" si="18"/>
        <v>1134</v>
      </c>
      <c r="AX37" s="404">
        <f t="shared" si="18"/>
        <v>4827</v>
      </c>
      <c r="AY37" s="404">
        <f t="shared" si="18"/>
        <v>1081</v>
      </c>
      <c r="AZ37" s="404">
        <f t="shared" si="18"/>
        <v>10753</v>
      </c>
      <c r="BA37" s="404">
        <f t="shared" si="18"/>
        <v>2215</v>
      </c>
      <c r="BB37" s="404">
        <f t="shared" si="18"/>
        <v>12968</v>
      </c>
      <c r="BC37" s="404">
        <f t="shared" si="18"/>
        <v>0</v>
      </c>
      <c r="BD37" s="404">
        <f t="shared" si="18"/>
        <v>0</v>
      </c>
      <c r="BE37" s="404">
        <f t="shared" si="18"/>
        <v>0</v>
      </c>
      <c r="BF37" s="404">
        <f t="shared" si="18"/>
        <v>0</v>
      </c>
      <c r="BG37" s="404">
        <f t="shared" si="18"/>
        <v>0</v>
      </c>
      <c r="BH37" s="404">
        <f t="shared" si="18"/>
        <v>0</v>
      </c>
      <c r="BI37" s="404">
        <f t="shared" si="18"/>
        <v>0</v>
      </c>
      <c r="BJ37" s="404">
        <f t="shared" si="18"/>
        <v>0</v>
      </c>
      <c r="BK37" s="404">
        <f t="shared" si="18"/>
        <v>2187</v>
      </c>
      <c r="BL37" s="404">
        <f t="shared" si="18"/>
        <v>0</v>
      </c>
      <c r="BM37" s="404">
        <f t="shared" si="18"/>
        <v>2187</v>
      </c>
    </row>
    <row r="38" spans="1:65" s="366" customFormat="1" ht="16.95" customHeight="1">
      <c r="A38" s="389">
        <v>28</v>
      </c>
      <c r="B38" s="390" t="s">
        <v>38</v>
      </c>
      <c r="C38" s="391">
        <v>14000</v>
      </c>
      <c r="D38" s="391">
        <v>0</v>
      </c>
      <c r="E38" s="362"/>
      <c r="F38" s="362"/>
      <c r="G38" s="362"/>
      <c r="H38" s="305" t="e">
        <f t="shared" si="2"/>
        <v>#DIV/0!</v>
      </c>
      <c r="I38" s="362">
        <v>0</v>
      </c>
      <c r="J38" s="305"/>
      <c r="K38" s="322">
        <f>G38+'Nov24'!K38</f>
        <v>4001</v>
      </c>
      <c r="L38" s="305">
        <f t="shared" si="0"/>
        <v>28.578571428571429</v>
      </c>
      <c r="M38" s="322">
        <f>I38+'Nov24'!M38</f>
        <v>0</v>
      </c>
      <c r="N38" s="376"/>
      <c r="O38" s="362"/>
      <c r="P38" s="362"/>
      <c r="Q38" s="322">
        <f>O38+'Nov24'!Q38</f>
        <v>162</v>
      </c>
      <c r="R38" s="322">
        <f>P38+'Nov24'!R38</f>
        <v>0</v>
      </c>
      <c r="S38" s="362"/>
      <c r="T38" s="362"/>
      <c r="U38" s="362"/>
      <c r="V38" s="362"/>
      <c r="W38" s="362"/>
      <c r="X38" s="362"/>
      <c r="Y38" s="305" t="e">
        <f t="shared" si="17"/>
        <v>#DIV/0!</v>
      </c>
      <c r="Z38" s="305"/>
      <c r="AA38" s="362"/>
      <c r="AB38" s="362"/>
      <c r="AC38" s="362"/>
      <c r="AD38" s="362"/>
      <c r="AE38" s="362"/>
      <c r="AF38" s="362"/>
      <c r="AG38" s="362"/>
      <c r="AH38" s="362"/>
      <c r="AI38" s="362"/>
      <c r="AJ38" s="362"/>
      <c r="AK38" s="362"/>
      <c r="AL38" s="362"/>
      <c r="AM38" s="362"/>
      <c r="AN38" s="362"/>
      <c r="AO38" s="362"/>
      <c r="AP38" s="362"/>
      <c r="AQ38" s="362"/>
      <c r="AR38" s="362"/>
      <c r="AS38" s="322">
        <f t="shared" si="3"/>
        <v>0</v>
      </c>
      <c r="AT38" s="322">
        <f t="shared" si="3"/>
        <v>0</v>
      </c>
      <c r="AU38" s="322">
        <f t="shared" si="4"/>
        <v>0</v>
      </c>
      <c r="AV38" s="322">
        <f>AO38+'Nov24'!AV38</f>
        <v>1184</v>
      </c>
      <c r="AW38" s="322">
        <f>AP38+'Nov24'!AW38</f>
        <v>0</v>
      </c>
      <c r="AX38" s="322">
        <f>AQ38+'Nov24'!AX38</f>
        <v>936</v>
      </c>
      <c r="AY38" s="322">
        <f>AR38+'Nov24'!AY38</f>
        <v>0</v>
      </c>
      <c r="AZ38" s="322">
        <f t="shared" si="5"/>
        <v>2120</v>
      </c>
      <c r="BA38" s="322">
        <f t="shared" si="5"/>
        <v>0</v>
      </c>
      <c r="BB38" s="322">
        <f t="shared" si="6"/>
        <v>2120</v>
      </c>
      <c r="BC38" s="362"/>
      <c r="BD38" s="362"/>
      <c r="BE38" s="418"/>
      <c r="BF38" s="418"/>
      <c r="BG38" s="362"/>
      <c r="BH38" s="362"/>
      <c r="BI38" s="362"/>
      <c r="BJ38" s="362"/>
      <c r="BK38" s="421"/>
      <c r="BL38" s="421"/>
      <c r="BM38" s="421"/>
    </row>
    <row r="39" spans="1:65" s="366" customFormat="1" ht="16.95" customHeight="1">
      <c r="A39" s="394">
        <v>29</v>
      </c>
      <c r="B39" s="391" t="s">
        <v>39</v>
      </c>
      <c r="C39" s="391">
        <v>6500</v>
      </c>
      <c r="D39" s="391">
        <v>0</v>
      </c>
      <c r="E39" s="362"/>
      <c r="F39" s="362"/>
      <c r="G39" s="362"/>
      <c r="H39" s="305" t="e">
        <f t="shared" si="2"/>
        <v>#DIV/0!</v>
      </c>
      <c r="I39" s="362"/>
      <c r="J39" s="305"/>
      <c r="K39" s="322">
        <f>G39+'Nov24'!K39</f>
        <v>2188</v>
      </c>
      <c r="L39" s="305">
        <f t="shared" si="0"/>
        <v>33.661538461538463</v>
      </c>
      <c r="M39" s="322">
        <f>I39+'Nov24'!M39</f>
        <v>0</v>
      </c>
      <c r="N39" s="376"/>
      <c r="O39" s="362"/>
      <c r="P39" s="362"/>
      <c r="Q39" s="322">
        <f>O39+'Nov24'!Q39</f>
        <v>5</v>
      </c>
      <c r="R39" s="322">
        <f>P39+'Nov24'!R39</f>
        <v>0</v>
      </c>
      <c r="S39" s="362"/>
      <c r="T39" s="362"/>
      <c r="U39" s="362"/>
      <c r="V39" s="362"/>
      <c r="W39" s="362"/>
      <c r="X39" s="362"/>
      <c r="Y39" s="305" t="e">
        <f t="shared" si="17"/>
        <v>#DIV/0!</v>
      </c>
      <c r="Z39" s="305"/>
      <c r="AA39" s="362"/>
      <c r="AB39" s="362"/>
      <c r="AC39" s="362"/>
      <c r="AD39" s="362"/>
      <c r="AE39" s="362"/>
      <c r="AF39" s="362"/>
      <c r="AG39" s="362"/>
      <c r="AH39" s="362"/>
      <c r="AI39" s="362"/>
      <c r="AJ39" s="362"/>
      <c r="AK39" s="362"/>
      <c r="AL39" s="362"/>
      <c r="AM39" s="362"/>
      <c r="AN39" s="362"/>
      <c r="AO39" s="362"/>
      <c r="AP39" s="362"/>
      <c r="AQ39" s="362"/>
      <c r="AR39" s="362"/>
      <c r="AS39" s="322">
        <f t="shared" si="3"/>
        <v>0</v>
      </c>
      <c r="AT39" s="322">
        <f t="shared" si="3"/>
        <v>0</v>
      </c>
      <c r="AU39" s="322">
        <f t="shared" si="4"/>
        <v>0</v>
      </c>
      <c r="AV39" s="322">
        <f>AO39+'Nov24'!AV39</f>
        <v>539</v>
      </c>
      <c r="AW39" s="322">
        <f>AP39+'Nov24'!AW39</f>
        <v>0</v>
      </c>
      <c r="AX39" s="322">
        <f>AQ39+'Nov24'!AX39</f>
        <v>453</v>
      </c>
      <c r="AY39" s="322">
        <f>AR39+'Nov24'!AY39</f>
        <v>0</v>
      </c>
      <c r="AZ39" s="322">
        <f t="shared" si="5"/>
        <v>992</v>
      </c>
      <c r="BA39" s="322">
        <f t="shared" si="5"/>
        <v>0</v>
      </c>
      <c r="BB39" s="322">
        <f t="shared" si="6"/>
        <v>992</v>
      </c>
      <c r="BC39" s="362"/>
      <c r="BD39" s="362"/>
      <c r="BE39" s="418">
        <v>0</v>
      </c>
      <c r="BF39" s="418">
        <v>0</v>
      </c>
      <c r="BG39" s="362"/>
      <c r="BH39" s="362"/>
      <c r="BI39" s="362"/>
      <c r="BJ39" s="362"/>
      <c r="BK39" s="420">
        <v>0</v>
      </c>
      <c r="BL39" s="420">
        <v>0</v>
      </c>
      <c r="BM39" s="420">
        <v>0</v>
      </c>
    </row>
    <row r="40" spans="1:65" s="366" customFormat="1" ht="16.95" customHeight="1">
      <c r="A40" s="394">
        <v>30</v>
      </c>
      <c r="B40" s="391" t="s">
        <v>40</v>
      </c>
      <c r="C40" s="391">
        <v>10000</v>
      </c>
      <c r="D40" s="391">
        <v>0</v>
      </c>
      <c r="E40" s="362"/>
      <c r="F40" s="362"/>
      <c r="G40" s="362"/>
      <c r="H40" s="305" t="e">
        <f t="shared" si="2"/>
        <v>#DIV/0!</v>
      </c>
      <c r="I40" s="362"/>
      <c r="J40" s="305"/>
      <c r="K40" s="322">
        <f>G40+'Nov24'!K40</f>
        <v>4053</v>
      </c>
      <c r="L40" s="305">
        <f t="shared" si="0"/>
        <v>40.53</v>
      </c>
      <c r="M40" s="322">
        <f>I40+'Nov24'!M40</f>
        <v>0</v>
      </c>
      <c r="N40" s="376"/>
      <c r="O40" s="362"/>
      <c r="P40" s="362"/>
      <c r="Q40" s="322">
        <f>O40+'Nov24'!Q40</f>
        <v>0</v>
      </c>
      <c r="R40" s="322">
        <f>P40+'Nov24'!R40</f>
        <v>0</v>
      </c>
      <c r="S40" s="362"/>
      <c r="T40" s="362"/>
      <c r="U40" s="362"/>
      <c r="V40" s="362"/>
      <c r="W40" s="362"/>
      <c r="X40" s="362"/>
      <c r="Y40" s="305" t="e">
        <f t="shared" si="17"/>
        <v>#DIV/0!</v>
      </c>
      <c r="Z40" s="305"/>
      <c r="AA40" s="362"/>
      <c r="AB40" s="362"/>
      <c r="AC40" s="362"/>
      <c r="AD40" s="362"/>
      <c r="AE40" s="362"/>
      <c r="AF40" s="362"/>
      <c r="AG40" s="362"/>
      <c r="AH40" s="362"/>
      <c r="AI40" s="362"/>
      <c r="AJ40" s="362"/>
      <c r="AK40" s="362"/>
      <c r="AL40" s="362"/>
      <c r="AM40" s="362"/>
      <c r="AN40" s="362"/>
      <c r="AO40" s="362"/>
      <c r="AP40" s="362"/>
      <c r="AQ40" s="362"/>
      <c r="AR40" s="362"/>
      <c r="AS40" s="322">
        <f t="shared" si="3"/>
        <v>0</v>
      </c>
      <c r="AT40" s="322">
        <f t="shared" si="3"/>
        <v>0</v>
      </c>
      <c r="AU40" s="322">
        <f t="shared" si="4"/>
        <v>0</v>
      </c>
      <c r="AV40" s="322">
        <f>AO40+'Nov24'!AV40</f>
        <v>1064</v>
      </c>
      <c r="AW40" s="322">
        <f>AP40+'Nov24'!AW40</f>
        <v>0</v>
      </c>
      <c r="AX40" s="322">
        <f>AQ40+'Nov24'!AX40</f>
        <v>653</v>
      </c>
      <c r="AY40" s="322">
        <f>AR40+'Nov24'!AY40</f>
        <v>0</v>
      </c>
      <c r="AZ40" s="322">
        <f t="shared" si="5"/>
        <v>1717</v>
      </c>
      <c r="BA40" s="322">
        <f t="shared" si="5"/>
        <v>0</v>
      </c>
      <c r="BB40" s="322">
        <f t="shared" si="6"/>
        <v>1717</v>
      </c>
      <c r="BC40" s="362"/>
      <c r="BD40" s="362"/>
      <c r="BE40" s="418">
        <v>0</v>
      </c>
      <c r="BF40" s="418">
        <v>0</v>
      </c>
      <c r="BG40" s="362"/>
      <c r="BH40" s="362"/>
      <c r="BI40" s="362"/>
      <c r="BJ40" s="362"/>
      <c r="BK40" s="420">
        <v>0</v>
      </c>
      <c r="BL40" s="420">
        <v>0</v>
      </c>
      <c r="BM40" s="420">
        <v>0</v>
      </c>
    </row>
    <row r="41" spans="1:65" s="365" customFormat="1" ht="16.95" customHeight="1">
      <c r="A41" s="381">
        <v>31</v>
      </c>
      <c r="B41" s="382" t="s">
        <v>41</v>
      </c>
      <c r="C41" s="382">
        <v>24000</v>
      </c>
      <c r="D41" s="382">
        <v>0</v>
      </c>
      <c r="E41" s="321"/>
      <c r="F41" s="321"/>
      <c r="G41" s="321"/>
      <c r="H41" s="305" t="e">
        <f t="shared" si="2"/>
        <v>#DIV/0!</v>
      </c>
      <c r="I41" s="321"/>
      <c r="J41" s="305"/>
      <c r="K41" s="322">
        <f>G41+'Nov24'!K41</f>
        <v>8227</v>
      </c>
      <c r="L41" s="305">
        <f t="shared" si="0"/>
        <v>34.279166666666669</v>
      </c>
      <c r="M41" s="322">
        <f>I41+'Nov24'!M41</f>
        <v>0</v>
      </c>
      <c r="N41" s="305"/>
      <c r="O41" s="321"/>
      <c r="P41" s="321"/>
      <c r="Q41" s="322">
        <f>O41+'Nov24'!Q41</f>
        <v>547</v>
      </c>
      <c r="R41" s="322">
        <f>P41+'Nov24'!R41</f>
        <v>0</v>
      </c>
      <c r="S41" s="321"/>
      <c r="T41" s="321"/>
      <c r="U41" s="321"/>
      <c r="V41" s="321"/>
      <c r="W41" s="321"/>
      <c r="X41" s="321"/>
      <c r="Y41" s="305" t="e">
        <f t="shared" si="17"/>
        <v>#DIV/0!</v>
      </c>
      <c r="Z41" s="305"/>
      <c r="AA41" s="321"/>
      <c r="AB41" s="321"/>
      <c r="AC41" s="321"/>
      <c r="AD41" s="321"/>
      <c r="AE41" s="321"/>
      <c r="AF41" s="321"/>
      <c r="AG41" s="321"/>
      <c r="AH41" s="321"/>
      <c r="AI41" s="321"/>
      <c r="AJ41" s="321"/>
      <c r="AK41" s="321"/>
      <c r="AL41" s="321"/>
      <c r="AM41" s="321"/>
      <c r="AN41" s="321"/>
      <c r="AO41" s="321"/>
      <c r="AP41" s="321"/>
      <c r="AQ41" s="321"/>
      <c r="AR41" s="321"/>
      <c r="AS41" s="322">
        <f t="shared" si="3"/>
        <v>0</v>
      </c>
      <c r="AT41" s="322">
        <f t="shared" si="3"/>
        <v>0</v>
      </c>
      <c r="AU41" s="322">
        <f t="shared" si="4"/>
        <v>0</v>
      </c>
      <c r="AV41" s="322">
        <f>AO41+'Nov24'!AV41</f>
        <v>2340</v>
      </c>
      <c r="AW41" s="322">
        <f>AP41+'Nov24'!AW41</f>
        <v>0</v>
      </c>
      <c r="AX41" s="322">
        <f>AQ41+'Nov24'!AX41</f>
        <v>1882</v>
      </c>
      <c r="AY41" s="322">
        <f>AR41+'Nov24'!AY41</f>
        <v>0</v>
      </c>
      <c r="AZ41" s="322">
        <f t="shared" si="5"/>
        <v>4222</v>
      </c>
      <c r="BA41" s="322">
        <f t="shared" si="5"/>
        <v>0</v>
      </c>
      <c r="BB41" s="322">
        <f t="shared" si="6"/>
        <v>4222</v>
      </c>
      <c r="BC41" s="321"/>
      <c r="BD41" s="321"/>
      <c r="BE41" s="322">
        <f>BC41+'Nov24'!BE41</f>
        <v>245</v>
      </c>
      <c r="BF41" s="322">
        <f>BD41+'Nov24'!BF41</f>
        <v>1225</v>
      </c>
      <c r="BG41" s="321"/>
      <c r="BH41" s="321"/>
      <c r="BI41" s="321"/>
      <c r="BJ41" s="321"/>
      <c r="BK41" s="323"/>
      <c r="BL41" s="323"/>
      <c r="BM41" s="323"/>
    </row>
    <row r="42" spans="1:65" s="365" customFormat="1" ht="16.95" customHeight="1">
      <c r="A42" s="381">
        <v>32</v>
      </c>
      <c r="B42" s="382" t="s">
        <v>42</v>
      </c>
      <c r="C42" s="382">
        <v>22000</v>
      </c>
      <c r="D42" s="382">
        <v>0</v>
      </c>
      <c r="E42" s="321"/>
      <c r="F42" s="321"/>
      <c r="G42" s="321"/>
      <c r="H42" s="305" t="e">
        <f t="shared" si="2"/>
        <v>#DIV/0!</v>
      </c>
      <c r="I42" s="321"/>
      <c r="J42" s="305"/>
      <c r="K42" s="322">
        <f>G42+'Nov24'!K42</f>
        <v>5478</v>
      </c>
      <c r="L42" s="305">
        <f t="shared" si="0"/>
        <v>24.9</v>
      </c>
      <c r="M42" s="322">
        <f>I42+'Nov24'!M42</f>
        <v>0</v>
      </c>
      <c r="N42" s="305"/>
      <c r="O42" s="321"/>
      <c r="P42" s="321"/>
      <c r="Q42" s="322">
        <f>O42+'Nov24'!Q42</f>
        <v>613</v>
      </c>
      <c r="R42" s="322">
        <f>P42+'Nov24'!R42</f>
        <v>0</v>
      </c>
      <c r="S42" s="321"/>
      <c r="T42" s="321"/>
      <c r="U42" s="321"/>
      <c r="V42" s="321"/>
      <c r="W42" s="321"/>
      <c r="X42" s="321"/>
      <c r="Y42" s="305" t="e">
        <f t="shared" si="17"/>
        <v>#DIV/0!</v>
      </c>
      <c r="Z42" s="305"/>
      <c r="AA42" s="321"/>
      <c r="AB42" s="321"/>
      <c r="AC42" s="321"/>
      <c r="AD42" s="321"/>
      <c r="AE42" s="321"/>
      <c r="AF42" s="321"/>
      <c r="AG42" s="321"/>
      <c r="AH42" s="321"/>
      <c r="AI42" s="321"/>
      <c r="AJ42" s="321"/>
      <c r="AK42" s="321"/>
      <c r="AL42" s="321"/>
      <c r="AM42" s="321"/>
      <c r="AN42" s="321"/>
      <c r="AO42" s="321"/>
      <c r="AP42" s="321"/>
      <c r="AQ42" s="321"/>
      <c r="AR42" s="321"/>
      <c r="AS42" s="322">
        <f t="shared" si="3"/>
        <v>0</v>
      </c>
      <c r="AT42" s="322">
        <f t="shared" si="3"/>
        <v>0</v>
      </c>
      <c r="AU42" s="322">
        <f t="shared" si="4"/>
        <v>0</v>
      </c>
      <c r="AV42" s="322">
        <f>AO42+'Nov24'!AV42</f>
        <v>1925</v>
      </c>
      <c r="AW42" s="322">
        <f>AP42+'Nov24'!AW42</f>
        <v>0</v>
      </c>
      <c r="AX42" s="322">
        <f>AQ42+'Nov24'!AX42</f>
        <v>1423</v>
      </c>
      <c r="AY42" s="322">
        <f>AR42+'Nov24'!AY42</f>
        <v>0</v>
      </c>
      <c r="AZ42" s="322">
        <f t="shared" si="5"/>
        <v>3348</v>
      </c>
      <c r="BA42" s="322">
        <f t="shared" si="5"/>
        <v>0</v>
      </c>
      <c r="BB42" s="322">
        <f t="shared" si="6"/>
        <v>3348</v>
      </c>
      <c r="BC42" s="321"/>
      <c r="BD42" s="321"/>
      <c r="BE42" s="322">
        <v>0</v>
      </c>
      <c r="BF42" s="322"/>
      <c r="BG42" s="321"/>
      <c r="BH42" s="321"/>
      <c r="BI42" s="321"/>
      <c r="BJ42" s="321"/>
      <c r="BK42" s="323"/>
      <c r="BL42" s="323"/>
      <c r="BM42" s="323"/>
    </row>
    <row r="43" spans="1:65" s="365" customFormat="1" ht="16.95" customHeight="1">
      <c r="A43" s="381">
        <v>33</v>
      </c>
      <c r="B43" s="382" t="s">
        <v>43</v>
      </c>
      <c r="C43" s="382">
        <v>25000</v>
      </c>
      <c r="D43" s="382">
        <v>0</v>
      </c>
      <c r="E43" s="321"/>
      <c r="F43" s="321"/>
      <c r="G43" s="321"/>
      <c r="H43" s="305" t="e">
        <f t="shared" si="2"/>
        <v>#DIV/0!</v>
      </c>
      <c r="I43" s="321"/>
      <c r="J43" s="305"/>
      <c r="K43" s="322">
        <f>G43+'Nov24'!K43</f>
        <v>8063</v>
      </c>
      <c r="L43" s="305">
        <f t="shared" si="0"/>
        <v>32.252000000000002</v>
      </c>
      <c r="M43" s="322">
        <f>I43+'Nov24'!M43</f>
        <v>0</v>
      </c>
      <c r="N43" s="305"/>
      <c r="O43" s="321"/>
      <c r="P43" s="321"/>
      <c r="Q43" s="322">
        <f>O43+'Nov24'!Q43</f>
        <v>649</v>
      </c>
      <c r="R43" s="322">
        <f>P43+'Nov24'!R43</f>
        <v>0</v>
      </c>
      <c r="S43" s="321"/>
      <c r="T43" s="321"/>
      <c r="U43" s="321"/>
      <c r="V43" s="321"/>
      <c r="W43" s="321"/>
      <c r="X43" s="321"/>
      <c r="Y43" s="305" t="e">
        <f t="shared" si="17"/>
        <v>#DIV/0!</v>
      </c>
      <c r="Z43" s="305"/>
      <c r="AA43" s="321"/>
      <c r="AB43" s="321"/>
      <c r="AC43" s="321"/>
      <c r="AD43" s="321"/>
      <c r="AE43" s="321"/>
      <c r="AF43" s="321"/>
      <c r="AG43" s="321"/>
      <c r="AH43" s="321"/>
      <c r="AI43" s="321"/>
      <c r="AJ43" s="321"/>
      <c r="AK43" s="321"/>
      <c r="AL43" s="321"/>
      <c r="AM43" s="321"/>
      <c r="AN43" s="321"/>
      <c r="AO43" s="321"/>
      <c r="AP43" s="321"/>
      <c r="AQ43" s="321"/>
      <c r="AR43" s="321"/>
      <c r="AS43" s="322">
        <f t="shared" si="3"/>
        <v>0</v>
      </c>
      <c r="AT43" s="322">
        <f t="shared" si="3"/>
        <v>0</v>
      </c>
      <c r="AU43" s="322">
        <f t="shared" si="4"/>
        <v>0</v>
      </c>
      <c r="AV43" s="322">
        <f>AO43+'Nov24'!AV43</f>
        <v>2148</v>
      </c>
      <c r="AW43" s="322">
        <f>AP43+'Nov24'!AW43</f>
        <v>0</v>
      </c>
      <c r="AX43" s="322">
        <f>AQ43+'Nov24'!AX43</f>
        <v>1718</v>
      </c>
      <c r="AY43" s="322">
        <f>AR43+'Nov24'!AY43</f>
        <v>0</v>
      </c>
      <c r="AZ43" s="322">
        <f t="shared" si="5"/>
        <v>3866</v>
      </c>
      <c r="BA43" s="322">
        <f t="shared" si="5"/>
        <v>0</v>
      </c>
      <c r="BB43" s="322">
        <f t="shared" si="6"/>
        <v>3866</v>
      </c>
      <c r="BC43" s="321"/>
      <c r="BD43" s="321"/>
      <c r="BE43" s="322">
        <v>0</v>
      </c>
      <c r="BF43" s="322"/>
      <c r="BG43" s="321"/>
      <c r="BH43" s="321"/>
      <c r="BI43" s="321"/>
      <c r="BJ43" s="321"/>
      <c r="BK43" s="323"/>
      <c r="BL43" s="323"/>
      <c r="BM43" s="323"/>
    </row>
    <row r="44" spans="1:65" s="365" customFormat="1" ht="16.95" customHeight="1">
      <c r="A44" s="383">
        <v>34</v>
      </c>
      <c r="B44" s="384" t="s">
        <v>44</v>
      </c>
      <c r="C44" s="382">
        <v>14000</v>
      </c>
      <c r="D44" s="382">
        <v>0</v>
      </c>
      <c r="E44" s="321"/>
      <c r="F44" s="321"/>
      <c r="G44" s="321"/>
      <c r="H44" s="305" t="e">
        <f t="shared" si="2"/>
        <v>#DIV/0!</v>
      </c>
      <c r="I44" s="321"/>
      <c r="J44" s="305"/>
      <c r="K44" s="322">
        <f>G44+'Nov24'!K44</f>
        <v>5040</v>
      </c>
      <c r="L44" s="305">
        <f t="shared" si="0"/>
        <v>36</v>
      </c>
      <c r="M44" s="322">
        <f>I44+'Nov24'!M44</f>
        <v>0</v>
      </c>
      <c r="N44" s="305"/>
      <c r="O44" s="321"/>
      <c r="P44" s="321"/>
      <c r="Q44" s="322">
        <f>O44+'Nov24'!Q44</f>
        <v>551</v>
      </c>
      <c r="R44" s="322">
        <f>P44+'Nov24'!R44</f>
        <v>0</v>
      </c>
      <c r="S44" s="321"/>
      <c r="T44" s="321"/>
      <c r="U44" s="321"/>
      <c r="V44" s="321"/>
      <c r="W44" s="321"/>
      <c r="X44" s="321"/>
      <c r="Y44" s="305" t="e">
        <f t="shared" si="17"/>
        <v>#DIV/0!</v>
      </c>
      <c r="Z44" s="305"/>
      <c r="AA44" s="321"/>
      <c r="AB44" s="321"/>
      <c r="AC44" s="321"/>
      <c r="AD44" s="321"/>
      <c r="AE44" s="321"/>
      <c r="AF44" s="321"/>
      <c r="AG44" s="321"/>
      <c r="AH44" s="321"/>
      <c r="AI44" s="321"/>
      <c r="AJ44" s="321"/>
      <c r="AK44" s="321"/>
      <c r="AL44" s="321"/>
      <c r="AM44" s="321"/>
      <c r="AN44" s="321"/>
      <c r="AO44" s="321"/>
      <c r="AP44" s="321"/>
      <c r="AQ44" s="321"/>
      <c r="AR44" s="321"/>
      <c r="AS44" s="322">
        <f t="shared" si="3"/>
        <v>0</v>
      </c>
      <c r="AT44" s="322">
        <f t="shared" si="3"/>
        <v>0</v>
      </c>
      <c r="AU44" s="322">
        <f t="shared" si="4"/>
        <v>0</v>
      </c>
      <c r="AV44" s="322">
        <f>AO44+'Nov24'!AV44</f>
        <v>1239</v>
      </c>
      <c r="AW44" s="322">
        <f>AP44+'Nov24'!AW44</f>
        <v>0</v>
      </c>
      <c r="AX44" s="322">
        <f>AQ44+'Nov24'!AX44</f>
        <v>1148</v>
      </c>
      <c r="AY44" s="322">
        <f>AR44+'Nov24'!AY44</f>
        <v>0</v>
      </c>
      <c r="AZ44" s="322">
        <f t="shared" si="5"/>
        <v>2387</v>
      </c>
      <c r="BA44" s="322">
        <f t="shared" si="5"/>
        <v>0</v>
      </c>
      <c r="BB44" s="322">
        <f t="shared" si="6"/>
        <v>2387</v>
      </c>
      <c r="BC44" s="321"/>
      <c r="BD44" s="321"/>
      <c r="BE44" s="322">
        <v>0</v>
      </c>
      <c r="BF44" s="322"/>
      <c r="BG44" s="321"/>
      <c r="BH44" s="321"/>
      <c r="BI44" s="321"/>
      <c r="BJ44" s="321"/>
      <c r="BK44" s="323"/>
      <c r="BL44" s="323"/>
      <c r="BM44" s="323"/>
    </row>
    <row r="45" spans="1:65" s="366" customFormat="1" ht="16.95" customHeight="1">
      <c r="A45" s="385"/>
      <c r="B45" s="386" t="s">
        <v>18</v>
      </c>
      <c r="C45" s="386">
        <f>SUM(C41:C44)</f>
        <v>85000</v>
      </c>
      <c r="D45" s="386">
        <f t="shared" ref="D45:BM45" si="19">SUM(D41:D44)</f>
        <v>0</v>
      </c>
      <c r="E45" s="404">
        <f t="shared" si="19"/>
        <v>0</v>
      </c>
      <c r="F45" s="404">
        <f t="shared" si="19"/>
        <v>0</v>
      </c>
      <c r="G45" s="404">
        <f t="shared" si="19"/>
        <v>0</v>
      </c>
      <c r="H45" s="327" t="e">
        <f t="shared" si="2"/>
        <v>#DIV/0!</v>
      </c>
      <c r="I45" s="404">
        <f t="shared" si="19"/>
        <v>0</v>
      </c>
      <c r="J45" s="404">
        <f t="shared" si="19"/>
        <v>0</v>
      </c>
      <c r="K45" s="404">
        <f t="shared" si="19"/>
        <v>26808</v>
      </c>
      <c r="L45" s="327">
        <f t="shared" si="0"/>
        <v>31.538823529411765</v>
      </c>
      <c r="M45" s="404">
        <f t="shared" si="19"/>
        <v>0</v>
      </c>
      <c r="N45" s="404">
        <f t="shared" si="19"/>
        <v>0</v>
      </c>
      <c r="O45" s="404">
        <f t="shared" si="19"/>
        <v>0</v>
      </c>
      <c r="P45" s="404">
        <f t="shared" si="19"/>
        <v>0</v>
      </c>
      <c r="Q45" s="404">
        <f t="shared" si="19"/>
        <v>2360</v>
      </c>
      <c r="R45" s="404">
        <f t="shared" si="19"/>
        <v>0</v>
      </c>
      <c r="S45" s="404">
        <f t="shared" si="19"/>
        <v>0</v>
      </c>
      <c r="T45" s="404">
        <f t="shared" si="19"/>
        <v>0</v>
      </c>
      <c r="U45" s="404">
        <f t="shared" si="19"/>
        <v>0</v>
      </c>
      <c r="V45" s="404">
        <f t="shared" si="19"/>
        <v>0</v>
      </c>
      <c r="W45" s="404">
        <f t="shared" si="19"/>
        <v>0</v>
      </c>
      <c r="X45" s="404">
        <f t="shared" si="19"/>
        <v>0</v>
      </c>
      <c r="Y45" s="327" t="e">
        <f t="shared" si="17"/>
        <v>#DIV/0!</v>
      </c>
      <c r="Z45" s="404">
        <f t="shared" si="19"/>
        <v>0</v>
      </c>
      <c r="AA45" s="404">
        <f t="shared" si="19"/>
        <v>0</v>
      </c>
      <c r="AB45" s="404">
        <f t="shared" si="19"/>
        <v>0</v>
      </c>
      <c r="AC45" s="404">
        <f t="shared" si="19"/>
        <v>0</v>
      </c>
      <c r="AD45" s="404">
        <f t="shared" si="19"/>
        <v>0</v>
      </c>
      <c r="AE45" s="404">
        <f t="shared" si="19"/>
        <v>0</v>
      </c>
      <c r="AF45" s="404">
        <f t="shared" si="19"/>
        <v>0</v>
      </c>
      <c r="AG45" s="404">
        <f t="shared" si="19"/>
        <v>0</v>
      </c>
      <c r="AH45" s="404">
        <f t="shared" si="19"/>
        <v>0</v>
      </c>
      <c r="AI45" s="404">
        <f t="shared" si="19"/>
        <v>0</v>
      </c>
      <c r="AJ45" s="404">
        <f t="shared" si="19"/>
        <v>0</v>
      </c>
      <c r="AK45" s="404">
        <f t="shared" si="19"/>
        <v>0</v>
      </c>
      <c r="AL45" s="404">
        <f t="shared" si="19"/>
        <v>0</v>
      </c>
      <c r="AM45" s="404">
        <f t="shared" si="19"/>
        <v>0</v>
      </c>
      <c r="AN45" s="404">
        <f t="shared" si="19"/>
        <v>0</v>
      </c>
      <c r="AO45" s="404">
        <f t="shared" si="19"/>
        <v>0</v>
      </c>
      <c r="AP45" s="404">
        <f t="shared" si="19"/>
        <v>0</v>
      </c>
      <c r="AQ45" s="404">
        <f t="shared" si="19"/>
        <v>0</v>
      </c>
      <c r="AR45" s="404">
        <f t="shared" si="19"/>
        <v>0</v>
      </c>
      <c r="AS45" s="404">
        <f t="shared" si="19"/>
        <v>0</v>
      </c>
      <c r="AT45" s="404">
        <f t="shared" si="19"/>
        <v>0</v>
      </c>
      <c r="AU45" s="404">
        <f t="shared" si="19"/>
        <v>0</v>
      </c>
      <c r="AV45" s="404">
        <f t="shared" si="19"/>
        <v>7652</v>
      </c>
      <c r="AW45" s="404">
        <f t="shared" si="19"/>
        <v>0</v>
      </c>
      <c r="AX45" s="404">
        <f t="shared" si="19"/>
        <v>6171</v>
      </c>
      <c r="AY45" s="404">
        <f t="shared" si="19"/>
        <v>0</v>
      </c>
      <c r="AZ45" s="404">
        <f t="shared" si="19"/>
        <v>13823</v>
      </c>
      <c r="BA45" s="404">
        <f t="shared" si="19"/>
        <v>0</v>
      </c>
      <c r="BB45" s="404">
        <f t="shared" si="19"/>
        <v>13823</v>
      </c>
      <c r="BC45" s="404">
        <f t="shared" si="19"/>
        <v>0</v>
      </c>
      <c r="BD45" s="404">
        <f t="shared" si="19"/>
        <v>0</v>
      </c>
      <c r="BE45" s="404">
        <f t="shared" si="19"/>
        <v>245</v>
      </c>
      <c r="BF45" s="404">
        <f t="shared" si="19"/>
        <v>1225</v>
      </c>
      <c r="BG45" s="404">
        <f t="shared" si="19"/>
        <v>0</v>
      </c>
      <c r="BH45" s="404">
        <f t="shared" si="19"/>
        <v>0</v>
      </c>
      <c r="BI45" s="404">
        <f t="shared" si="19"/>
        <v>0</v>
      </c>
      <c r="BJ45" s="404">
        <f t="shared" si="19"/>
        <v>0</v>
      </c>
      <c r="BK45" s="404">
        <f t="shared" si="19"/>
        <v>0</v>
      </c>
      <c r="BL45" s="404">
        <f t="shared" si="19"/>
        <v>0</v>
      </c>
      <c r="BM45" s="404">
        <f t="shared" si="19"/>
        <v>0</v>
      </c>
    </row>
    <row r="46" spans="1:65" s="365" customFormat="1" ht="16.95" customHeight="1">
      <c r="A46" s="387">
        <v>35</v>
      </c>
      <c r="B46" s="392" t="s">
        <v>45</v>
      </c>
      <c r="C46" s="382">
        <v>62000</v>
      </c>
      <c r="D46" s="382">
        <v>18000</v>
      </c>
      <c r="E46" s="321"/>
      <c r="F46" s="321"/>
      <c r="G46" s="321"/>
      <c r="H46" s="305" t="e">
        <f t="shared" si="2"/>
        <v>#DIV/0!</v>
      </c>
      <c r="I46" s="321"/>
      <c r="J46" s="305" t="e">
        <f t="shared" si="8"/>
        <v>#DIV/0!</v>
      </c>
      <c r="K46" s="322">
        <f>G46+'Nov24'!K46</f>
        <v>25115</v>
      </c>
      <c r="L46" s="305">
        <f t="shared" si="0"/>
        <v>40.508064516129032</v>
      </c>
      <c r="M46" s="322">
        <f>I46+'Nov24'!M46</f>
        <v>9799</v>
      </c>
      <c r="N46" s="305">
        <f t="shared" ref="N46" si="20">M46*100/D46</f>
        <v>54.43888888888889</v>
      </c>
      <c r="O46" s="321"/>
      <c r="P46" s="321"/>
      <c r="Q46" s="322">
        <f>O46+'Nov24'!Q46</f>
        <v>901</v>
      </c>
      <c r="R46" s="322">
        <f>P46+'Nov24'!R46</f>
        <v>344</v>
      </c>
      <c r="S46" s="321"/>
      <c r="T46" s="321"/>
      <c r="U46" s="321"/>
      <c r="V46" s="321"/>
      <c r="W46" s="321"/>
      <c r="X46" s="321"/>
      <c r="Y46" s="305" t="e">
        <f t="shared" si="17"/>
        <v>#DIV/0!</v>
      </c>
      <c r="Z46" s="305" t="e">
        <f t="shared" si="17"/>
        <v>#DIV/0!</v>
      </c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  <c r="AO46" s="321"/>
      <c r="AP46" s="321"/>
      <c r="AQ46" s="321"/>
      <c r="AR46" s="321"/>
      <c r="AS46" s="322">
        <f t="shared" si="3"/>
        <v>0</v>
      </c>
      <c r="AT46" s="322">
        <f t="shared" si="3"/>
        <v>0</v>
      </c>
      <c r="AU46" s="322">
        <f t="shared" si="4"/>
        <v>0</v>
      </c>
      <c r="AV46" s="322">
        <f>AO46+'Nov24'!AV46</f>
        <v>5813</v>
      </c>
      <c r="AW46" s="322">
        <f>AP46+'Nov24'!AW46</f>
        <v>1515</v>
      </c>
      <c r="AX46" s="322">
        <f>AQ46+'Nov24'!AX46</f>
        <v>5323</v>
      </c>
      <c r="AY46" s="322">
        <f>AR46+'Nov24'!AY46</f>
        <v>1189</v>
      </c>
      <c r="AZ46" s="322">
        <f t="shared" si="5"/>
        <v>11136</v>
      </c>
      <c r="BA46" s="322">
        <f t="shared" si="5"/>
        <v>2704</v>
      </c>
      <c r="BB46" s="322">
        <f t="shared" si="6"/>
        <v>13840</v>
      </c>
      <c r="BC46" s="321"/>
      <c r="BD46" s="321"/>
      <c r="BE46" s="322"/>
      <c r="BF46" s="322"/>
      <c r="BG46" s="321"/>
      <c r="BH46" s="321"/>
      <c r="BI46" s="321"/>
      <c r="BJ46" s="321"/>
      <c r="BK46" s="322">
        <f>'Nov24'!BK46+BH46</f>
        <v>21788</v>
      </c>
      <c r="BL46" s="322">
        <f>'Nov24'!BL46+BI46</f>
        <v>0</v>
      </c>
      <c r="BM46" s="322">
        <f t="shared" ref="BM46:BM47" si="21">SUM(BK46:BL46)</f>
        <v>21788</v>
      </c>
    </row>
    <row r="47" spans="1:65" s="365" customFormat="1" ht="16.95" customHeight="1">
      <c r="A47" s="381">
        <v>36</v>
      </c>
      <c r="B47" s="382" t="s">
        <v>82</v>
      </c>
      <c r="C47" s="382"/>
      <c r="D47" s="382"/>
      <c r="E47" s="321"/>
      <c r="F47" s="321"/>
      <c r="G47" s="321"/>
      <c r="H47" s="305"/>
      <c r="I47" s="321"/>
      <c r="J47" s="305"/>
      <c r="K47" s="322">
        <f>G47+'Oct24'!K47</f>
        <v>0</v>
      </c>
      <c r="L47" s="305"/>
      <c r="M47" s="322">
        <f>I47+'Sep24'!M47</f>
        <v>0</v>
      </c>
      <c r="N47" s="305"/>
      <c r="O47" s="321"/>
      <c r="P47" s="321"/>
      <c r="Q47" s="322">
        <f>O47+'Nov24'!Q47</f>
        <v>0</v>
      </c>
      <c r="R47" s="322">
        <f>P47+'Nov24'!R47</f>
        <v>0</v>
      </c>
      <c r="S47" s="321"/>
      <c r="T47" s="321"/>
      <c r="U47" s="321"/>
      <c r="V47" s="321"/>
      <c r="W47" s="321"/>
      <c r="X47" s="321"/>
      <c r="Y47" s="305"/>
      <c r="Z47" s="305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2">
        <f t="shared" si="3"/>
        <v>0</v>
      </c>
      <c r="AT47" s="322">
        <f t="shared" si="3"/>
        <v>0</v>
      </c>
      <c r="AU47" s="322">
        <f t="shared" si="4"/>
        <v>0</v>
      </c>
      <c r="AV47" s="322">
        <f>AO47+'Nov24'!AV47</f>
        <v>0</v>
      </c>
      <c r="AW47" s="322">
        <f>AP47+'Nov24'!AW47</f>
        <v>0</v>
      </c>
      <c r="AX47" s="322">
        <f>AQ47+'Nov24'!AX47</f>
        <v>0</v>
      </c>
      <c r="AY47" s="322">
        <f>AR47+'Nov24'!AY47</f>
        <v>0</v>
      </c>
      <c r="AZ47" s="322">
        <f t="shared" si="5"/>
        <v>0</v>
      </c>
      <c r="BA47" s="322">
        <f t="shared" si="5"/>
        <v>0</v>
      </c>
      <c r="BB47" s="322">
        <f t="shared" si="6"/>
        <v>0</v>
      </c>
      <c r="BC47" s="321">
        <v>0</v>
      </c>
      <c r="BD47" s="321">
        <v>0</v>
      </c>
      <c r="BE47" s="322">
        <v>0</v>
      </c>
      <c r="BF47" s="322">
        <v>0</v>
      </c>
      <c r="BG47" s="321"/>
      <c r="BH47" s="321"/>
      <c r="BI47" s="321"/>
      <c r="BJ47" s="321"/>
      <c r="BK47" s="322">
        <f>'Nov24'!BK47+BH47</f>
        <v>0</v>
      </c>
      <c r="BL47" s="322">
        <f>'Nov24'!BL47+BI47</f>
        <v>363150</v>
      </c>
      <c r="BM47" s="322">
        <f t="shared" si="21"/>
        <v>363150</v>
      </c>
    </row>
    <row r="48" spans="1:65" s="365" customFormat="1" ht="16.95" customHeight="1">
      <c r="A48" s="381">
        <v>37</v>
      </c>
      <c r="B48" s="382" t="s">
        <v>46</v>
      </c>
      <c r="C48" s="382">
        <v>59000</v>
      </c>
      <c r="D48" s="382">
        <v>2000</v>
      </c>
      <c r="E48" s="321"/>
      <c r="F48" s="321"/>
      <c r="G48" s="321"/>
      <c r="H48" s="305" t="e">
        <f t="shared" si="2"/>
        <v>#DIV/0!</v>
      </c>
      <c r="I48" s="321"/>
      <c r="J48" s="305" t="e">
        <f t="shared" si="8"/>
        <v>#DIV/0!</v>
      </c>
      <c r="K48" s="322">
        <f>G48+'Nov24'!K48</f>
        <v>22609</v>
      </c>
      <c r="L48" s="305">
        <f t="shared" si="0"/>
        <v>38.320338983050846</v>
      </c>
      <c r="M48" s="322">
        <f>I48+'Nov24'!M48</f>
        <v>6126</v>
      </c>
      <c r="N48" s="305">
        <f t="shared" ref="N48:N50" si="22">M48*100/D48</f>
        <v>306.3</v>
      </c>
      <c r="O48" s="321"/>
      <c r="P48" s="321"/>
      <c r="Q48" s="322">
        <f>O48+'Nov24'!Q48</f>
        <v>433</v>
      </c>
      <c r="R48" s="322">
        <f>P48+'Nov24'!R48</f>
        <v>216</v>
      </c>
      <c r="S48" s="321"/>
      <c r="T48" s="321"/>
      <c r="U48" s="321"/>
      <c r="V48" s="321"/>
      <c r="W48" s="321"/>
      <c r="X48" s="321"/>
      <c r="Y48" s="305" t="e">
        <f t="shared" si="17"/>
        <v>#DIV/0!</v>
      </c>
      <c r="Z48" s="305" t="e">
        <f t="shared" si="17"/>
        <v>#DIV/0!</v>
      </c>
      <c r="AA48" s="321"/>
      <c r="AB48" s="321"/>
      <c r="AC48" s="321"/>
      <c r="AD48" s="321"/>
      <c r="AE48" s="321"/>
      <c r="AF48" s="321"/>
      <c r="AG48" s="321"/>
      <c r="AH48" s="321"/>
      <c r="AI48" s="321"/>
      <c r="AJ48" s="321"/>
      <c r="AK48" s="321"/>
      <c r="AL48" s="321"/>
      <c r="AM48" s="321"/>
      <c r="AN48" s="321"/>
      <c r="AO48" s="321"/>
      <c r="AP48" s="321"/>
      <c r="AQ48" s="321"/>
      <c r="AR48" s="321"/>
      <c r="AS48" s="322">
        <f t="shared" si="3"/>
        <v>0</v>
      </c>
      <c r="AT48" s="322">
        <f t="shared" si="3"/>
        <v>0</v>
      </c>
      <c r="AU48" s="322">
        <f t="shared" si="4"/>
        <v>0</v>
      </c>
      <c r="AV48" s="322">
        <f>AO48+'Nov24'!AV48</f>
        <v>5138</v>
      </c>
      <c r="AW48" s="322">
        <f>AP48+'Nov24'!AW48</f>
        <v>853</v>
      </c>
      <c r="AX48" s="322">
        <f>AQ48+'Nov24'!AX48</f>
        <v>4283</v>
      </c>
      <c r="AY48" s="322">
        <f>AR48+'Nov24'!AY48</f>
        <v>664</v>
      </c>
      <c r="AZ48" s="322">
        <f t="shared" si="5"/>
        <v>9421</v>
      </c>
      <c r="BA48" s="322">
        <f t="shared" si="5"/>
        <v>1517</v>
      </c>
      <c r="BB48" s="322">
        <f t="shared" si="6"/>
        <v>10938</v>
      </c>
      <c r="BC48" s="321"/>
      <c r="BD48" s="321"/>
      <c r="BE48" s="322"/>
      <c r="BF48" s="322"/>
      <c r="BG48" s="321"/>
      <c r="BH48" s="321"/>
      <c r="BI48" s="321"/>
      <c r="BJ48" s="321"/>
      <c r="BK48" s="323"/>
      <c r="BL48" s="323"/>
      <c r="BM48" s="323"/>
    </row>
    <row r="49" spans="1:65" s="365" customFormat="1" ht="16.95" customHeight="1">
      <c r="A49" s="381">
        <v>38</v>
      </c>
      <c r="B49" s="382" t="s">
        <v>47</v>
      </c>
      <c r="C49" s="382">
        <v>42000</v>
      </c>
      <c r="D49" s="382">
        <v>500</v>
      </c>
      <c r="E49" s="321"/>
      <c r="F49" s="321"/>
      <c r="G49" s="321"/>
      <c r="H49" s="305" t="e">
        <f t="shared" si="2"/>
        <v>#DIV/0!</v>
      </c>
      <c r="I49" s="321"/>
      <c r="J49" s="305" t="e">
        <f t="shared" si="8"/>
        <v>#DIV/0!</v>
      </c>
      <c r="K49" s="322">
        <f>G49+'Nov24'!K49</f>
        <v>16944</v>
      </c>
      <c r="L49" s="305">
        <f t="shared" si="0"/>
        <v>40.342857142857142</v>
      </c>
      <c r="M49" s="322">
        <f>I49+'Nov24'!M49</f>
        <v>388</v>
      </c>
      <c r="N49" s="305">
        <f t="shared" si="22"/>
        <v>77.599999999999994</v>
      </c>
      <c r="O49" s="321"/>
      <c r="P49" s="321"/>
      <c r="Q49" s="322">
        <f>O49+'Nov24'!Q49</f>
        <v>616</v>
      </c>
      <c r="R49" s="322">
        <f>P49+'Nov24'!R49</f>
        <v>77</v>
      </c>
      <c r="S49" s="321"/>
      <c r="T49" s="321"/>
      <c r="U49" s="321"/>
      <c r="V49" s="321"/>
      <c r="W49" s="321"/>
      <c r="X49" s="321"/>
      <c r="Y49" s="305" t="e">
        <f t="shared" si="17"/>
        <v>#DIV/0!</v>
      </c>
      <c r="Z49" s="305" t="e">
        <f t="shared" si="17"/>
        <v>#DIV/0!</v>
      </c>
      <c r="AA49" s="321"/>
      <c r="AB49" s="321"/>
      <c r="AC49" s="321"/>
      <c r="AD49" s="321"/>
      <c r="AE49" s="321"/>
      <c r="AF49" s="321"/>
      <c r="AG49" s="321"/>
      <c r="AH49" s="321"/>
      <c r="AI49" s="321"/>
      <c r="AJ49" s="321"/>
      <c r="AK49" s="321"/>
      <c r="AL49" s="321"/>
      <c r="AM49" s="321"/>
      <c r="AN49" s="321"/>
      <c r="AO49" s="321"/>
      <c r="AP49" s="321"/>
      <c r="AQ49" s="321"/>
      <c r="AR49" s="321"/>
      <c r="AS49" s="322">
        <f t="shared" si="3"/>
        <v>0</v>
      </c>
      <c r="AT49" s="322">
        <f t="shared" si="3"/>
        <v>0</v>
      </c>
      <c r="AU49" s="322">
        <f t="shared" si="4"/>
        <v>0</v>
      </c>
      <c r="AV49" s="322">
        <f>AO49+'Nov24'!AV49</f>
        <v>3822</v>
      </c>
      <c r="AW49" s="322">
        <f>AP49+'Nov24'!AW49</f>
        <v>80</v>
      </c>
      <c r="AX49" s="322">
        <f>AQ49+'Nov24'!AX49</f>
        <v>3248</v>
      </c>
      <c r="AY49" s="322">
        <f>AR49+'Nov24'!AY49</f>
        <v>67</v>
      </c>
      <c r="AZ49" s="322">
        <f t="shared" si="5"/>
        <v>7070</v>
      </c>
      <c r="BA49" s="322">
        <f t="shared" si="5"/>
        <v>147</v>
      </c>
      <c r="BB49" s="322">
        <f t="shared" si="6"/>
        <v>7217</v>
      </c>
      <c r="BC49" s="321"/>
      <c r="BD49" s="321"/>
      <c r="BE49" s="322"/>
      <c r="BF49" s="322"/>
      <c r="BG49" s="321"/>
      <c r="BH49" s="321"/>
      <c r="BI49" s="321"/>
      <c r="BJ49" s="321"/>
      <c r="BK49" s="323"/>
      <c r="BL49" s="323"/>
      <c r="BM49" s="323"/>
    </row>
    <row r="50" spans="1:65" s="365" customFormat="1" ht="16.95" customHeight="1">
      <c r="A50" s="383">
        <v>39</v>
      </c>
      <c r="B50" s="384" t="s">
        <v>48</v>
      </c>
      <c r="C50" s="382">
        <v>95000</v>
      </c>
      <c r="D50" s="382">
        <v>8000</v>
      </c>
      <c r="E50" s="321"/>
      <c r="F50" s="321"/>
      <c r="G50" s="321"/>
      <c r="H50" s="305" t="e">
        <f t="shared" si="2"/>
        <v>#DIV/0!</v>
      </c>
      <c r="I50" s="321"/>
      <c r="J50" s="305" t="e">
        <f t="shared" si="8"/>
        <v>#DIV/0!</v>
      </c>
      <c r="K50" s="322">
        <f>G50+'Nov24'!K50</f>
        <v>34491</v>
      </c>
      <c r="L50" s="305">
        <f t="shared" si="0"/>
        <v>36.306315789473686</v>
      </c>
      <c r="M50" s="322">
        <f>I50+'Nov24'!M50</f>
        <v>4431</v>
      </c>
      <c r="N50" s="305">
        <f t="shared" si="22"/>
        <v>55.387500000000003</v>
      </c>
      <c r="O50" s="321"/>
      <c r="P50" s="321"/>
      <c r="Q50" s="322">
        <f>O50+'Nov24'!Q50</f>
        <v>769</v>
      </c>
      <c r="R50" s="322">
        <f>P50+'Nov24'!R50</f>
        <v>188</v>
      </c>
      <c r="S50" s="321"/>
      <c r="T50" s="321"/>
      <c r="U50" s="321"/>
      <c r="V50" s="321"/>
      <c r="W50" s="321"/>
      <c r="X50" s="321"/>
      <c r="Y50" s="305" t="e">
        <f t="shared" si="17"/>
        <v>#DIV/0!</v>
      </c>
      <c r="Z50" s="305" t="e">
        <f t="shared" si="17"/>
        <v>#DIV/0!</v>
      </c>
      <c r="AA50" s="321"/>
      <c r="AB50" s="321"/>
      <c r="AC50" s="321"/>
      <c r="AD50" s="321"/>
      <c r="AE50" s="321"/>
      <c r="AF50" s="321"/>
      <c r="AG50" s="321"/>
      <c r="AH50" s="321"/>
      <c r="AI50" s="321"/>
      <c r="AJ50" s="321"/>
      <c r="AK50" s="321"/>
      <c r="AL50" s="321"/>
      <c r="AM50" s="321"/>
      <c r="AN50" s="321"/>
      <c r="AO50" s="321"/>
      <c r="AP50" s="321"/>
      <c r="AQ50" s="321"/>
      <c r="AR50" s="321"/>
      <c r="AS50" s="322">
        <f t="shared" si="3"/>
        <v>0</v>
      </c>
      <c r="AT50" s="322">
        <f t="shared" si="3"/>
        <v>0</v>
      </c>
      <c r="AU50" s="322">
        <f t="shared" si="4"/>
        <v>0</v>
      </c>
      <c r="AV50" s="322">
        <f>AO50+'Nov24'!AV50</f>
        <v>8531</v>
      </c>
      <c r="AW50" s="322">
        <f>AP50+'Nov24'!AW50</f>
        <v>1387</v>
      </c>
      <c r="AX50" s="322">
        <f>AQ50+'Nov24'!AX50</f>
        <v>7373</v>
      </c>
      <c r="AY50" s="322">
        <f>AR50+'Nov24'!AY50</f>
        <v>1027</v>
      </c>
      <c r="AZ50" s="322">
        <f t="shared" si="5"/>
        <v>15904</v>
      </c>
      <c r="BA50" s="322">
        <f t="shared" si="5"/>
        <v>2414</v>
      </c>
      <c r="BB50" s="322">
        <f t="shared" si="6"/>
        <v>18318</v>
      </c>
      <c r="BC50" s="321"/>
      <c r="BD50" s="321"/>
      <c r="BE50" s="322"/>
      <c r="BF50" s="322"/>
      <c r="BG50" s="321"/>
      <c r="BH50" s="321"/>
      <c r="BI50" s="321"/>
      <c r="BJ50" s="321"/>
      <c r="BK50" s="323"/>
      <c r="BL50" s="323"/>
      <c r="BM50" s="323"/>
    </row>
    <row r="51" spans="1:65" s="366" customFormat="1" ht="16.95" customHeight="1">
      <c r="A51" s="385"/>
      <c r="B51" s="386" t="s">
        <v>18</v>
      </c>
      <c r="C51" s="386">
        <f>SUM(C46:C50)</f>
        <v>258000</v>
      </c>
      <c r="D51" s="386">
        <f t="shared" ref="D51:BM51" si="23">SUM(D46:D50)</f>
        <v>28500</v>
      </c>
      <c r="E51" s="404">
        <f t="shared" si="23"/>
        <v>0</v>
      </c>
      <c r="F51" s="404">
        <f t="shared" si="23"/>
        <v>0</v>
      </c>
      <c r="G51" s="404">
        <f t="shared" si="23"/>
        <v>0</v>
      </c>
      <c r="H51" s="327" t="e">
        <f t="shared" si="2"/>
        <v>#DIV/0!</v>
      </c>
      <c r="I51" s="404">
        <f t="shared" si="23"/>
        <v>0</v>
      </c>
      <c r="J51" s="327" t="e">
        <f t="shared" si="8"/>
        <v>#DIV/0!</v>
      </c>
      <c r="K51" s="404">
        <f t="shared" si="23"/>
        <v>99159</v>
      </c>
      <c r="L51" s="327">
        <f t="shared" si="0"/>
        <v>38.43372093023256</v>
      </c>
      <c r="M51" s="404">
        <f t="shared" si="23"/>
        <v>20744</v>
      </c>
      <c r="N51" s="327">
        <f t="shared" si="9"/>
        <v>72.785964912280704</v>
      </c>
      <c r="O51" s="404">
        <f t="shared" si="23"/>
        <v>0</v>
      </c>
      <c r="P51" s="404">
        <f t="shared" si="23"/>
        <v>0</v>
      </c>
      <c r="Q51" s="404">
        <f t="shared" si="23"/>
        <v>2719</v>
      </c>
      <c r="R51" s="404">
        <f t="shared" si="23"/>
        <v>825</v>
      </c>
      <c r="S51" s="404">
        <f t="shared" si="23"/>
        <v>0</v>
      </c>
      <c r="T51" s="404">
        <f t="shared" si="23"/>
        <v>0</v>
      </c>
      <c r="U51" s="404">
        <f t="shared" si="23"/>
        <v>0</v>
      </c>
      <c r="V51" s="404">
        <f t="shared" si="23"/>
        <v>0</v>
      </c>
      <c r="W51" s="404">
        <f t="shared" si="23"/>
        <v>0</v>
      </c>
      <c r="X51" s="404">
        <f t="shared" si="23"/>
        <v>0</v>
      </c>
      <c r="Y51" s="327" t="e">
        <f t="shared" si="17"/>
        <v>#DIV/0!</v>
      </c>
      <c r="Z51" s="327" t="e">
        <f t="shared" si="17"/>
        <v>#DIV/0!</v>
      </c>
      <c r="AA51" s="404">
        <f t="shared" si="23"/>
        <v>0</v>
      </c>
      <c r="AB51" s="404">
        <f t="shared" si="23"/>
        <v>0</v>
      </c>
      <c r="AC51" s="404">
        <f t="shared" si="23"/>
        <v>0</v>
      </c>
      <c r="AD51" s="404">
        <f t="shared" si="23"/>
        <v>0</v>
      </c>
      <c r="AE51" s="404">
        <f t="shared" si="23"/>
        <v>0</v>
      </c>
      <c r="AF51" s="404">
        <f t="shared" si="23"/>
        <v>0</v>
      </c>
      <c r="AG51" s="404">
        <f t="shared" si="23"/>
        <v>0</v>
      </c>
      <c r="AH51" s="404">
        <f t="shared" si="23"/>
        <v>0</v>
      </c>
      <c r="AI51" s="404">
        <f t="shared" si="23"/>
        <v>0</v>
      </c>
      <c r="AJ51" s="404">
        <f t="shared" si="23"/>
        <v>0</v>
      </c>
      <c r="AK51" s="404">
        <f t="shared" si="23"/>
        <v>0</v>
      </c>
      <c r="AL51" s="404">
        <f t="shared" si="23"/>
        <v>0</v>
      </c>
      <c r="AM51" s="404">
        <f t="shared" si="23"/>
        <v>0</v>
      </c>
      <c r="AN51" s="404">
        <f t="shared" si="23"/>
        <v>0</v>
      </c>
      <c r="AO51" s="404">
        <f t="shared" si="23"/>
        <v>0</v>
      </c>
      <c r="AP51" s="404">
        <f t="shared" si="23"/>
        <v>0</v>
      </c>
      <c r="AQ51" s="404">
        <f t="shared" si="23"/>
        <v>0</v>
      </c>
      <c r="AR51" s="404">
        <f t="shared" si="23"/>
        <v>0</v>
      </c>
      <c r="AS51" s="404">
        <f t="shared" si="23"/>
        <v>0</v>
      </c>
      <c r="AT51" s="404">
        <f t="shared" si="23"/>
        <v>0</v>
      </c>
      <c r="AU51" s="404">
        <f t="shared" si="23"/>
        <v>0</v>
      </c>
      <c r="AV51" s="404">
        <f t="shared" si="23"/>
        <v>23304</v>
      </c>
      <c r="AW51" s="404">
        <f t="shared" si="23"/>
        <v>3835</v>
      </c>
      <c r="AX51" s="404">
        <f t="shared" si="23"/>
        <v>20227</v>
      </c>
      <c r="AY51" s="415">
        <f t="shared" si="23"/>
        <v>2947</v>
      </c>
      <c r="AZ51" s="404">
        <f t="shared" si="23"/>
        <v>43531</v>
      </c>
      <c r="BA51" s="404">
        <f t="shared" si="23"/>
        <v>6782</v>
      </c>
      <c r="BB51" s="404">
        <f t="shared" si="23"/>
        <v>50313</v>
      </c>
      <c r="BC51" s="404">
        <f t="shared" si="23"/>
        <v>0</v>
      </c>
      <c r="BD51" s="404">
        <f t="shared" si="23"/>
        <v>0</v>
      </c>
      <c r="BE51" s="404">
        <f t="shared" si="23"/>
        <v>0</v>
      </c>
      <c r="BF51" s="404">
        <f t="shared" si="23"/>
        <v>0</v>
      </c>
      <c r="BG51" s="404">
        <f t="shared" si="23"/>
        <v>0</v>
      </c>
      <c r="BH51" s="404">
        <f t="shared" si="23"/>
        <v>0</v>
      </c>
      <c r="BI51" s="404">
        <f t="shared" si="23"/>
        <v>0</v>
      </c>
      <c r="BJ51" s="404">
        <f t="shared" si="23"/>
        <v>0</v>
      </c>
      <c r="BK51" s="404">
        <f t="shared" si="23"/>
        <v>21788</v>
      </c>
      <c r="BL51" s="404">
        <f t="shared" si="23"/>
        <v>363150</v>
      </c>
      <c r="BM51" s="404">
        <f t="shared" si="23"/>
        <v>384938</v>
      </c>
    </row>
    <row r="52" spans="1:65" s="365" customFormat="1" ht="16.95" customHeight="1">
      <c r="A52" s="387">
        <v>40</v>
      </c>
      <c r="B52" s="392" t="s">
        <v>49</v>
      </c>
      <c r="C52" s="382">
        <v>146000</v>
      </c>
      <c r="D52" s="382">
        <v>47000</v>
      </c>
      <c r="E52" s="321"/>
      <c r="F52" s="321"/>
      <c r="G52" s="321"/>
      <c r="H52" s="305" t="e">
        <f t="shared" si="2"/>
        <v>#DIV/0!</v>
      </c>
      <c r="I52" s="321"/>
      <c r="J52" s="305" t="e">
        <f t="shared" si="8"/>
        <v>#DIV/0!</v>
      </c>
      <c r="K52" s="322">
        <f>G52+'Nov24'!K52</f>
        <v>57271</v>
      </c>
      <c r="L52" s="305">
        <f t="shared" si="0"/>
        <v>39.226712328767121</v>
      </c>
      <c r="M52" s="322">
        <f>I52+'Nov24'!M52</f>
        <v>25228</v>
      </c>
      <c r="N52" s="305">
        <f t="shared" si="9"/>
        <v>53.676595744680853</v>
      </c>
      <c r="O52" s="321"/>
      <c r="P52" s="321"/>
      <c r="Q52" s="322">
        <f>O52+'Nov24'!Q52</f>
        <v>85</v>
      </c>
      <c r="R52" s="322">
        <f>P52+'Nov24'!R52</f>
        <v>162</v>
      </c>
      <c r="S52" s="321"/>
      <c r="T52" s="321"/>
      <c r="U52" s="321"/>
      <c r="V52" s="321"/>
      <c r="W52" s="321"/>
      <c r="X52" s="321"/>
      <c r="Y52" s="305" t="e">
        <f t="shared" ref="Y52:Z110" si="24">W52*100/U52</f>
        <v>#DIV/0!</v>
      </c>
      <c r="Z52" s="305" t="e">
        <f t="shared" si="24"/>
        <v>#DIV/0!</v>
      </c>
      <c r="AA52" s="321"/>
      <c r="AB52" s="321"/>
      <c r="AC52" s="321"/>
      <c r="AD52" s="321"/>
      <c r="AE52" s="321"/>
      <c r="AF52" s="321"/>
      <c r="AG52" s="321"/>
      <c r="AH52" s="321"/>
      <c r="AI52" s="321"/>
      <c r="AJ52" s="321"/>
      <c r="AK52" s="321"/>
      <c r="AL52" s="321"/>
      <c r="AM52" s="321"/>
      <c r="AN52" s="321"/>
      <c r="AO52" s="321"/>
      <c r="AP52" s="321"/>
      <c r="AQ52" s="321"/>
      <c r="AR52" s="321"/>
      <c r="AS52" s="322">
        <f t="shared" si="3"/>
        <v>0</v>
      </c>
      <c r="AT52" s="322">
        <f t="shared" si="3"/>
        <v>0</v>
      </c>
      <c r="AU52" s="322">
        <f t="shared" si="4"/>
        <v>0</v>
      </c>
      <c r="AV52" s="322">
        <f>AO52+'Nov24'!AV52</f>
        <v>13404</v>
      </c>
      <c r="AW52" s="322">
        <f>AP52+'Nov24'!AW52</f>
        <v>5032</v>
      </c>
      <c r="AX52" s="322">
        <f>AQ52+'Nov24'!AX52</f>
        <v>9700</v>
      </c>
      <c r="AY52" s="322">
        <f>AR52+'Nov24'!AY52</f>
        <v>4116</v>
      </c>
      <c r="AZ52" s="322">
        <f t="shared" si="5"/>
        <v>23104</v>
      </c>
      <c r="BA52" s="322">
        <f t="shared" si="5"/>
        <v>9148</v>
      </c>
      <c r="BB52" s="322">
        <f t="shared" si="6"/>
        <v>32252</v>
      </c>
      <c r="BC52" s="321"/>
      <c r="BD52" s="321"/>
      <c r="BE52" s="322"/>
      <c r="BF52" s="322"/>
      <c r="BG52" s="321"/>
      <c r="BH52" s="321"/>
      <c r="BI52" s="321"/>
      <c r="BJ52" s="321"/>
      <c r="BK52" s="322">
        <f>'Nov24'!BK52+BH52</f>
        <v>28813</v>
      </c>
      <c r="BL52" s="322">
        <f>'Nov24'!BL52+BI52</f>
        <v>0</v>
      </c>
      <c r="BM52" s="322">
        <f>SUM(BK52:BL52)</f>
        <v>28813</v>
      </c>
    </row>
    <row r="53" spans="1:65" s="365" customFormat="1" ht="16.95" customHeight="1">
      <c r="A53" s="383">
        <v>41</v>
      </c>
      <c r="B53" s="384" t="s">
        <v>50</v>
      </c>
      <c r="C53" s="382">
        <v>45000</v>
      </c>
      <c r="D53" s="382">
        <v>8000</v>
      </c>
      <c r="E53" s="321"/>
      <c r="F53" s="321"/>
      <c r="G53" s="321"/>
      <c r="H53" s="305" t="e">
        <f t="shared" si="2"/>
        <v>#DIV/0!</v>
      </c>
      <c r="I53" s="321"/>
      <c r="J53" s="305" t="e">
        <f t="shared" si="8"/>
        <v>#DIV/0!</v>
      </c>
      <c r="K53" s="322">
        <f>G53+'Nov24'!K53</f>
        <v>18929</v>
      </c>
      <c r="L53" s="305">
        <f t="shared" si="0"/>
        <v>42.064444444444447</v>
      </c>
      <c r="M53" s="322">
        <f>I53+'Nov24'!M53</f>
        <v>3326</v>
      </c>
      <c r="N53" s="305">
        <f t="shared" si="9"/>
        <v>41.575000000000003</v>
      </c>
      <c r="O53" s="321"/>
      <c r="P53" s="321"/>
      <c r="Q53" s="322">
        <f>O53+'Nov24'!Q53</f>
        <v>5</v>
      </c>
      <c r="R53" s="322">
        <f>P53+'Nov24'!R53</f>
        <v>3</v>
      </c>
      <c r="S53" s="321"/>
      <c r="T53" s="321"/>
      <c r="U53" s="321"/>
      <c r="V53" s="321"/>
      <c r="W53" s="321"/>
      <c r="X53" s="321"/>
      <c r="Y53" s="305" t="e">
        <f t="shared" si="24"/>
        <v>#DIV/0!</v>
      </c>
      <c r="Z53" s="305" t="e">
        <f t="shared" si="24"/>
        <v>#DIV/0!</v>
      </c>
      <c r="AA53" s="321"/>
      <c r="AB53" s="321"/>
      <c r="AC53" s="321"/>
      <c r="AD53" s="321"/>
      <c r="AE53" s="321"/>
      <c r="AF53" s="321"/>
      <c r="AG53" s="321"/>
      <c r="AH53" s="321"/>
      <c r="AI53" s="321"/>
      <c r="AJ53" s="321"/>
      <c r="AK53" s="321"/>
      <c r="AL53" s="321"/>
      <c r="AM53" s="321"/>
      <c r="AN53" s="321"/>
      <c r="AO53" s="321"/>
      <c r="AP53" s="321"/>
      <c r="AQ53" s="321"/>
      <c r="AR53" s="321"/>
      <c r="AS53" s="322">
        <f t="shared" si="3"/>
        <v>0</v>
      </c>
      <c r="AT53" s="322">
        <f t="shared" si="3"/>
        <v>0</v>
      </c>
      <c r="AU53" s="322">
        <f t="shared" si="4"/>
        <v>0</v>
      </c>
      <c r="AV53" s="322">
        <f>AO53+'Nov24'!AV53</f>
        <v>4226</v>
      </c>
      <c r="AW53" s="322">
        <f>AP53+'Nov24'!AW53</f>
        <v>684</v>
      </c>
      <c r="AX53" s="322">
        <f>AQ53+'Nov24'!AX53</f>
        <v>3441</v>
      </c>
      <c r="AY53" s="322">
        <f>AR53+'Nov24'!AY53</f>
        <v>597</v>
      </c>
      <c r="AZ53" s="322">
        <f t="shared" si="5"/>
        <v>7667</v>
      </c>
      <c r="BA53" s="322">
        <f t="shared" si="5"/>
        <v>1281</v>
      </c>
      <c r="BB53" s="322">
        <f t="shared" si="6"/>
        <v>8948</v>
      </c>
      <c r="BC53" s="321"/>
      <c r="BD53" s="321"/>
      <c r="BE53" s="322"/>
      <c r="BF53" s="322"/>
      <c r="BG53" s="321"/>
      <c r="BH53" s="321"/>
      <c r="BI53" s="321"/>
      <c r="BJ53" s="321"/>
      <c r="BK53" s="323"/>
      <c r="BL53" s="323"/>
      <c r="BM53" s="323"/>
    </row>
    <row r="54" spans="1:65" s="366" customFormat="1" ht="16.95" customHeight="1">
      <c r="A54" s="385"/>
      <c r="B54" s="386" t="s">
        <v>18</v>
      </c>
      <c r="C54" s="386">
        <f>SUM(C52:C53)</f>
        <v>191000</v>
      </c>
      <c r="D54" s="386">
        <f t="shared" ref="D54:BM54" si="25">SUM(D52:D53)</f>
        <v>55000</v>
      </c>
      <c r="E54" s="404">
        <f t="shared" si="25"/>
        <v>0</v>
      </c>
      <c r="F54" s="404">
        <f t="shared" si="25"/>
        <v>0</v>
      </c>
      <c r="G54" s="404">
        <f t="shared" si="25"/>
        <v>0</v>
      </c>
      <c r="H54" s="327" t="e">
        <f t="shared" si="2"/>
        <v>#DIV/0!</v>
      </c>
      <c r="I54" s="404">
        <f t="shared" si="25"/>
        <v>0</v>
      </c>
      <c r="J54" s="327" t="e">
        <f t="shared" si="8"/>
        <v>#DIV/0!</v>
      </c>
      <c r="K54" s="404">
        <f t="shared" si="25"/>
        <v>76200</v>
      </c>
      <c r="L54" s="327">
        <f t="shared" si="0"/>
        <v>39.895287958115183</v>
      </c>
      <c r="M54" s="404">
        <f t="shared" si="25"/>
        <v>28554</v>
      </c>
      <c r="N54" s="327">
        <f t="shared" si="9"/>
        <v>51.916363636363634</v>
      </c>
      <c r="O54" s="404">
        <f t="shared" si="25"/>
        <v>0</v>
      </c>
      <c r="P54" s="404">
        <f t="shared" si="25"/>
        <v>0</v>
      </c>
      <c r="Q54" s="404">
        <f t="shared" si="25"/>
        <v>90</v>
      </c>
      <c r="R54" s="404">
        <f t="shared" si="25"/>
        <v>165</v>
      </c>
      <c r="S54" s="404">
        <f t="shared" si="25"/>
        <v>0</v>
      </c>
      <c r="T54" s="404">
        <f t="shared" si="25"/>
        <v>0</v>
      </c>
      <c r="U54" s="404">
        <f t="shared" si="25"/>
        <v>0</v>
      </c>
      <c r="V54" s="404">
        <f t="shared" si="25"/>
        <v>0</v>
      </c>
      <c r="W54" s="404">
        <f t="shared" si="25"/>
        <v>0</v>
      </c>
      <c r="X54" s="404">
        <f t="shared" si="25"/>
        <v>0</v>
      </c>
      <c r="Y54" s="327" t="e">
        <f t="shared" si="24"/>
        <v>#DIV/0!</v>
      </c>
      <c r="Z54" s="327" t="e">
        <f t="shared" si="24"/>
        <v>#DIV/0!</v>
      </c>
      <c r="AA54" s="404">
        <f t="shared" si="25"/>
        <v>0</v>
      </c>
      <c r="AB54" s="404">
        <f t="shared" si="25"/>
        <v>0</v>
      </c>
      <c r="AC54" s="404">
        <f t="shared" si="25"/>
        <v>0</v>
      </c>
      <c r="AD54" s="404">
        <f t="shared" si="25"/>
        <v>0</v>
      </c>
      <c r="AE54" s="404">
        <f t="shared" si="25"/>
        <v>0</v>
      </c>
      <c r="AF54" s="404">
        <f t="shared" si="25"/>
        <v>0</v>
      </c>
      <c r="AG54" s="404">
        <f t="shared" si="25"/>
        <v>0</v>
      </c>
      <c r="AH54" s="404">
        <f t="shared" si="25"/>
        <v>0</v>
      </c>
      <c r="AI54" s="404">
        <f t="shared" si="25"/>
        <v>0</v>
      </c>
      <c r="AJ54" s="404">
        <f t="shared" si="25"/>
        <v>0</v>
      </c>
      <c r="AK54" s="404">
        <f t="shared" si="25"/>
        <v>0</v>
      </c>
      <c r="AL54" s="404">
        <f t="shared" si="25"/>
        <v>0</v>
      </c>
      <c r="AM54" s="404">
        <f t="shared" si="25"/>
        <v>0</v>
      </c>
      <c r="AN54" s="404">
        <f t="shared" si="25"/>
        <v>0</v>
      </c>
      <c r="AO54" s="404">
        <f t="shared" si="25"/>
        <v>0</v>
      </c>
      <c r="AP54" s="404">
        <f t="shared" si="25"/>
        <v>0</v>
      </c>
      <c r="AQ54" s="404">
        <f t="shared" si="25"/>
        <v>0</v>
      </c>
      <c r="AR54" s="404">
        <f t="shared" si="25"/>
        <v>0</v>
      </c>
      <c r="AS54" s="404">
        <f t="shared" si="25"/>
        <v>0</v>
      </c>
      <c r="AT54" s="404">
        <f t="shared" si="25"/>
        <v>0</v>
      </c>
      <c r="AU54" s="404">
        <f t="shared" si="25"/>
        <v>0</v>
      </c>
      <c r="AV54" s="404">
        <f t="shared" si="25"/>
        <v>17630</v>
      </c>
      <c r="AW54" s="415">
        <f t="shared" si="25"/>
        <v>5716</v>
      </c>
      <c r="AX54" s="404">
        <f t="shared" si="25"/>
        <v>13141</v>
      </c>
      <c r="AY54" s="415">
        <f t="shared" si="25"/>
        <v>4713</v>
      </c>
      <c r="AZ54" s="404">
        <f t="shared" si="25"/>
        <v>30771</v>
      </c>
      <c r="BA54" s="404">
        <f t="shared" si="25"/>
        <v>10429</v>
      </c>
      <c r="BB54" s="404">
        <f t="shared" si="25"/>
        <v>41200</v>
      </c>
      <c r="BC54" s="404">
        <f t="shared" si="25"/>
        <v>0</v>
      </c>
      <c r="BD54" s="404">
        <f t="shared" si="25"/>
        <v>0</v>
      </c>
      <c r="BE54" s="404">
        <f t="shared" si="25"/>
        <v>0</v>
      </c>
      <c r="BF54" s="404">
        <f t="shared" si="25"/>
        <v>0</v>
      </c>
      <c r="BG54" s="404">
        <f t="shared" si="25"/>
        <v>0</v>
      </c>
      <c r="BH54" s="404">
        <f t="shared" si="25"/>
        <v>0</v>
      </c>
      <c r="BI54" s="404">
        <f t="shared" si="25"/>
        <v>0</v>
      </c>
      <c r="BJ54" s="404">
        <f t="shared" si="25"/>
        <v>0</v>
      </c>
      <c r="BK54" s="404">
        <f t="shared" si="25"/>
        <v>28813</v>
      </c>
      <c r="BL54" s="404">
        <f t="shared" si="25"/>
        <v>0</v>
      </c>
      <c r="BM54" s="404">
        <f t="shared" si="25"/>
        <v>28813</v>
      </c>
    </row>
    <row r="55" spans="1:65" s="365" customFormat="1" ht="16.95" customHeight="1">
      <c r="A55" s="387">
        <v>42</v>
      </c>
      <c r="B55" s="392" t="s">
        <v>51</v>
      </c>
      <c r="C55" s="382">
        <v>115000</v>
      </c>
      <c r="D55" s="382">
        <v>0</v>
      </c>
      <c r="E55" s="321"/>
      <c r="F55" s="321"/>
      <c r="G55" s="321"/>
      <c r="H55" s="305" t="e">
        <f t="shared" si="2"/>
        <v>#DIV/0!</v>
      </c>
      <c r="I55" s="321"/>
      <c r="J55" s="305"/>
      <c r="K55" s="322">
        <f>G55+'Nov24'!K55</f>
        <v>40253</v>
      </c>
      <c r="L55" s="305">
        <f t="shared" si="0"/>
        <v>35.002608695652171</v>
      </c>
      <c r="M55" s="322">
        <f>I55+'Nov24'!M55</f>
        <v>0</v>
      </c>
      <c r="N55" s="305">
        <v>0</v>
      </c>
      <c r="O55" s="321"/>
      <c r="P55" s="321"/>
      <c r="Q55" s="322">
        <f>O55+'Nov24'!Q55</f>
        <v>11</v>
      </c>
      <c r="R55" s="322">
        <f>P55+'Nov24'!R55</f>
        <v>0</v>
      </c>
      <c r="S55" s="321"/>
      <c r="T55" s="321"/>
      <c r="U55" s="321"/>
      <c r="V55" s="321"/>
      <c r="W55" s="321"/>
      <c r="X55" s="321"/>
      <c r="Y55" s="305" t="e">
        <f t="shared" si="24"/>
        <v>#DIV/0!</v>
      </c>
      <c r="Z55" s="305"/>
      <c r="AA55" s="321"/>
      <c r="AB55" s="321"/>
      <c r="AC55" s="321"/>
      <c r="AD55" s="321"/>
      <c r="AE55" s="321"/>
      <c r="AF55" s="321"/>
      <c r="AG55" s="321"/>
      <c r="AH55" s="321"/>
      <c r="AI55" s="321"/>
      <c r="AJ55" s="321"/>
      <c r="AK55" s="321"/>
      <c r="AL55" s="321"/>
      <c r="AM55" s="321"/>
      <c r="AN55" s="321"/>
      <c r="AO55" s="321"/>
      <c r="AP55" s="321"/>
      <c r="AQ55" s="321"/>
      <c r="AR55" s="321"/>
      <c r="AS55" s="322">
        <f t="shared" si="3"/>
        <v>0</v>
      </c>
      <c r="AT55" s="322">
        <f t="shared" si="3"/>
        <v>0</v>
      </c>
      <c r="AU55" s="322">
        <f t="shared" si="4"/>
        <v>0</v>
      </c>
      <c r="AV55" s="322">
        <f>AO55+'Nov24'!AV55</f>
        <v>10117</v>
      </c>
      <c r="AW55" s="322">
        <f>AP55+'Nov24'!AW55</f>
        <v>0</v>
      </c>
      <c r="AX55" s="322">
        <f>AQ55+'Nov24'!AX55</f>
        <v>8618</v>
      </c>
      <c r="AY55" s="322">
        <f>AR55+'Nov24'!AY55</f>
        <v>0</v>
      </c>
      <c r="AZ55" s="322">
        <f t="shared" si="5"/>
        <v>18735</v>
      </c>
      <c r="BA55" s="322">
        <f t="shared" si="5"/>
        <v>0</v>
      </c>
      <c r="BB55" s="322">
        <f t="shared" si="6"/>
        <v>18735</v>
      </c>
      <c r="BC55" s="321"/>
      <c r="BD55" s="321"/>
      <c r="BE55" s="322">
        <v>0</v>
      </c>
      <c r="BF55" s="322">
        <v>0</v>
      </c>
      <c r="BG55" s="321"/>
      <c r="BH55" s="321"/>
      <c r="BI55" s="321"/>
      <c r="BJ55" s="321"/>
      <c r="BK55" s="323"/>
      <c r="BL55" s="323"/>
      <c r="BM55" s="323"/>
    </row>
    <row r="56" spans="1:65" s="365" customFormat="1" ht="16.95" customHeight="1">
      <c r="A56" s="383">
        <v>43</v>
      </c>
      <c r="B56" s="384" t="s">
        <v>52</v>
      </c>
      <c r="C56" s="382">
        <v>120000</v>
      </c>
      <c r="D56" s="382">
        <v>0</v>
      </c>
      <c r="E56" s="321"/>
      <c r="F56" s="321"/>
      <c r="G56" s="321"/>
      <c r="H56" s="305" t="e">
        <f t="shared" si="2"/>
        <v>#DIV/0!</v>
      </c>
      <c r="I56" s="321"/>
      <c r="J56" s="305"/>
      <c r="K56" s="322">
        <f>G56+'Nov24'!K56</f>
        <v>42650</v>
      </c>
      <c r="L56" s="305">
        <f t="shared" si="0"/>
        <v>35.541666666666664</v>
      </c>
      <c r="M56" s="322">
        <f>I56+'Nov24'!M56</f>
        <v>0</v>
      </c>
      <c r="N56" s="305">
        <v>0</v>
      </c>
      <c r="O56" s="321"/>
      <c r="P56" s="321"/>
      <c r="Q56" s="322">
        <f>O56+'Nov24'!Q56</f>
        <v>32</v>
      </c>
      <c r="R56" s="322">
        <f>P56+'Nov24'!R56</f>
        <v>0</v>
      </c>
      <c r="S56" s="321"/>
      <c r="T56" s="321"/>
      <c r="U56" s="321"/>
      <c r="V56" s="321"/>
      <c r="W56" s="321"/>
      <c r="X56" s="321"/>
      <c r="Y56" s="305" t="e">
        <f t="shared" si="24"/>
        <v>#DIV/0!</v>
      </c>
      <c r="Z56" s="305"/>
      <c r="AA56" s="321"/>
      <c r="AB56" s="321"/>
      <c r="AC56" s="321"/>
      <c r="AD56" s="321"/>
      <c r="AE56" s="321"/>
      <c r="AF56" s="321"/>
      <c r="AG56" s="321"/>
      <c r="AH56" s="321"/>
      <c r="AI56" s="321"/>
      <c r="AJ56" s="321"/>
      <c r="AK56" s="321"/>
      <c r="AL56" s="321"/>
      <c r="AM56" s="321"/>
      <c r="AN56" s="321"/>
      <c r="AO56" s="321"/>
      <c r="AP56" s="321"/>
      <c r="AQ56" s="321"/>
      <c r="AR56" s="321"/>
      <c r="AS56" s="322">
        <f t="shared" si="3"/>
        <v>0</v>
      </c>
      <c r="AT56" s="322">
        <f t="shared" si="3"/>
        <v>0</v>
      </c>
      <c r="AU56" s="322">
        <f t="shared" si="4"/>
        <v>0</v>
      </c>
      <c r="AV56" s="322">
        <f>AO56+'Nov24'!AV56</f>
        <v>10430</v>
      </c>
      <c r="AW56" s="322">
        <f>AP56+'Nov24'!AW56</f>
        <v>0</v>
      </c>
      <c r="AX56" s="322">
        <f>AQ56+'Nov24'!AX56</f>
        <v>8486</v>
      </c>
      <c r="AY56" s="322">
        <f>AR56+'Nov24'!AY56</f>
        <v>0</v>
      </c>
      <c r="AZ56" s="322">
        <f t="shared" si="5"/>
        <v>18916</v>
      </c>
      <c r="BA56" s="322">
        <f t="shared" si="5"/>
        <v>0</v>
      </c>
      <c r="BB56" s="322">
        <f t="shared" si="6"/>
        <v>18916</v>
      </c>
      <c r="BC56" s="321"/>
      <c r="BD56" s="321"/>
      <c r="BE56" s="322">
        <v>0</v>
      </c>
      <c r="BF56" s="322">
        <v>0</v>
      </c>
      <c r="BG56" s="321"/>
      <c r="BH56" s="321"/>
      <c r="BI56" s="321"/>
      <c r="BJ56" s="321"/>
      <c r="BK56" s="323"/>
      <c r="BL56" s="323"/>
      <c r="BM56" s="323"/>
    </row>
    <row r="57" spans="1:65" s="366" customFormat="1" ht="16.95" customHeight="1">
      <c r="A57" s="385"/>
      <c r="B57" s="386" t="s">
        <v>18</v>
      </c>
      <c r="C57" s="386">
        <f>SUM(C55:C56)</f>
        <v>235000</v>
      </c>
      <c r="D57" s="386">
        <f t="shared" ref="D57:BM57" si="26">SUM(D55:D56)</f>
        <v>0</v>
      </c>
      <c r="E57" s="404">
        <f t="shared" si="26"/>
        <v>0</v>
      </c>
      <c r="F57" s="404">
        <f t="shared" si="26"/>
        <v>0</v>
      </c>
      <c r="G57" s="404">
        <f t="shared" si="26"/>
        <v>0</v>
      </c>
      <c r="H57" s="327" t="e">
        <f t="shared" si="2"/>
        <v>#DIV/0!</v>
      </c>
      <c r="I57" s="404">
        <f t="shared" si="26"/>
        <v>0</v>
      </c>
      <c r="J57" s="404">
        <f t="shared" si="26"/>
        <v>0</v>
      </c>
      <c r="K57" s="404">
        <f t="shared" si="26"/>
        <v>82903</v>
      </c>
      <c r="L57" s="327">
        <f t="shared" si="0"/>
        <v>35.277872340425532</v>
      </c>
      <c r="M57" s="404">
        <f t="shared" si="26"/>
        <v>0</v>
      </c>
      <c r="N57" s="404">
        <f t="shared" si="26"/>
        <v>0</v>
      </c>
      <c r="O57" s="404">
        <f t="shared" si="26"/>
        <v>0</v>
      </c>
      <c r="P57" s="404">
        <f t="shared" si="26"/>
        <v>0</v>
      </c>
      <c r="Q57" s="404">
        <f t="shared" si="26"/>
        <v>43</v>
      </c>
      <c r="R57" s="404">
        <f t="shared" si="26"/>
        <v>0</v>
      </c>
      <c r="S57" s="404">
        <f t="shared" si="26"/>
        <v>0</v>
      </c>
      <c r="T57" s="404">
        <f t="shared" si="26"/>
        <v>0</v>
      </c>
      <c r="U57" s="404">
        <f t="shared" si="26"/>
        <v>0</v>
      </c>
      <c r="V57" s="404">
        <f t="shared" si="26"/>
        <v>0</v>
      </c>
      <c r="W57" s="404">
        <f t="shared" si="26"/>
        <v>0</v>
      </c>
      <c r="X57" s="404">
        <f t="shared" si="26"/>
        <v>0</v>
      </c>
      <c r="Y57" s="377" t="e">
        <f t="shared" si="24"/>
        <v>#DIV/0!</v>
      </c>
      <c r="Z57" s="404">
        <f t="shared" si="26"/>
        <v>0</v>
      </c>
      <c r="AA57" s="404">
        <f t="shared" si="26"/>
        <v>0</v>
      </c>
      <c r="AB57" s="404">
        <f t="shared" si="26"/>
        <v>0</v>
      </c>
      <c r="AC57" s="404">
        <f t="shared" si="26"/>
        <v>0</v>
      </c>
      <c r="AD57" s="404">
        <f t="shared" si="26"/>
        <v>0</v>
      </c>
      <c r="AE57" s="404">
        <f t="shared" si="26"/>
        <v>0</v>
      </c>
      <c r="AF57" s="404">
        <f t="shared" si="26"/>
        <v>0</v>
      </c>
      <c r="AG57" s="404">
        <f t="shared" si="26"/>
        <v>0</v>
      </c>
      <c r="AH57" s="404">
        <f t="shared" si="26"/>
        <v>0</v>
      </c>
      <c r="AI57" s="404">
        <f t="shared" si="26"/>
        <v>0</v>
      </c>
      <c r="AJ57" s="404">
        <f t="shared" si="26"/>
        <v>0</v>
      </c>
      <c r="AK57" s="404">
        <f t="shared" si="26"/>
        <v>0</v>
      </c>
      <c r="AL57" s="404">
        <f t="shared" si="26"/>
        <v>0</v>
      </c>
      <c r="AM57" s="404">
        <f t="shared" si="26"/>
        <v>0</v>
      </c>
      <c r="AN57" s="404">
        <f t="shared" si="26"/>
        <v>0</v>
      </c>
      <c r="AO57" s="404">
        <f t="shared" si="26"/>
        <v>0</v>
      </c>
      <c r="AP57" s="404">
        <f t="shared" si="26"/>
        <v>0</v>
      </c>
      <c r="AQ57" s="404">
        <f t="shared" si="26"/>
        <v>0</v>
      </c>
      <c r="AR57" s="404">
        <f t="shared" si="26"/>
        <v>0</v>
      </c>
      <c r="AS57" s="404">
        <f t="shared" si="26"/>
        <v>0</v>
      </c>
      <c r="AT57" s="404">
        <f t="shared" si="26"/>
        <v>0</v>
      </c>
      <c r="AU57" s="404">
        <f t="shared" si="26"/>
        <v>0</v>
      </c>
      <c r="AV57" s="404">
        <f t="shared" si="26"/>
        <v>20547</v>
      </c>
      <c r="AW57" s="404">
        <f t="shared" si="26"/>
        <v>0</v>
      </c>
      <c r="AX57" s="404">
        <f t="shared" si="26"/>
        <v>17104</v>
      </c>
      <c r="AY57" s="404">
        <f t="shared" si="26"/>
        <v>0</v>
      </c>
      <c r="AZ57" s="404">
        <f t="shared" si="26"/>
        <v>37651</v>
      </c>
      <c r="BA57" s="404">
        <f t="shared" si="26"/>
        <v>0</v>
      </c>
      <c r="BB57" s="404">
        <f t="shared" si="26"/>
        <v>37651</v>
      </c>
      <c r="BC57" s="404">
        <f t="shared" si="26"/>
        <v>0</v>
      </c>
      <c r="BD57" s="404">
        <f t="shared" si="26"/>
        <v>0</v>
      </c>
      <c r="BE57" s="404">
        <f t="shared" si="26"/>
        <v>0</v>
      </c>
      <c r="BF57" s="404">
        <f t="shared" si="26"/>
        <v>0</v>
      </c>
      <c r="BG57" s="404">
        <f t="shared" si="26"/>
        <v>0</v>
      </c>
      <c r="BH57" s="404">
        <f t="shared" si="26"/>
        <v>0</v>
      </c>
      <c r="BI57" s="404">
        <f t="shared" si="26"/>
        <v>0</v>
      </c>
      <c r="BJ57" s="404">
        <f t="shared" si="26"/>
        <v>0</v>
      </c>
      <c r="BK57" s="404">
        <f t="shared" si="26"/>
        <v>0</v>
      </c>
      <c r="BL57" s="404">
        <f t="shared" si="26"/>
        <v>0</v>
      </c>
      <c r="BM57" s="404">
        <f t="shared" si="26"/>
        <v>0</v>
      </c>
    </row>
    <row r="58" spans="1:65" s="365" customFormat="1" ht="16.95" customHeight="1">
      <c r="A58" s="387">
        <v>44</v>
      </c>
      <c r="B58" s="392" t="s">
        <v>53</v>
      </c>
      <c r="C58" s="382">
        <v>88000</v>
      </c>
      <c r="D58" s="382">
        <v>40000</v>
      </c>
      <c r="E58" s="321"/>
      <c r="F58" s="321"/>
      <c r="G58" s="321"/>
      <c r="H58" s="305" t="e">
        <f t="shared" si="2"/>
        <v>#DIV/0!</v>
      </c>
      <c r="I58" s="321"/>
      <c r="J58" s="305" t="e">
        <f t="shared" si="8"/>
        <v>#DIV/0!</v>
      </c>
      <c r="K58" s="322">
        <f>G58+'Nov24'!K58</f>
        <v>36986</v>
      </c>
      <c r="L58" s="305">
        <f t="shared" si="0"/>
        <v>42.029545454545456</v>
      </c>
      <c r="M58" s="322">
        <f>I58+'Nov24'!M58</f>
        <v>18078</v>
      </c>
      <c r="N58" s="305">
        <f t="shared" ref="N58:N62" si="27">M58*100/D58</f>
        <v>45.195</v>
      </c>
      <c r="O58" s="321"/>
      <c r="P58" s="321"/>
      <c r="Q58" s="322">
        <f>O58+'Nov24'!Q58</f>
        <v>814</v>
      </c>
      <c r="R58" s="322">
        <f>P58+'Nov24'!R58</f>
        <v>402</v>
      </c>
      <c r="S58" s="321"/>
      <c r="T58" s="321"/>
      <c r="U58" s="321"/>
      <c r="V58" s="321"/>
      <c r="W58" s="321"/>
      <c r="X58" s="321"/>
      <c r="Y58" s="305" t="e">
        <f t="shared" si="24"/>
        <v>#DIV/0!</v>
      </c>
      <c r="Z58" s="305" t="e">
        <f t="shared" si="24"/>
        <v>#DIV/0!</v>
      </c>
      <c r="AA58" s="321"/>
      <c r="AB58" s="321"/>
      <c r="AC58" s="321"/>
      <c r="AD58" s="321"/>
      <c r="AE58" s="321"/>
      <c r="AF58" s="321"/>
      <c r="AG58" s="321"/>
      <c r="AH58" s="321"/>
      <c r="AI58" s="321"/>
      <c r="AJ58" s="321"/>
      <c r="AK58" s="321"/>
      <c r="AL58" s="321"/>
      <c r="AM58" s="321"/>
      <c r="AN58" s="321"/>
      <c r="AO58" s="321"/>
      <c r="AP58" s="321"/>
      <c r="AQ58" s="321"/>
      <c r="AR58" s="321"/>
      <c r="AS58" s="322">
        <f t="shared" si="3"/>
        <v>0</v>
      </c>
      <c r="AT58" s="322">
        <f t="shared" si="3"/>
        <v>0</v>
      </c>
      <c r="AU58" s="322">
        <f t="shared" si="4"/>
        <v>0</v>
      </c>
      <c r="AV58" s="322">
        <f>AO58+'Nov24'!AV58</f>
        <v>7289</v>
      </c>
      <c r="AW58" s="322">
        <f>AP58+'Nov24'!AW58</f>
        <v>4313</v>
      </c>
      <c r="AX58" s="322">
        <f>AQ58+'Nov24'!AX58</f>
        <v>6006</v>
      </c>
      <c r="AY58" s="322">
        <f>AR58+'Nov24'!AY58</f>
        <v>3299</v>
      </c>
      <c r="AZ58" s="322">
        <f t="shared" si="5"/>
        <v>13295</v>
      </c>
      <c r="BA58" s="322">
        <f t="shared" si="5"/>
        <v>7612</v>
      </c>
      <c r="BB58" s="322">
        <f t="shared" si="6"/>
        <v>20907</v>
      </c>
      <c r="BC58" s="321"/>
      <c r="BD58" s="321"/>
      <c r="BE58" s="322">
        <f>BC58+'Nov24'!BE58</f>
        <v>93</v>
      </c>
      <c r="BF58" s="322">
        <f>BD58+'Nov24'!BF58</f>
        <v>465</v>
      </c>
      <c r="BG58" s="321"/>
      <c r="BH58" s="321"/>
      <c r="BI58" s="321"/>
      <c r="BJ58" s="321">
        <f>SUM(BH58:BI58)</f>
        <v>0</v>
      </c>
      <c r="BK58" s="322">
        <f>'Nov24'!BK58+BH58</f>
        <v>37801</v>
      </c>
      <c r="BL58" s="322">
        <f>'Nov24'!BL58+BI58</f>
        <v>0</v>
      </c>
      <c r="BM58" s="322">
        <f>SUM(BK58:BL58)</f>
        <v>37801</v>
      </c>
    </row>
    <row r="59" spans="1:65" s="365" customFormat="1" ht="16.95" customHeight="1">
      <c r="A59" s="381">
        <v>45</v>
      </c>
      <c r="B59" s="382" t="s">
        <v>54</v>
      </c>
      <c r="C59" s="382">
        <v>44000</v>
      </c>
      <c r="D59" s="382">
        <v>4000</v>
      </c>
      <c r="E59" s="321"/>
      <c r="F59" s="321"/>
      <c r="G59" s="321"/>
      <c r="H59" s="305" t="e">
        <f t="shared" si="2"/>
        <v>#DIV/0!</v>
      </c>
      <c r="I59" s="321"/>
      <c r="J59" s="305" t="e">
        <f t="shared" si="8"/>
        <v>#DIV/0!</v>
      </c>
      <c r="K59" s="322">
        <f>G59+'Nov24'!K59</f>
        <v>16104</v>
      </c>
      <c r="L59" s="305">
        <f t="shared" si="0"/>
        <v>36.6</v>
      </c>
      <c r="M59" s="322">
        <f>I59+'Nov24'!M59</f>
        <v>3330</v>
      </c>
      <c r="N59" s="305">
        <f t="shared" si="27"/>
        <v>83.25</v>
      </c>
      <c r="O59" s="321"/>
      <c r="P59" s="321"/>
      <c r="Q59" s="322">
        <f>O59+'Nov24'!Q59</f>
        <v>493</v>
      </c>
      <c r="R59" s="322">
        <f>P59+'Nov24'!R59</f>
        <v>272</v>
      </c>
      <c r="S59" s="321"/>
      <c r="T59" s="321"/>
      <c r="U59" s="321"/>
      <c r="V59" s="321"/>
      <c r="W59" s="321"/>
      <c r="X59" s="321"/>
      <c r="Y59" s="305" t="e">
        <f t="shared" si="24"/>
        <v>#DIV/0!</v>
      </c>
      <c r="Z59" s="305" t="e">
        <f t="shared" si="24"/>
        <v>#DIV/0!</v>
      </c>
      <c r="AA59" s="321"/>
      <c r="AB59" s="321"/>
      <c r="AC59" s="321"/>
      <c r="AD59" s="321"/>
      <c r="AE59" s="321"/>
      <c r="AF59" s="321"/>
      <c r="AG59" s="321"/>
      <c r="AH59" s="321"/>
      <c r="AI59" s="321"/>
      <c r="AJ59" s="321"/>
      <c r="AK59" s="321"/>
      <c r="AL59" s="321"/>
      <c r="AM59" s="321"/>
      <c r="AN59" s="321"/>
      <c r="AO59" s="321"/>
      <c r="AP59" s="321"/>
      <c r="AQ59" s="321"/>
      <c r="AR59" s="321"/>
      <c r="AS59" s="322">
        <f t="shared" si="3"/>
        <v>0</v>
      </c>
      <c r="AT59" s="322">
        <f t="shared" si="3"/>
        <v>0</v>
      </c>
      <c r="AU59" s="322">
        <f t="shared" si="4"/>
        <v>0</v>
      </c>
      <c r="AV59" s="322">
        <f>AO59+'Nov24'!AV59</f>
        <v>3880</v>
      </c>
      <c r="AW59" s="322">
        <f>AP59+'Nov24'!AW59</f>
        <v>560</v>
      </c>
      <c r="AX59" s="322">
        <f>AQ59+'Nov24'!AX59</f>
        <v>3109</v>
      </c>
      <c r="AY59" s="322">
        <f>AR59+'Nov24'!AY59</f>
        <v>386</v>
      </c>
      <c r="AZ59" s="322">
        <f t="shared" si="5"/>
        <v>6989</v>
      </c>
      <c r="BA59" s="322">
        <f t="shared" si="5"/>
        <v>946</v>
      </c>
      <c r="BB59" s="322">
        <f t="shared" si="6"/>
        <v>7935</v>
      </c>
      <c r="BC59" s="321"/>
      <c r="BD59" s="321"/>
      <c r="BE59" s="322"/>
      <c r="BF59" s="322"/>
      <c r="BG59" s="321"/>
      <c r="BH59" s="321"/>
      <c r="BI59" s="321"/>
      <c r="BJ59" s="321"/>
      <c r="BK59" s="323"/>
      <c r="BL59" s="323"/>
      <c r="BM59" s="323"/>
    </row>
    <row r="60" spans="1:65" s="365" customFormat="1" ht="16.95" customHeight="1">
      <c r="A60" s="381">
        <v>46</v>
      </c>
      <c r="B60" s="382" t="s">
        <v>55</v>
      </c>
      <c r="C60" s="382">
        <v>22000</v>
      </c>
      <c r="D60" s="382">
        <v>20000</v>
      </c>
      <c r="E60" s="321"/>
      <c r="F60" s="321"/>
      <c r="G60" s="321"/>
      <c r="H60" s="305" t="e">
        <f t="shared" si="2"/>
        <v>#DIV/0!</v>
      </c>
      <c r="I60" s="321"/>
      <c r="J60" s="305" t="e">
        <f t="shared" si="8"/>
        <v>#DIV/0!</v>
      </c>
      <c r="K60" s="322">
        <f>G60+'Nov24'!K60</f>
        <v>8342</v>
      </c>
      <c r="L60" s="305">
        <f t="shared" si="0"/>
        <v>37.918181818181822</v>
      </c>
      <c r="M60" s="322">
        <f>I60+'Nov24'!M60</f>
        <v>10571</v>
      </c>
      <c r="N60" s="305">
        <f t="shared" si="27"/>
        <v>52.854999999999997</v>
      </c>
      <c r="O60" s="321"/>
      <c r="P60" s="321"/>
      <c r="Q60" s="322">
        <f>O60+'Nov24'!Q60</f>
        <v>298</v>
      </c>
      <c r="R60" s="322">
        <f>P60+'Nov24'!R60</f>
        <v>290</v>
      </c>
      <c r="S60" s="321"/>
      <c r="T60" s="321"/>
      <c r="U60" s="321"/>
      <c r="V60" s="321"/>
      <c r="W60" s="321"/>
      <c r="X60" s="321"/>
      <c r="Y60" s="305" t="e">
        <f t="shared" si="24"/>
        <v>#DIV/0!</v>
      </c>
      <c r="Z60" s="305" t="e">
        <f t="shared" si="24"/>
        <v>#DIV/0!</v>
      </c>
      <c r="AA60" s="321"/>
      <c r="AB60" s="321"/>
      <c r="AC60" s="321"/>
      <c r="AD60" s="321"/>
      <c r="AE60" s="321"/>
      <c r="AF60" s="321"/>
      <c r="AG60" s="321"/>
      <c r="AH60" s="321"/>
      <c r="AI60" s="321"/>
      <c r="AJ60" s="321"/>
      <c r="AK60" s="321"/>
      <c r="AL60" s="321"/>
      <c r="AM60" s="321"/>
      <c r="AN60" s="321"/>
      <c r="AO60" s="321"/>
      <c r="AP60" s="321"/>
      <c r="AQ60" s="321"/>
      <c r="AR60" s="321"/>
      <c r="AS60" s="322">
        <f t="shared" si="3"/>
        <v>0</v>
      </c>
      <c r="AT60" s="322">
        <f t="shared" si="3"/>
        <v>0</v>
      </c>
      <c r="AU60" s="322">
        <f t="shared" si="4"/>
        <v>0</v>
      </c>
      <c r="AV60" s="322">
        <f>AO60+'Nov24'!AV60</f>
        <v>1997</v>
      </c>
      <c r="AW60" s="322">
        <f>AP60+'Nov24'!AW60</f>
        <v>2397</v>
      </c>
      <c r="AX60" s="322">
        <f>AQ60+'Nov24'!AX60</f>
        <v>1660</v>
      </c>
      <c r="AY60" s="322">
        <f>AR60+'Nov24'!AY60</f>
        <v>2105</v>
      </c>
      <c r="AZ60" s="322">
        <f t="shared" si="5"/>
        <v>3657</v>
      </c>
      <c r="BA60" s="322">
        <f t="shared" si="5"/>
        <v>4502</v>
      </c>
      <c r="BB60" s="322">
        <f t="shared" si="6"/>
        <v>8159</v>
      </c>
      <c r="BC60" s="321"/>
      <c r="BD60" s="321"/>
      <c r="BE60" s="322"/>
      <c r="BF60" s="322"/>
      <c r="BG60" s="321"/>
      <c r="BH60" s="321"/>
      <c r="BI60" s="321"/>
      <c r="BJ60" s="321"/>
      <c r="BK60" s="323"/>
      <c r="BL60" s="323"/>
      <c r="BM60" s="323"/>
    </row>
    <row r="61" spans="1:65" s="365" customFormat="1" ht="16.95" customHeight="1">
      <c r="A61" s="381">
        <v>47</v>
      </c>
      <c r="B61" s="382" t="s">
        <v>56</v>
      </c>
      <c r="C61" s="382">
        <v>36000</v>
      </c>
      <c r="D61" s="382">
        <v>0</v>
      </c>
      <c r="E61" s="321"/>
      <c r="F61" s="321"/>
      <c r="G61" s="321"/>
      <c r="H61" s="305" t="e">
        <f t="shared" si="2"/>
        <v>#DIV/0!</v>
      </c>
      <c r="I61" s="321"/>
      <c r="J61" s="305"/>
      <c r="K61" s="322">
        <f>G61+'Nov24'!K61</f>
        <v>15407</v>
      </c>
      <c r="L61" s="305">
        <f t="shared" si="0"/>
        <v>42.797222222222224</v>
      </c>
      <c r="M61" s="322">
        <f>I61+'Nov24'!M61</f>
        <v>0</v>
      </c>
      <c r="N61" s="305"/>
      <c r="O61" s="321"/>
      <c r="P61" s="321"/>
      <c r="Q61" s="322">
        <f>O61+'Nov24'!Q61</f>
        <v>167</v>
      </c>
      <c r="R61" s="322">
        <f>P61+'Nov24'!R61</f>
        <v>0</v>
      </c>
      <c r="S61" s="321"/>
      <c r="T61" s="321"/>
      <c r="U61" s="321"/>
      <c r="V61" s="321"/>
      <c r="W61" s="321"/>
      <c r="X61" s="321"/>
      <c r="Y61" s="305" t="e">
        <f t="shared" si="24"/>
        <v>#DIV/0!</v>
      </c>
      <c r="Z61" s="305"/>
      <c r="AA61" s="321"/>
      <c r="AB61" s="321"/>
      <c r="AC61" s="321"/>
      <c r="AD61" s="321"/>
      <c r="AE61" s="321"/>
      <c r="AF61" s="321"/>
      <c r="AG61" s="321"/>
      <c r="AH61" s="321"/>
      <c r="AI61" s="321"/>
      <c r="AJ61" s="321"/>
      <c r="AK61" s="321"/>
      <c r="AL61" s="321"/>
      <c r="AM61" s="321"/>
      <c r="AN61" s="321"/>
      <c r="AO61" s="321"/>
      <c r="AP61" s="321"/>
      <c r="AQ61" s="321"/>
      <c r="AR61" s="321"/>
      <c r="AS61" s="322">
        <f t="shared" si="3"/>
        <v>0</v>
      </c>
      <c r="AT61" s="322">
        <f t="shared" si="3"/>
        <v>0</v>
      </c>
      <c r="AU61" s="322">
        <f t="shared" si="4"/>
        <v>0</v>
      </c>
      <c r="AV61" s="322">
        <f>AO61+'Nov24'!AV61</f>
        <v>3249</v>
      </c>
      <c r="AW61" s="322">
        <f>AP61+'Nov24'!AW61</f>
        <v>0</v>
      </c>
      <c r="AX61" s="322">
        <f>AQ61+'Nov24'!AX61</f>
        <v>2908</v>
      </c>
      <c r="AY61" s="322">
        <f>AR61+'Nov24'!AY61</f>
        <v>0</v>
      </c>
      <c r="AZ61" s="322">
        <f t="shared" si="5"/>
        <v>6157</v>
      </c>
      <c r="BA61" s="322">
        <f t="shared" si="5"/>
        <v>0</v>
      </c>
      <c r="BB61" s="322">
        <f t="shared" si="6"/>
        <v>6157</v>
      </c>
      <c r="BC61" s="321"/>
      <c r="BD61" s="321"/>
      <c r="BE61" s="322"/>
      <c r="BF61" s="322"/>
      <c r="BG61" s="321"/>
      <c r="BH61" s="321"/>
      <c r="BI61" s="321"/>
      <c r="BJ61" s="321"/>
      <c r="BK61" s="323"/>
      <c r="BL61" s="323"/>
      <c r="BM61" s="323"/>
    </row>
    <row r="62" spans="1:65" s="365" customFormat="1" ht="16.95" customHeight="1">
      <c r="A62" s="383">
        <v>48</v>
      </c>
      <c r="B62" s="384" t="s">
        <v>57</v>
      </c>
      <c r="C62" s="382">
        <v>65000</v>
      </c>
      <c r="D62" s="382">
        <v>12000</v>
      </c>
      <c r="E62" s="321"/>
      <c r="F62" s="321"/>
      <c r="G62" s="321"/>
      <c r="H62" s="305" t="e">
        <f t="shared" si="2"/>
        <v>#DIV/0!</v>
      </c>
      <c r="I62" s="321"/>
      <c r="J62" s="305" t="e">
        <f t="shared" si="8"/>
        <v>#DIV/0!</v>
      </c>
      <c r="K62" s="322">
        <f>G62+'Nov24'!K62</f>
        <v>25927</v>
      </c>
      <c r="L62" s="305">
        <f t="shared" si="0"/>
        <v>39.887692307692305</v>
      </c>
      <c r="M62" s="322">
        <f>I62+'Nov24'!M62</f>
        <v>4814</v>
      </c>
      <c r="N62" s="305">
        <f t="shared" si="27"/>
        <v>40.116666666666667</v>
      </c>
      <c r="O62" s="321"/>
      <c r="P62" s="321"/>
      <c r="Q62" s="322">
        <f>O62+'Nov24'!Q62</f>
        <v>356</v>
      </c>
      <c r="R62" s="322">
        <f>P62+'Nov24'!R62</f>
        <v>85</v>
      </c>
      <c r="S62" s="321"/>
      <c r="T62" s="321"/>
      <c r="U62" s="321"/>
      <c r="V62" s="321"/>
      <c r="W62" s="321"/>
      <c r="X62" s="321"/>
      <c r="Y62" s="305" t="e">
        <f t="shared" si="24"/>
        <v>#DIV/0!</v>
      </c>
      <c r="Z62" s="305" t="e">
        <f t="shared" si="24"/>
        <v>#DIV/0!</v>
      </c>
      <c r="AA62" s="321"/>
      <c r="AB62" s="321"/>
      <c r="AC62" s="321"/>
      <c r="AD62" s="321"/>
      <c r="AE62" s="321"/>
      <c r="AF62" s="321"/>
      <c r="AG62" s="321"/>
      <c r="AH62" s="321"/>
      <c r="AI62" s="321"/>
      <c r="AJ62" s="321"/>
      <c r="AK62" s="321"/>
      <c r="AL62" s="321"/>
      <c r="AM62" s="321"/>
      <c r="AN62" s="321"/>
      <c r="AO62" s="321"/>
      <c r="AP62" s="321"/>
      <c r="AQ62" s="321"/>
      <c r="AR62" s="321"/>
      <c r="AS62" s="322">
        <f t="shared" si="3"/>
        <v>0</v>
      </c>
      <c r="AT62" s="322">
        <f t="shared" si="3"/>
        <v>0</v>
      </c>
      <c r="AU62" s="322">
        <f t="shared" si="4"/>
        <v>0</v>
      </c>
      <c r="AV62" s="322">
        <f>AO62+'Nov24'!AV62</f>
        <v>5947</v>
      </c>
      <c r="AW62" s="322">
        <f>AP62+'Nov24'!AW62</f>
        <v>1019</v>
      </c>
      <c r="AX62" s="322">
        <f>AQ62+'Nov24'!AX62</f>
        <v>4661</v>
      </c>
      <c r="AY62" s="322">
        <f>AR62+'Nov24'!AY62</f>
        <v>798</v>
      </c>
      <c r="AZ62" s="322">
        <f t="shared" si="5"/>
        <v>10608</v>
      </c>
      <c r="BA62" s="322">
        <f t="shared" si="5"/>
        <v>1817</v>
      </c>
      <c r="BB62" s="322">
        <f t="shared" si="6"/>
        <v>12425</v>
      </c>
      <c r="BC62" s="321" t="s">
        <v>80</v>
      </c>
      <c r="BD62" s="321"/>
      <c r="BE62" s="322"/>
      <c r="BF62" s="322"/>
      <c r="BG62" s="321"/>
      <c r="BH62" s="321"/>
      <c r="BI62" s="321"/>
      <c r="BJ62" s="321"/>
      <c r="BK62" s="323"/>
      <c r="BL62" s="323"/>
      <c r="BM62" s="323"/>
    </row>
    <row r="63" spans="1:65" s="364" customFormat="1" ht="16.95" customHeight="1">
      <c r="A63" s="385"/>
      <c r="B63" s="386" t="s">
        <v>18</v>
      </c>
      <c r="C63" s="386">
        <f>SUM(C58:C62)</f>
        <v>255000</v>
      </c>
      <c r="D63" s="386">
        <f t="shared" ref="D63:BM63" si="28">SUM(D58:D62)</f>
        <v>76000</v>
      </c>
      <c r="E63" s="404">
        <f t="shared" si="28"/>
        <v>0</v>
      </c>
      <c r="F63" s="404">
        <f t="shared" si="28"/>
        <v>0</v>
      </c>
      <c r="G63" s="404">
        <f t="shared" si="28"/>
        <v>0</v>
      </c>
      <c r="H63" s="327" t="e">
        <f t="shared" si="2"/>
        <v>#DIV/0!</v>
      </c>
      <c r="I63" s="404">
        <f t="shared" si="28"/>
        <v>0</v>
      </c>
      <c r="J63" s="327" t="e">
        <f t="shared" si="8"/>
        <v>#DIV/0!</v>
      </c>
      <c r="K63" s="404">
        <f t="shared" si="28"/>
        <v>102766</v>
      </c>
      <c r="L63" s="327">
        <f t="shared" si="0"/>
        <v>40.300392156862742</v>
      </c>
      <c r="M63" s="404">
        <f t="shared" si="28"/>
        <v>36793</v>
      </c>
      <c r="N63" s="327">
        <f t="shared" si="9"/>
        <v>48.411842105263155</v>
      </c>
      <c r="O63" s="404">
        <f t="shared" si="28"/>
        <v>0</v>
      </c>
      <c r="P63" s="404">
        <f t="shared" si="28"/>
        <v>0</v>
      </c>
      <c r="Q63" s="404">
        <f t="shared" si="28"/>
        <v>2128</v>
      </c>
      <c r="R63" s="404">
        <f t="shared" si="28"/>
        <v>1049</v>
      </c>
      <c r="S63" s="404">
        <f t="shared" si="28"/>
        <v>0</v>
      </c>
      <c r="T63" s="404">
        <f t="shared" si="28"/>
        <v>0</v>
      </c>
      <c r="U63" s="404">
        <f t="shared" si="28"/>
        <v>0</v>
      </c>
      <c r="V63" s="404">
        <f t="shared" si="28"/>
        <v>0</v>
      </c>
      <c r="W63" s="404">
        <f t="shared" si="28"/>
        <v>0</v>
      </c>
      <c r="X63" s="404">
        <f t="shared" si="28"/>
        <v>0</v>
      </c>
      <c r="Y63" s="327" t="e">
        <f t="shared" si="24"/>
        <v>#DIV/0!</v>
      </c>
      <c r="Z63" s="327" t="e">
        <f t="shared" si="24"/>
        <v>#DIV/0!</v>
      </c>
      <c r="AA63" s="404">
        <f t="shared" si="28"/>
        <v>0</v>
      </c>
      <c r="AB63" s="404">
        <f t="shared" si="28"/>
        <v>0</v>
      </c>
      <c r="AC63" s="404">
        <f t="shared" si="28"/>
        <v>0</v>
      </c>
      <c r="AD63" s="404">
        <f t="shared" si="28"/>
        <v>0</v>
      </c>
      <c r="AE63" s="404">
        <f t="shared" si="28"/>
        <v>0</v>
      </c>
      <c r="AF63" s="404">
        <f t="shared" si="28"/>
        <v>0</v>
      </c>
      <c r="AG63" s="404">
        <f t="shared" si="28"/>
        <v>0</v>
      </c>
      <c r="AH63" s="404">
        <f t="shared" si="28"/>
        <v>0</v>
      </c>
      <c r="AI63" s="404">
        <f t="shared" si="28"/>
        <v>0</v>
      </c>
      <c r="AJ63" s="404">
        <f t="shared" si="28"/>
        <v>0</v>
      </c>
      <c r="AK63" s="404">
        <f t="shared" si="28"/>
        <v>0</v>
      </c>
      <c r="AL63" s="404">
        <f t="shared" si="28"/>
        <v>0</v>
      </c>
      <c r="AM63" s="404">
        <f t="shared" si="28"/>
        <v>0</v>
      </c>
      <c r="AN63" s="404">
        <f t="shared" si="28"/>
        <v>0</v>
      </c>
      <c r="AO63" s="404">
        <f t="shared" si="28"/>
        <v>0</v>
      </c>
      <c r="AP63" s="404">
        <f t="shared" si="28"/>
        <v>0</v>
      </c>
      <c r="AQ63" s="404">
        <f t="shared" si="28"/>
        <v>0</v>
      </c>
      <c r="AR63" s="404">
        <f t="shared" si="28"/>
        <v>0</v>
      </c>
      <c r="AS63" s="404">
        <f t="shared" si="28"/>
        <v>0</v>
      </c>
      <c r="AT63" s="404">
        <f t="shared" si="28"/>
        <v>0</v>
      </c>
      <c r="AU63" s="404">
        <f t="shared" si="28"/>
        <v>0</v>
      </c>
      <c r="AV63" s="404">
        <f t="shared" si="28"/>
        <v>22362</v>
      </c>
      <c r="AW63" s="404">
        <f t="shared" si="28"/>
        <v>8289</v>
      </c>
      <c r="AX63" s="404">
        <f t="shared" si="28"/>
        <v>18344</v>
      </c>
      <c r="AY63" s="415">
        <f t="shared" si="28"/>
        <v>6588</v>
      </c>
      <c r="AZ63" s="404">
        <f t="shared" si="28"/>
        <v>40706</v>
      </c>
      <c r="BA63" s="404">
        <f t="shared" si="28"/>
        <v>14877</v>
      </c>
      <c r="BB63" s="404">
        <f t="shared" si="28"/>
        <v>55583</v>
      </c>
      <c r="BC63" s="404">
        <f t="shared" si="28"/>
        <v>0</v>
      </c>
      <c r="BD63" s="404">
        <f t="shared" si="28"/>
        <v>0</v>
      </c>
      <c r="BE63" s="404">
        <f t="shared" si="28"/>
        <v>93</v>
      </c>
      <c r="BF63" s="404">
        <f t="shared" si="28"/>
        <v>465</v>
      </c>
      <c r="BG63" s="404">
        <f t="shared" si="28"/>
        <v>0</v>
      </c>
      <c r="BH63" s="404">
        <f t="shared" si="28"/>
        <v>0</v>
      </c>
      <c r="BI63" s="404">
        <f t="shared" si="28"/>
        <v>0</v>
      </c>
      <c r="BJ63" s="404">
        <f t="shared" si="28"/>
        <v>0</v>
      </c>
      <c r="BK63" s="404">
        <f t="shared" si="28"/>
        <v>37801</v>
      </c>
      <c r="BL63" s="404">
        <f t="shared" si="28"/>
        <v>0</v>
      </c>
      <c r="BM63" s="404">
        <f t="shared" si="28"/>
        <v>37801</v>
      </c>
    </row>
    <row r="64" spans="1:65" s="363" customFormat="1" ht="16.95" customHeight="1">
      <c r="A64" s="387">
        <v>49</v>
      </c>
      <c r="B64" s="392" t="s">
        <v>58</v>
      </c>
      <c r="C64" s="382">
        <v>50000</v>
      </c>
      <c r="D64" s="382">
        <v>25000</v>
      </c>
      <c r="E64" s="321"/>
      <c r="F64" s="321"/>
      <c r="G64" s="321"/>
      <c r="H64" s="305" t="e">
        <f t="shared" si="2"/>
        <v>#DIV/0!</v>
      </c>
      <c r="I64" s="321"/>
      <c r="J64" s="305" t="e">
        <f t="shared" si="8"/>
        <v>#DIV/0!</v>
      </c>
      <c r="K64" s="322">
        <f>G64+'Nov24'!K64</f>
        <v>18281</v>
      </c>
      <c r="L64" s="305">
        <f t="shared" si="0"/>
        <v>36.561999999999998</v>
      </c>
      <c r="M64" s="322">
        <f>I64+'Nov24'!M64</f>
        <v>9553</v>
      </c>
      <c r="N64" s="305">
        <f t="shared" si="9"/>
        <v>38.212000000000003</v>
      </c>
      <c r="O64" s="321"/>
      <c r="P64" s="321"/>
      <c r="Q64" s="322">
        <f>O64+'Nov24'!Q64</f>
        <v>330</v>
      </c>
      <c r="R64" s="322">
        <f>P64+'Nov24'!R64</f>
        <v>88</v>
      </c>
      <c r="S64" s="321"/>
      <c r="T64" s="321"/>
      <c r="U64" s="321"/>
      <c r="V64" s="321"/>
      <c r="W64" s="321"/>
      <c r="X64" s="321"/>
      <c r="Y64" s="305" t="e">
        <f t="shared" si="24"/>
        <v>#DIV/0!</v>
      </c>
      <c r="Z64" s="305" t="e">
        <f t="shared" si="24"/>
        <v>#DIV/0!</v>
      </c>
      <c r="AA64" s="321"/>
      <c r="AB64" s="321"/>
      <c r="AC64" s="321"/>
      <c r="AD64" s="321"/>
      <c r="AE64" s="321"/>
      <c r="AF64" s="321"/>
      <c r="AG64" s="321"/>
      <c r="AH64" s="321"/>
      <c r="AI64" s="321"/>
      <c r="AJ64" s="321"/>
      <c r="AK64" s="321"/>
      <c r="AL64" s="321"/>
      <c r="AM64" s="321"/>
      <c r="AN64" s="321"/>
      <c r="AO64" s="321"/>
      <c r="AP64" s="321"/>
      <c r="AQ64" s="321"/>
      <c r="AR64" s="321"/>
      <c r="AS64" s="322">
        <f t="shared" si="3"/>
        <v>0</v>
      </c>
      <c r="AT64" s="322">
        <f t="shared" si="3"/>
        <v>0</v>
      </c>
      <c r="AU64" s="322">
        <f t="shared" si="4"/>
        <v>0</v>
      </c>
      <c r="AV64" s="322">
        <f>AO64+'Nov24'!AV64</f>
        <v>4733</v>
      </c>
      <c r="AW64" s="322">
        <f>AP64+'Nov24'!AW64</f>
        <v>2318</v>
      </c>
      <c r="AX64" s="322">
        <f>AQ64+'Nov24'!AX64</f>
        <v>4088</v>
      </c>
      <c r="AY64" s="322">
        <f>AR64+'Nov24'!AY64</f>
        <v>2112</v>
      </c>
      <c r="AZ64" s="322">
        <f t="shared" si="5"/>
        <v>8821</v>
      </c>
      <c r="BA64" s="322">
        <f t="shared" si="5"/>
        <v>4430</v>
      </c>
      <c r="BB64" s="322">
        <f t="shared" si="6"/>
        <v>13251</v>
      </c>
      <c r="BC64" s="321"/>
      <c r="BD64" s="321"/>
      <c r="BE64" s="322"/>
      <c r="BF64" s="322"/>
      <c r="BG64" s="321"/>
      <c r="BH64" s="321"/>
      <c r="BI64" s="321"/>
      <c r="BJ64" s="321"/>
      <c r="BK64" s="322">
        <f>'Nov24'!BK64+BH64</f>
        <v>24864</v>
      </c>
      <c r="BL64" s="322">
        <f>'Nov24'!BL64+BI64</f>
        <v>0</v>
      </c>
      <c r="BM64" s="322">
        <f>SUM(BK64:BL64)</f>
        <v>24864</v>
      </c>
    </row>
    <row r="65" spans="1:65" s="363" customFormat="1" ht="16.95" customHeight="1">
      <c r="A65" s="381">
        <v>50</v>
      </c>
      <c r="B65" s="382" t="s">
        <v>59</v>
      </c>
      <c r="C65" s="382">
        <v>28000</v>
      </c>
      <c r="D65" s="382">
        <v>10000</v>
      </c>
      <c r="E65" s="321"/>
      <c r="F65" s="321"/>
      <c r="G65" s="321"/>
      <c r="H65" s="305" t="e">
        <f t="shared" si="2"/>
        <v>#DIV/0!</v>
      </c>
      <c r="I65" s="321"/>
      <c r="J65" s="305" t="e">
        <f t="shared" si="8"/>
        <v>#DIV/0!</v>
      </c>
      <c r="K65" s="322">
        <f>G65+'Nov24'!K65</f>
        <v>9705</v>
      </c>
      <c r="L65" s="305">
        <f t="shared" si="0"/>
        <v>34.660714285714285</v>
      </c>
      <c r="M65" s="322">
        <f>I65+'Nov24'!M65</f>
        <v>3917</v>
      </c>
      <c r="N65" s="305">
        <f t="shared" si="9"/>
        <v>39.17</v>
      </c>
      <c r="O65" s="321"/>
      <c r="P65" s="321"/>
      <c r="Q65" s="322">
        <f>O65+'Nov24'!Q65</f>
        <v>578</v>
      </c>
      <c r="R65" s="322">
        <f>P65+'Nov24'!R65</f>
        <v>280</v>
      </c>
      <c r="S65" s="321"/>
      <c r="T65" s="321"/>
      <c r="U65" s="321"/>
      <c r="V65" s="321"/>
      <c r="W65" s="321"/>
      <c r="X65" s="321"/>
      <c r="Y65" s="305" t="e">
        <f t="shared" si="24"/>
        <v>#DIV/0!</v>
      </c>
      <c r="Z65" s="305" t="e">
        <f t="shared" si="24"/>
        <v>#DIV/0!</v>
      </c>
      <c r="AA65" s="321"/>
      <c r="AB65" s="321"/>
      <c r="AC65" s="321"/>
      <c r="AD65" s="321"/>
      <c r="AE65" s="321"/>
      <c r="AF65" s="321"/>
      <c r="AG65" s="321"/>
      <c r="AH65" s="321"/>
      <c r="AI65" s="321"/>
      <c r="AJ65" s="321"/>
      <c r="AK65" s="321"/>
      <c r="AL65" s="321"/>
      <c r="AM65" s="321"/>
      <c r="AN65" s="321"/>
      <c r="AO65" s="321"/>
      <c r="AP65" s="321"/>
      <c r="AQ65" s="321"/>
      <c r="AR65" s="321"/>
      <c r="AS65" s="322">
        <f t="shared" si="3"/>
        <v>0</v>
      </c>
      <c r="AT65" s="322">
        <f t="shared" si="3"/>
        <v>0</v>
      </c>
      <c r="AU65" s="322">
        <f t="shared" si="4"/>
        <v>0</v>
      </c>
      <c r="AV65" s="322">
        <f>AO65+'Nov24'!AV65</f>
        <v>2413</v>
      </c>
      <c r="AW65" s="322">
        <f>AP65+'Nov24'!AW65</f>
        <v>1086</v>
      </c>
      <c r="AX65" s="322">
        <f>AQ65+'Nov24'!AX65</f>
        <v>2003</v>
      </c>
      <c r="AY65" s="322">
        <f>AR65+'Nov24'!AY65</f>
        <v>1029</v>
      </c>
      <c r="AZ65" s="322">
        <f t="shared" si="5"/>
        <v>4416</v>
      </c>
      <c r="BA65" s="322">
        <f t="shared" si="5"/>
        <v>2115</v>
      </c>
      <c r="BB65" s="322">
        <f t="shared" si="6"/>
        <v>6531</v>
      </c>
      <c r="BC65" s="321"/>
      <c r="BD65" s="321"/>
      <c r="BE65" s="322"/>
      <c r="BF65" s="322"/>
      <c r="BG65" s="321"/>
      <c r="BH65" s="321"/>
      <c r="BI65" s="321"/>
      <c r="BJ65" s="321"/>
      <c r="BK65" s="324"/>
      <c r="BL65" s="324"/>
      <c r="BM65" s="322">
        <f t="shared" ref="BM65:BM87" si="29">SUM(BK65:BL65)</f>
        <v>0</v>
      </c>
    </row>
    <row r="66" spans="1:65" s="363" customFormat="1" ht="16.95" customHeight="1">
      <c r="A66" s="383">
        <v>51</v>
      </c>
      <c r="B66" s="384" t="s">
        <v>60</v>
      </c>
      <c r="C66" s="382">
        <v>70000</v>
      </c>
      <c r="D66" s="382">
        <v>22000</v>
      </c>
      <c r="E66" s="321"/>
      <c r="F66" s="321"/>
      <c r="G66" s="321"/>
      <c r="H66" s="305" t="e">
        <f t="shared" si="2"/>
        <v>#DIV/0!</v>
      </c>
      <c r="I66" s="321"/>
      <c r="J66" s="305" t="e">
        <f t="shared" si="8"/>
        <v>#DIV/0!</v>
      </c>
      <c r="K66" s="322">
        <f>G66+'Nov24'!K66</f>
        <v>24192</v>
      </c>
      <c r="L66" s="305">
        <f t="shared" si="0"/>
        <v>34.56</v>
      </c>
      <c r="M66" s="322">
        <f>I66+'Nov24'!M66</f>
        <v>8452</v>
      </c>
      <c r="N66" s="305">
        <f t="shared" si="9"/>
        <v>38.418181818181822</v>
      </c>
      <c r="O66" s="321"/>
      <c r="P66" s="321"/>
      <c r="Q66" s="322">
        <f>O66+'Nov24'!Q66</f>
        <v>1192</v>
      </c>
      <c r="R66" s="322">
        <f>P66+'Nov24'!R66</f>
        <v>429</v>
      </c>
      <c r="S66" s="321"/>
      <c r="T66" s="321"/>
      <c r="U66" s="321"/>
      <c r="V66" s="321"/>
      <c r="W66" s="321"/>
      <c r="X66" s="321"/>
      <c r="Y66" s="305" t="e">
        <f t="shared" si="24"/>
        <v>#DIV/0!</v>
      </c>
      <c r="Z66" s="305" t="e">
        <f t="shared" si="24"/>
        <v>#DIV/0!</v>
      </c>
      <c r="AA66" s="321"/>
      <c r="AB66" s="321"/>
      <c r="AC66" s="321"/>
      <c r="AD66" s="321"/>
      <c r="AE66" s="321"/>
      <c r="AF66" s="321"/>
      <c r="AG66" s="321"/>
      <c r="AH66" s="321"/>
      <c r="AI66" s="321"/>
      <c r="AJ66" s="321"/>
      <c r="AK66" s="321"/>
      <c r="AL66" s="321"/>
      <c r="AM66" s="321"/>
      <c r="AN66" s="321"/>
      <c r="AO66" s="321"/>
      <c r="AP66" s="321"/>
      <c r="AQ66" s="321"/>
      <c r="AR66" s="321"/>
      <c r="AS66" s="322">
        <f t="shared" si="3"/>
        <v>0</v>
      </c>
      <c r="AT66" s="322">
        <f t="shared" si="3"/>
        <v>0</v>
      </c>
      <c r="AU66" s="322">
        <f t="shared" si="4"/>
        <v>0</v>
      </c>
      <c r="AV66" s="322">
        <f>AO66+'Nov24'!AV66</f>
        <v>6585</v>
      </c>
      <c r="AW66" s="322">
        <f>AP66+'Nov24'!AW66</f>
        <v>2116</v>
      </c>
      <c r="AX66" s="322">
        <f>AQ66+'Nov24'!AX66</f>
        <v>5290</v>
      </c>
      <c r="AY66" s="322">
        <f>AR66+'Nov24'!AY66</f>
        <v>1690</v>
      </c>
      <c r="AZ66" s="322">
        <f t="shared" si="5"/>
        <v>11875</v>
      </c>
      <c r="BA66" s="322">
        <f t="shared" si="5"/>
        <v>3806</v>
      </c>
      <c r="BB66" s="322">
        <f t="shared" si="6"/>
        <v>15681</v>
      </c>
      <c r="BC66" s="321"/>
      <c r="BD66" s="321"/>
      <c r="BE66" s="322"/>
      <c r="BF66" s="322"/>
      <c r="BG66" s="321"/>
      <c r="BH66" s="321"/>
      <c r="BI66" s="321"/>
      <c r="BJ66" s="321"/>
      <c r="BK66" s="324"/>
      <c r="BL66" s="324"/>
      <c r="BM66" s="322">
        <f t="shared" si="29"/>
        <v>0</v>
      </c>
    </row>
    <row r="67" spans="1:65" s="364" customFormat="1" ht="16.95" customHeight="1">
      <c r="A67" s="385"/>
      <c r="B67" s="386" t="s">
        <v>18</v>
      </c>
      <c r="C67" s="386">
        <f>SUM(C64:C66)</f>
        <v>148000</v>
      </c>
      <c r="D67" s="386">
        <f t="shared" ref="D67:BM67" si="30">SUM(D64:D66)</f>
        <v>57000</v>
      </c>
      <c r="E67" s="404">
        <f t="shared" si="30"/>
        <v>0</v>
      </c>
      <c r="F67" s="404">
        <f t="shared" si="30"/>
        <v>0</v>
      </c>
      <c r="G67" s="404">
        <f t="shared" si="30"/>
        <v>0</v>
      </c>
      <c r="H67" s="327" t="e">
        <f t="shared" si="2"/>
        <v>#DIV/0!</v>
      </c>
      <c r="I67" s="404">
        <f t="shared" si="30"/>
        <v>0</v>
      </c>
      <c r="J67" s="327" t="e">
        <f t="shared" si="8"/>
        <v>#DIV/0!</v>
      </c>
      <c r="K67" s="404">
        <f t="shared" si="30"/>
        <v>52178</v>
      </c>
      <c r="L67" s="327">
        <f t="shared" si="0"/>
        <v>35.255405405405405</v>
      </c>
      <c r="M67" s="404">
        <f t="shared" si="30"/>
        <v>21922</v>
      </c>
      <c r="N67" s="327">
        <f t="shared" si="9"/>
        <v>38.459649122807015</v>
      </c>
      <c r="O67" s="404">
        <f t="shared" si="30"/>
        <v>0</v>
      </c>
      <c r="P67" s="404">
        <f t="shared" si="30"/>
        <v>0</v>
      </c>
      <c r="Q67" s="404">
        <f t="shared" si="30"/>
        <v>2100</v>
      </c>
      <c r="R67" s="404">
        <f t="shared" si="30"/>
        <v>797</v>
      </c>
      <c r="S67" s="404">
        <f t="shared" si="30"/>
        <v>0</v>
      </c>
      <c r="T67" s="404">
        <f t="shared" si="30"/>
        <v>0</v>
      </c>
      <c r="U67" s="404">
        <f t="shared" si="30"/>
        <v>0</v>
      </c>
      <c r="V67" s="404">
        <f t="shared" si="30"/>
        <v>0</v>
      </c>
      <c r="W67" s="404">
        <f t="shared" si="30"/>
        <v>0</v>
      </c>
      <c r="X67" s="404">
        <f t="shared" si="30"/>
        <v>0</v>
      </c>
      <c r="Y67" s="327" t="e">
        <f t="shared" si="24"/>
        <v>#DIV/0!</v>
      </c>
      <c r="Z67" s="327" t="e">
        <f t="shared" si="24"/>
        <v>#DIV/0!</v>
      </c>
      <c r="AA67" s="404">
        <f t="shared" si="30"/>
        <v>0</v>
      </c>
      <c r="AB67" s="404">
        <f t="shared" si="30"/>
        <v>0</v>
      </c>
      <c r="AC67" s="404">
        <f t="shared" si="30"/>
        <v>0</v>
      </c>
      <c r="AD67" s="404">
        <f t="shared" si="30"/>
        <v>0</v>
      </c>
      <c r="AE67" s="404">
        <f t="shared" si="30"/>
        <v>0</v>
      </c>
      <c r="AF67" s="404">
        <f t="shared" si="30"/>
        <v>0</v>
      </c>
      <c r="AG67" s="404">
        <f t="shared" si="30"/>
        <v>0</v>
      </c>
      <c r="AH67" s="404">
        <f t="shared" si="30"/>
        <v>0</v>
      </c>
      <c r="AI67" s="404">
        <f t="shared" si="30"/>
        <v>0</v>
      </c>
      <c r="AJ67" s="404">
        <f t="shared" si="30"/>
        <v>0</v>
      </c>
      <c r="AK67" s="404">
        <f t="shared" si="30"/>
        <v>0</v>
      </c>
      <c r="AL67" s="404">
        <f t="shared" si="30"/>
        <v>0</v>
      </c>
      <c r="AM67" s="404">
        <f t="shared" si="30"/>
        <v>0</v>
      </c>
      <c r="AN67" s="404">
        <f t="shared" si="30"/>
        <v>0</v>
      </c>
      <c r="AO67" s="404">
        <f t="shared" si="30"/>
        <v>0</v>
      </c>
      <c r="AP67" s="404">
        <f t="shared" si="30"/>
        <v>0</v>
      </c>
      <c r="AQ67" s="404">
        <f t="shared" si="30"/>
        <v>0</v>
      </c>
      <c r="AR67" s="404">
        <f t="shared" si="30"/>
        <v>0</v>
      </c>
      <c r="AS67" s="404">
        <f t="shared" si="30"/>
        <v>0</v>
      </c>
      <c r="AT67" s="404">
        <f t="shared" si="30"/>
        <v>0</v>
      </c>
      <c r="AU67" s="404">
        <f t="shared" si="30"/>
        <v>0</v>
      </c>
      <c r="AV67" s="404">
        <f t="shared" si="30"/>
        <v>13731</v>
      </c>
      <c r="AW67" s="415">
        <f t="shared" si="30"/>
        <v>5520</v>
      </c>
      <c r="AX67" s="415">
        <f t="shared" si="30"/>
        <v>11381</v>
      </c>
      <c r="AY67" s="415">
        <f t="shared" si="30"/>
        <v>4831</v>
      </c>
      <c r="AZ67" s="404">
        <f t="shared" si="30"/>
        <v>25112</v>
      </c>
      <c r="BA67" s="404">
        <f t="shared" si="30"/>
        <v>10351</v>
      </c>
      <c r="BB67" s="404">
        <f t="shared" si="30"/>
        <v>35463</v>
      </c>
      <c r="BC67" s="404">
        <f t="shared" si="30"/>
        <v>0</v>
      </c>
      <c r="BD67" s="404">
        <f t="shared" si="30"/>
        <v>0</v>
      </c>
      <c r="BE67" s="404">
        <f t="shared" si="30"/>
        <v>0</v>
      </c>
      <c r="BF67" s="404">
        <f t="shared" si="30"/>
        <v>0</v>
      </c>
      <c r="BG67" s="404">
        <f t="shared" si="30"/>
        <v>0</v>
      </c>
      <c r="BH67" s="404">
        <f t="shared" si="30"/>
        <v>0</v>
      </c>
      <c r="BI67" s="404">
        <f t="shared" si="30"/>
        <v>0</v>
      </c>
      <c r="BJ67" s="404">
        <f t="shared" si="30"/>
        <v>0</v>
      </c>
      <c r="BK67" s="404">
        <f t="shared" si="30"/>
        <v>24864</v>
      </c>
      <c r="BL67" s="404">
        <f t="shared" si="30"/>
        <v>0</v>
      </c>
      <c r="BM67" s="404">
        <f t="shared" si="30"/>
        <v>24864</v>
      </c>
    </row>
    <row r="68" spans="1:65" s="363" customFormat="1" ht="16.95" customHeight="1">
      <c r="A68" s="387">
        <v>52</v>
      </c>
      <c r="B68" s="392" t="s">
        <v>61</v>
      </c>
      <c r="C68" s="382">
        <v>55000</v>
      </c>
      <c r="D68" s="382">
        <v>0</v>
      </c>
      <c r="E68" s="321"/>
      <c r="F68" s="321"/>
      <c r="G68" s="321"/>
      <c r="H68" s="305" t="e">
        <f t="shared" si="2"/>
        <v>#DIV/0!</v>
      </c>
      <c r="I68" s="321"/>
      <c r="J68" s="305"/>
      <c r="K68" s="322">
        <f>G68+'Nov24'!K68</f>
        <v>20729</v>
      </c>
      <c r="L68" s="305">
        <f t="shared" ref="L68:L89" si="31">K68*100/C68</f>
        <v>37.689090909090908</v>
      </c>
      <c r="M68" s="322">
        <f>I68+'Nov24'!M68</f>
        <v>0</v>
      </c>
      <c r="N68" s="305"/>
      <c r="O68" s="321"/>
      <c r="P68" s="321"/>
      <c r="Q68" s="322">
        <f>O68+'Nov24'!Q68</f>
        <v>228</v>
      </c>
      <c r="R68" s="322">
        <f>P68+'Nov24'!R68</f>
        <v>0</v>
      </c>
      <c r="S68" s="321"/>
      <c r="T68" s="321"/>
      <c r="U68" s="321"/>
      <c r="V68" s="321"/>
      <c r="W68" s="321"/>
      <c r="X68" s="321"/>
      <c r="Y68" s="305" t="e">
        <f t="shared" si="24"/>
        <v>#DIV/0!</v>
      </c>
      <c r="Z68" s="305"/>
      <c r="AA68" s="321"/>
      <c r="AB68" s="321"/>
      <c r="AC68" s="321"/>
      <c r="AD68" s="321"/>
      <c r="AE68" s="321"/>
      <c r="AF68" s="321"/>
      <c r="AG68" s="321"/>
      <c r="AH68" s="321"/>
      <c r="AI68" s="321"/>
      <c r="AJ68" s="321"/>
      <c r="AK68" s="321"/>
      <c r="AL68" s="321"/>
      <c r="AM68" s="321"/>
      <c r="AN68" s="321"/>
      <c r="AO68" s="321"/>
      <c r="AP68" s="321"/>
      <c r="AQ68" s="321"/>
      <c r="AR68" s="321"/>
      <c r="AS68" s="322">
        <f t="shared" si="3"/>
        <v>0</v>
      </c>
      <c r="AT68" s="322">
        <f t="shared" si="3"/>
        <v>0</v>
      </c>
      <c r="AU68" s="322">
        <f t="shared" si="4"/>
        <v>0</v>
      </c>
      <c r="AV68" s="322">
        <f>AO68+'Nov24'!AV68</f>
        <v>5167</v>
      </c>
      <c r="AW68" s="322">
        <f>AP68+'Nov24'!AW68</f>
        <v>0</v>
      </c>
      <c r="AX68" s="322">
        <f>AQ68+'Nov24'!AX68</f>
        <v>3987</v>
      </c>
      <c r="AY68" s="322">
        <f>AR68+'Nov24'!AY68</f>
        <v>0</v>
      </c>
      <c r="AZ68" s="322">
        <f t="shared" si="5"/>
        <v>9154</v>
      </c>
      <c r="BA68" s="322">
        <f t="shared" si="5"/>
        <v>0</v>
      </c>
      <c r="BB68" s="322">
        <f t="shared" si="6"/>
        <v>9154</v>
      </c>
      <c r="BC68" s="321"/>
      <c r="BD68" s="321"/>
      <c r="BE68" s="322">
        <f>BC68+'Nov24'!BE68</f>
        <v>180</v>
      </c>
      <c r="BF68" s="322">
        <f>BD68+'Nov24'!BF68</f>
        <v>900</v>
      </c>
      <c r="BG68" s="321"/>
      <c r="BH68" s="321"/>
      <c r="BI68" s="321"/>
      <c r="BJ68" s="321"/>
      <c r="BK68" s="324"/>
      <c r="BL68" s="324"/>
      <c r="BM68" s="322">
        <f t="shared" si="29"/>
        <v>0</v>
      </c>
    </row>
    <row r="69" spans="1:65" s="363" customFormat="1" ht="16.95" customHeight="1">
      <c r="A69" s="381">
        <v>53</v>
      </c>
      <c r="B69" s="382" t="s">
        <v>62</v>
      </c>
      <c r="C69" s="382">
        <v>77000</v>
      </c>
      <c r="D69" s="382">
        <v>0</v>
      </c>
      <c r="E69" s="321"/>
      <c r="F69" s="321"/>
      <c r="G69" s="321"/>
      <c r="H69" s="305" t="e">
        <f t="shared" ref="H69:H89" si="32">G69*100/E69</f>
        <v>#DIV/0!</v>
      </c>
      <c r="I69" s="321"/>
      <c r="J69" s="305"/>
      <c r="K69" s="322">
        <f>G69+'Nov24'!K69</f>
        <v>29452</v>
      </c>
      <c r="L69" s="305">
        <f t="shared" si="31"/>
        <v>38.249350649350646</v>
      </c>
      <c r="M69" s="322">
        <f>I69+'Nov24'!M69</f>
        <v>0</v>
      </c>
      <c r="N69" s="305"/>
      <c r="O69" s="321"/>
      <c r="P69" s="321"/>
      <c r="Q69" s="322">
        <f>O69+'Nov24'!Q69</f>
        <v>1406</v>
      </c>
      <c r="R69" s="322">
        <f>P69+'Nov24'!R69</f>
        <v>0</v>
      </c>
      <c r="S69" s="321"/>
      <c r="T69" s="321"/>
      <c r="U69" s="321"/>
      <c r="V69" s="321"/>
      <c r="W69" s="321"/>
      <c r="X69" s="321"/>
      <c r="Y69" s="305" t="e">
        <f t="shared" si="24"/>
        <v>#DIV/0!</v>
      </c>
      <c r="Z69" s="305"/>
      <c r="AA69" s="321"/>
      <c r="AB69" s="321"/>
      <c r="AC69" s="321"/>
      <c r="AD69" s="321"/>
      <c r="AE69" s="321"/>
      <c r="AF69" s="321"/>
      <c r="AG69" s="321"/>
      <c r="AH69" s="321"/>
      <c r="AI69" s="321"/>
      <c r="AJ69" s="321"/>
      <c r="AK69" s="321"/>
      <c r="AL69" s="321"/>
      <c r="AM69" s="321"/>
      <c r="AN69" s="321"/>
      <c r="AO69" s="321"/>
      <c r="AP69" s="321"/>
      <c r="AQ69" s="321"/>
      <c r="AR69" s="321"/>
      <c r="AS69" s="322">
        <f t="shared" ref="AS69:AT87" si="33">AO69+AQ69</f>
        <v>0</v>
      </c>
      <c r="AT69" s="322">
        <f t="shared" si="33"/>
        <v>0</v>
      </c>
      <c r="AU69" s="322">
        <f t="shared" ref="AU69:AU87" si="34">AS69+AT69</f>
        <v>0</v>
      </c>
      <c r="AV69" s="322">
        <f>AO69+'Nov24'!AV69</f>
        <v>7349</v>
      </c>
      <c r="AW69" s="322">
        <f>AP69+'Nov24'!AW69</f>
        <v>0</v>
      </c>
      <c r="AX69" s="322">
        <f>AQ69+'Nov24'!AX69</f>
        <v>5859</v>
      </c>
      <c r="AY69" s="322">
        <f>AR69+'Nov24'!AY69</f>
        <v>0</v>
      </c>
      <c r="AZ69" s="322">
        <f t="shared" ref="AZ69:BA87" si="35">AV69+AX69</f>
        <v>13208</v>
      </c>
      <c r="BA69" s="322">
        <f t="shared" si="35"/>
        <v>0</v>
      </c>
      <c r="BB69" s="322">
        <f t="shared" ref="BB69:BB87" si="36">AZ69+BA69</f>
        <v>13208</v>
      </c>
      <c r="BC69" s="321"/>
      <c r="BD69" s="321"/>
      <c r="BE69" s="322"/>
      <c r="BF69" s="322"/>
      <c r="BG69" s="321"/>
      <c r="BH69" s="321"/>
      <c r="BI69" s="321"/>
      <c r="BJ69" s="321"/>
      <c r="BK69" s="324"/>
      <c r="BL69" s="324"/>
      <c r="BM69" s="322">
        <f t="shared" si="29"/>
        <v>0</v>
      </c>
    </row>
    <row r="70" spans="1:65" s="363" customFormat="1" ht="16.95" customHeight="1">
      <c r="A70" s="383">
        <v>54</v>
      </c>
      <c r="B70" s="384" t="s">
        <v>63</v>
      </c>
      <c r="C70" s="382">
        <v>38000</v>
      </c>
      <c r="D70" s="382">
        <v>0</v>
      </c>
      <c r="E70" s="321"/>
      <c r="F70" s="321"/>
      <c r="G70" s="321"/>
      <c r="H70" s="305" t="e">
        <f t="shared" si="32"/>
        <v>#DIV/0!</v>
      </c>
      <c r="I70" s="321"/>
      <c r="J70" s="305"/>
      <c r="K70" s="322">
        <f>G70+'Nov24'!K70</f>
        <v>13079</v>
      </c>
      <c r="L70" s="305">
        <f t="shared" si="31"/>
        <v>34.418421052631579</v>
      </c>
      <c r="M70" s="322">
        <f>I70+'Nov24'!M70</f>
        <v>0</v>
      </c>
      <c r="N70" s="305"/>
      <c r="O70" s="321"/>
      <c r="P70" s="321"/>
      <c r="Q70" s="322">
        <f>O70+'Nov24'!Q70</f>
        <v>735</v>
      </c>
      <c r="R70" s="322">
        <f>P70+'Nov24'!R70</f>
        <v>0</v>
      </c>
      <c r="S70" s="321"/>
      <c r="T70" s="321"/>
      <c r="U70" s="321"/>
      <c r="V70" s="321"/>
      <c r="W70" s="321"/>
      <c r="X70" s="321"/>
      <c r="Y70" s="305" t="e">
        <f t="shared" si="24"/>
        <v>#DIV/0!</v>
      </c>
      <c r="Z70" s="305"/>
      <c r="AA70" s="321"/>
      <c r="AB70" s="321"/>
      <c r="AC70" s="321"/>
      <c r="AD70" s="321"/>
      <c r="AE70" s="321"/>
      <c r="AF70" s="321"/>
      <c r="AG70" s="321"/>
      <c r="AH70" s="321"/>
      <c r="AI70" s="321"/>
      <c r="AJ70" s="321"/>
      <c r="AK70" s="321"/>
      <c r="AL70" s="321"/>
      <c r="AM70" s="321"/>
      <c r="AN70" s="321"/>
      <c r="AO70" s="321"/>
      <c r="AP70" s="321"/>
      <c r="AQ70" s="321"/>
      <c r="AR70" s="321"/>
      <c r="AS70" s="322">
        <f t="shared" si="33"/>
        <v>0</v>
      </c>
      <c r="AT70" s="322">
        <f t="shared" si="33"/>
        <v>0</v>
      </c>
      <c r="AU70" s="322">
        <f t="shared" si="34"/>
        <v>0</v>
      </c>
      <c r="AV70" s="322">
        <f>AO70+'Nov24'!AV70</f>
        <v>3043</v>
      </c>
      <c r="AW70" s="322">
        <f>AP70+'Nov24'!AW70</f>
        <v>0</v>
      </c>
      <c r="AX70" s="322">
        <f>AQ70+'Nov24'!AX70</f>
        <v>2607</v>
      </c>
      <c r="AY70" s="322">
        <f>AR70+'Nov24'!AY70</f>
        <v>0</v>
      </c>
      <c r="AZ70" s="322">
        <f t="shared" si="35"/>
        <v>5650</v>
      </c>
      <c r="BA70" s="322">
        <f t="shared" si="35"/>
        <v>0</v>
      </c>
      <c r="BB70" s="322">
        <f t="shared" si="36"/>
        <v>5650</v>
      </c>
      <c r="BC70" s="321"/>
      <c r="BD70" s="321"/>
      <c r="BE70" s="322"/>
      <c r="BF70" s="322"/>
      <c r="BG70" s="321"/>
      <c r="BH70" s="321"/>
      <c r="BI70" s="321"/>
      <c r="BJ70" s="321"/>
      <c r="BK70" s="324"/>
      <c r="BL70" s="324"/>
      <c r="BM70" s="322">
        <f t="shared" si="29"/>
        <v>0</v>
      </c>
    </row>
    <row r="71" spans="1:65" s="364" customFormat="1" ht="16.95" customHeight="1">
      <c r="A71" s="385"/>
      <c r="B71" s="386" t="s">
        <v>18</v>
      </c>
      <c r="C71" s="386">
        <f>SUM(C68:C70)</f>
        <v>170000</v>
      </c>
      <c r="D71" s="386">
        <f t="shared" ref="D71:BM71" si="37">SUM(D68:D70)</f>
        <v>0</v>
      </c>
      <c r="E71" s="404">
        <f t="shared" si="37"/>
        <v>0</v>
      </c>
      <c r="F71" s="404">
        <f t="shared" si="37"/>
        <v>0</v>
      </c>
      <c r="G71" s="404">
        <f t="shared" si="37"/>
        <v>0</v>
      </c>
      <c r="H71" s="327" t="e">
        <f t="shared" si="32"/>
        <v>#DIV/0!</v>
      </c>
      <c r="I71" s="404">
        <f t="shared" si="37"/>
        <v>0</v>
      </c>
      <c r="J71" s="404">
        <f t="shared" si="37"/>
        <v>0</v>
      </c>
      <c r="K71" s="404">
        <f t="shared" si="37"/>
        <v>63260</v>
      </c>
      <c r="L71" s="327">
        <f t="shared" si="31"/>
        <v>37.211764705882352</v>
      </c>
      <c r="M71" s="404">
        <f t="shared" si="37"/>
        <v>0</v>
      </c>
      <c r="N71" s="404">
        <f t="shared" si="37"/>
        <v>0</v>
      </c>
      <c r="O71" s="404">
        <f t="shared" si="37"/>
        <v>0</v>
      </c>
      <c r="P71" s="404">
        <f t="shared" si="37"/>
        <v>0</v>
      </c>
      <c r="Q71" s="404">
        <f t="shared" si="37"/>
        <v>2369</v>
      </c>
      <c r="R71" s="404">
        <f t="shared" si="37"/>
        <v>0</v>
      </c>
      <c r="S71" s="404">
        <f t="shared" si="37"/>
        <v>0</v>
      </c>
      <c r="T71" s="404">
        <f t="shared" si="37"/>
        <v>0</v>
      </c>
      <c r="U71" s="404">
        <f t="shared" si="37"/>
        <v>0</v>
      </c>
      <c r="V71" s="404">
        <f t="shared" si="37"/>
        <v>0</v>
      </c>
      <c r="W71" s="404">
        <f t="shared" si="37"/>
        <v>0</v>
      </c>
      <c r="X71" s="404">
        <f t="shared" si="37"/>
        <v>0</v>
      </c>
      <c r="Y71" s="327" t="e">
        <f t="shared" si="24"/>
        <v>#DIV/0!</v>
      </c>
      <c r="Z71" s="327"/>
      <c r="AA71" s="404">
        <f t="shared" si="37"/>
        <v>0</v>
      </c>
      <c r="AB71" s="404">
        <f t="shared" si="37"/>
        <v>0</v>
      </c>
      <c r="AC71" s="404">
        <f t="shared" si="37"/>
        <v>0</v>
      </c>
      <c r="AD71" s="404">
        <f t="shared" si="37"/>
        <v>0</v>
      </c>
      <c r="AE71" s="404">
        <f t="shared" si="37"/>
        <v>0</v>
      </c>
      <c r="AF71" s="404">
        <f t="shared" si="37"/>
        <v>0</v>
      </c>
      <c r="AG71" s="404">
        <f t="shared" si="37"/>
        <v>0</v>
      </c>
      <c r="AH71" s="404">
        <f t="shared" si="37"/>
        <v>0</v>
      </c>
      <c r="AI71" s="404">
        <f t="shared" si="37"/>
        <v>0</v>
      </c>
      <c r="AJ71" s="404">
        <f t="shared" si="37"/>
        <v>0</v>
      </c>
      <c r="AK71" s="404">
        <f t="shared" si="37"/>
        <v>0</v>
      </c>
      <c r="AL71" s="404">
        <f t="shared" si="37"/>
        <v>0</v>
      </c>
      <c r="AM71" s="404">
        <f t="shared" si="37"/>
        <v>0</v>
      </c>
      <c r="AN71" s="404">
        <f t="shared" si="37"/>
        <v>0</v>
      </c>
      <c r="AO71" s="404">
        <f t="shared" si="37"/>
        <v>0</v>
      </c>
      <c r="AP71" s="404">
        <f t="shared" si="37"/>
        <v>0</v>
      </c>
      <c r="AQ71" s="404">
        <f t="shared" si="37"/>
        <v>0</v>
      </c>
      <c r="AR71" s="404">
        <f t="shared" si="37"/>
        <v>0</v>
      </c>
      <c r="AS71" s="404">
        <f t="shared" si="37"/>
        <v>0</v>
      </c>
      <c r="AT71" s="404">
        <f t="shared" si="37"/>
        <v>0</v>
      </c>
      <c r="AU71" s="404">
        <f t="shared" si="37"/>
        <v>0</v>
      </c>
      <c r="AV71" s="404">
        <f t="shared" si="37"/>
        <v>15559</v>
      </c>
      <c r="AW71" s="404">
        <f t="shared" si="37"/>
        <v>0</v>
      </c>
      <c r="AX71" s="404">
        <f t="shared" si="37"/>
        <v>12453</v>
      </c>
      <c r="AY71" s="404">
        <f t="shared" si="37"/>
        <v>0</v>
      </c>
      <c r="AZ71" s="404">
        <f t="shared" si="37"/>
        <v>28012</v>
      </c>
      <c r="BA71" s="404">
        <f t="shared" si="37"/>
        <v>0</v>
      </c>
      <c r="BB71" s="404">
        <f t="shared" si="37"/>
        <v>28012</v>
      </c>
      <c r="BC71" s="404">
        <f t="shared" si="37"/>
        <v>0</v>
      </c>
      <c r="BD71" s="404">
        <f t="shared" si="37"/>
        <v>0</v>
      </c>
      <c r="BE71" s="404">
        <f t="shared" si="37"/>
        <v>180</v>
      </c>
      <c r="BF71" s="404">
        <f t="shared" si="37"/>
        <v>900</v>
      </c>
      <c r="BG71" s="404">
        <f t="shared" si="37"/>
        <v>0</v>
      </c>
      <c r="BH71" s="404">
        <f t="shared" si="37"/>
        <v>0</v>
      </c>
      <c r="BI71" s="404">
        <f t="shared" si="37"/>
        <v>0</v>
      </c>
      <c r="BJ71" s="404">
        <f t="shared" si="37"/>
        <v>0</v>
      </c>
      <c r="BK71" s="404">
        <f t="shared" si="37"/>
        <v>0</v>
      </c>
      <c r="BL71" s="404">
        <f t="shared" si="37"/>
        <v>0</v>
      </c>
      <c r="BM71" s="404">
        <f t="shared" si="37"/>
        <v>0</v>
      </c>
    </row>
    <row r="72" spans="1:65" s="363" customFormat="1" ht="16.95" customHeight="1">
      <c r="A72" s="387">
        <v>55</v>
      </c>
      <c r="B72" s="392" t="s">
        <v>64</v>
      </c>
      <c r="C72" s="382">
        <v>110000</v>
      </c>
      <c r="D72" s="382">
        <v>30000</v>
      </c>
      <c r="E72" s="321"/>
      <c r="F72" s="321"/>
      <c r="G72" s="321"/>
      <c r="H72" s="305" t="e">
        <f t="shared" si="32"/>
        <v>#DIV/0!</v>
      </c>
      <c r="I72" s="321"/>
      <c r="J72" s="305" t="e">
        <f t="shared" ref="J72:J74" si="38">I72*100/F72</f>
        <v>#DIV/0!</v>
      </c>
      <c r="K72" s="322">
        <f>G72+'Nov24'!K72</f>
        <v>41014</v>
      </c>
      <c r="L72" s="305">
        <f t="shared" si="31"/>
        <v>37.285454545454549</v>
      </c>
      <c r="M72" s="322">
        <f>I72+'Nov24'!M72</f>
        <v>15262</v>
      </c>
      <c r="N72" s="305">
        <f t="shared" ref="N72:N74" si="39">M72*100/D72</f>
        <v>50.873333333333335</v>
      </c>
      <c r="O72" s="321"/>
      <c r="P72" s="321"/>
      <c r="Q72" s="322">
        <f>O72+'Nov24'!Q72</f>
        <v>2456</v>
      </c>
      <c r="R72" s="322">
        <f>P72+'Nov24'!R72</f>
        <v>1077</v>
      </c>
      <c r="S72" s="321"/>
      <c r="T72" s="321"/>
      <c r="U72" s="321"/>
      <c r="V72" s="321"/>
      <c r="W72" s="321"/>
      <c r="X72" s="321"/>
      <c r="Y72" s="305" t="e">
        <f t="shared" si="24"/>
        <v>#DIV/0!</v>
      </c>
      <c r="Z72" s="305" t="e">
        <f t="shared" si="24"/>
        <v>#DIV/0!</v>
      </c>
      <c r="AA72" s="321"/>
      <c r="AB72" s="321"/>
      <c r="AC72" s="321"/>
      <c r="AD72" s="321"/>
      <c r="AE72" s="321"/>
      <c r="AF72" s="321"/>
      <c r="AG72" s="321"/>
      <c r="AH72" s="321"/>
      <c r="AI72" s="321"/>
      <c r="AJ72" s="321"/>
      <c r="AK72" s="321"/>
      <c r="AL72" s="321"/>
      <c r="AM72" s="321"/>
      <c r="AN72" s="321"/>
      <c r="AO72" s="321"/>
      <c r="AP72" s="321"/>
      <c r="AQ72" s="321"/>
      <c r="AR72" s="321"/>
      <c r="AS72" s="322">
        <f t="shared" si="33"/>
        <v>0</v>
      </c>
      <c r="AT72" s="322">
        <f t="shared" si="33"/>
        <v>0</v>
      </c>
      <c r="AU72" s="322">
        <f t="shared" si="34"/>
        <v>0</v>
      </c>
      <c r="AV72" s="322">
        <f>AO72+'Nov24'!AV72</f>
        <v>9236</v>
      </c>
      <c r="AW72" s="322">
        <f>AP72+'Nov24'!AW72</f>
        <v>3578</v>
      </c>
      <c r="AX72" s="322">
        <f>AQ72+'Nov24'!AX72</f>
        <v>7401</v>
      </c>
      <c r="AY72" s="322">
        <f>AR72+'Nov24'!AY72</f>
        <v>2852</v>
      </c>
      <c r="AZ72" s="322">
        <f t="shared" si="35"/>
        <v>16637</v>
      </c>
      <c r="BA72" s="322">
        <f t="shared" si="35"/>
        <v>6430</v>
      </c>
      <c r="BB72" s="322">
        <f t="shared" si="36"/>
        <v>23067</v>
      </c>
      <c r="BC72" s="321"/>
      <c r="BD72" s="321"/>
      <c r="BE72" s="322"/>
      <c r="BF72" s="322"/>
      <c r="BG72" s="321"/>
      <c r="BH72" s="321"/>
      <c r="BI72" s="321"/>
      <c r="BJ72" s="321"/>
      <c r="BK72" s="322">
        <f>'Nov24'!BK72+BH72</f>
        <v>24949</v>
      </c>
      <c r="BL72" s="322">
        <f>'Nov24'!BL72+BI72</f>
        <v>0</v>
      </c>
      <c r="BM72" s="322">
        <f>SUM(BK72:BL72)</f>
        <v>24949</v>
      </c>
    </row>
    <row r="73" spans="1:65" s="363" customFormat="1" ht="16.95" customHeight="1">
      <c r="A73" s="381">
        <v>56</v>
      </c>
      <c r="B73" s="382" t="s">
        <v>65</v>
      </c>
      <c r="C73" s="382">
        <v>66000</v>
      </c>
      <c r="D73" s="382">
        <v>15000</v>
      </c>
      <c r="E73" s="321"/>
      <c r="F73" s="321"/>
      <c r="G73" s="321"/>
      <c r="H73" s="305" t="e">
        <f t="shared" si="32"/>
        <v>#DIV/0!</v>
      </c>
      <c r="I73" s="321"/>
      <c r="J73" s="305" t="e">
        <f t="shared" si="38"/>
        <v>#DIV/0!</v>
      </c>
      <c r="K73" s="322">
        <f>G73+'Nov24'!K73</f>
        <v>21088</v>
      </c>
      <c r="L73" s="305">
        <f t="shared" si="31"/>
        <v>31.951515151515153</v>
      </c>
      <c r="M73" s="322">
        <f>I73+'Nov24'!M73</f>
        <v>4393</v>
      </c>
      <c r="N73" s="305">
        <f t="shared" si="39"/>
        <v>29.286666666666665</v>
      </c>
      <c r="O73" s="321"/>
      <c r="P73" s="321"/>
      <c r="Q73" s="322">
        <f>O73+'Nov24'!Q73</f>
        <v>442</v>
      </c>
      <c r="R73" s="322">
        <f>P73+'Nov24'!R73</f>
        <v>278</v>
      </c>
      <c r="S73" s="321"/>
      <c r="T73" s="321"/>
      <c r="U73" s="321"/>
      <c r="V73" s="321"/>
      <c r="W73" s="321"/>
      <c r="X73" s="321"/>
      <c r="Y73" s="305" t="e">
        <f t="shared" si="24"/>
        <v>#DIV/0!</v>
      </c>
      <c r="Z73" s="305" t="e">
        <f t="shared" si="24"/>
        <v>#DIV/0!</v>
      </c>
      <c r="AA73" s="321"/>
      <c r="AB73" s="321"/>
      <c r="AC73" s="321"/>
      <c r="AD73" s="321"/>
      <c r="AE73" s="321"/>
      <c r="AF73" s="321"/>
      <c r="AG73" s="321"/>
      <c r="AH73" s="321"/>
      <c r="AI73" s="321"/>
      <c r="AJ73" s="321"/>
      <c r="AK73" s="321"/>
      <c r="AL73" s="321"/>
      <c r="AM73" s="321"/>
      <c r="AN73" s="321"/>
      <c r="AO73" s="321"/>
      <c r="AP73" s="321"/>
      <c r="AQ73" s="321"/>
      <c r="AR73" s="321"/>
      <c r="AS73" s="322">
        <f t="shared" si="33"/>
        <v>0</v>
      </c>
      <c r="AT73" s="322">
        <f t="shared" si="33"/>
        <v>0</v>
      </c>
      <c r="AU73" s="322">
        <f t="shared" si="34"/>
        <v>0</v>
      </c>
      <c r="AV73" s="322">
        <f>AO73+'Nov24'!AV73</f>
        <v>5494</v>
      </c>
      <c r="AW73" s="322">
        <f>AP73+'Nov24'!AW73</f>
        <v>1344</v>
      </c>
      <c r="AX73" s="322">
        <f>AQ73+'Nov24'!AX73</f>
        <v>4605</v>
      </c>
      <c r="AY73" s="322">
        <f>AR73+'Nov24'!AY73</f>
        <v>927</v>
      </c>
      <c r="AZ73" s="322">
        <f t="shared" si="35"/>
        <v>10099</v>
      </c>
      <c r="BA73" s="322">
        <f t="shared" si="35"/>
        <v>2271</v>
      </c>
      <c r="BB73" s="322">
        <f t="shared" si="36"/>
        <v>12370</v>
      </c>
      <c r="BC73" s="321"/>
      <c r="BD73" s="321"/>
      <c r="BE73" s="322"/>
      <c r="BF73" s="322"/>
      <c r="BG73" s="321"/>
      <c r="BH73" s="321"/>
      <c r="BI73" s="321"/>
      <c r="BJ73" s="321"/>
      <c r="BK73" s="324"/>
      <c r="BL73" s="324"/>
      <c r="BM73" s="322">
        <f t="shared" si="29"/>
        <v>0</v>
      </c>
    </row>
    <row r="74" spans="1:65" s="363" customFormat="1" ht="16.95" customHeight="1">
      <c r="A74" s="381">
        <v>57</v>
      </c>
      <c r="B74" s="382" t="s">
        <v>66</v>
      </c>
      <c r="C74" s="382">
        <v>27000</v>
      </c>
      <c r="D74" s="382">
        <v>7000</v>
      </c>
      <c r="E74" s="321"/>
      <c r="F74" s="321"/>
      <c r="G74" s="321"/>
      <c r="H74" s="305" t="e">
        <f t="shared" si="32"/>
        <v>#DIV/0!</v>
      </c>
      <c r="I74" s="321"/>
      <c r="J74" s="305" t="e">
        <f t="shared" si="38"/>
        <v>#DIV/0!</v>
      </c>
      <c r="K74" s="322">
        <f>G74+'Nov24'!K74</f>
        <v>8450</v>
      </c>
      <c r="L74" s="305">
        <f t="shared" si="31"/>
        <v>31.296296296296298</v>
      </c>
      <c r="M74" s="322">
        <f>I74+'Nov24'!M74</f>
        <v>2753</v>
      </c>
      <c r="N74" s="305">
        <f t="shared" si="39"/>
        <v>39.328571428571429</v>
      </c>
      <c r="O74" s="321"/>
      <c r="P74" s="321"/>
      <c r="Q74" s="322">
        <f>O74+'Nov24'!Q74</f>
        <v>40</v>
      </c>
      <c r="R74" s="322">
        <f>P74+'Nov24'!R74</f>
        <v>70</v>
      </c>
      <c r="S74" s="321"/>
      <c r="T74" s="321"/>
      <c r="U74" s="321"/>
      <c r="V74" s="321"/>
      <c r="W74" s="321"/>
      <c r="X74" s="321"/>
      <c r="Y74" s="305" t="e">
        <f t="shared" si="24"/>
        <v>#DIV/0!</v>
      </c>
      <c r="Z74" s="305" t="e">
        <f t="shared" si="24"/>
        <v>#DIV/0!</v>
      </c>
      <c r="AA74" s="321"/>
      <c r="AB74" s="321"/>
      <c r="AC74" s="321"/>
      <c r="AD74" s="321"/>
      <c r="AE74" s="321"/>
      <c r="AF74" s="321"/>
      <c r="AG74" s="321"/>
      <c r="AH74" s="321"/>
      <c r="AI74" s="321"/>
      <c r="AJ74" s="321"/>
      <c r="AK74" s="321"/>
      <c r="AL74" s="321"/>
      <c r="AM74" s="321"/>
      <c r="AN74" s="321"/>
      <c r="AO74" s="321"/>
      <c r="AP74" s="321"/>
      <c r="AQ74" s="321"/>
      <c r="AR74" s="321"/>
      <c r="AS74" s="322">
        <f t="shared" si="33"/>
        <v>0</v>
      </c>
      <c r="AT74" s="322">
        <f t="shared" si="33"/>
        <v>0</v>
      </c>
      <c r="AU74" s="322">
        <f t="shared" si="34"/>
        <v>0</v>
      </c>
      <c r="AV74" s="322">
        <f>AO74+'Nov24'!AV74</f>
        <v>2324</v>
      </c>
      <c r="AW74" s="322">
        <f>AP74+'Nov24'!AW74</f>
        <v>404</v>
      </c>
      <c r="AX74" s="322">
        <f>AQ74+'Nov24'!AX74</f>
        <v>1808</v>
      </c>
      <c r="AY74" s="322">
        <f>AR74+'Nov24'!AY74</f>
        <v>314</v>
      </c>
      <c r="AZ74" s="322">
        <f t="shared" si="35"/>
        <v>4132</v>
      </c>
      <c r="BA74" s="322">
        <f t="shared" si="35"/>
        <v>718</v>
      </c>
      <c r="BB74" s="322">
        <f t="shared" si="36"/>
        <v>4850</v>
      </c>
      <c r="BC74" s="321"/>
      <c r="BD74" s="321"/>
      <c r="BE74" s="322"/>
      <c r="BF74" s="322"/>
      <c r="BG74" s="321"/>
      <c r="BH74" s="321"/>
      <c r="BI74" s="321"/>
      <c r="BJ74" s="321"/>
      <c r="BK74" s="324"/>
      <c r="BL74" s="324"/>
      <c r="BM74" s="322">
        <f t="shared" si="29"/>
        <v>0</v>
      </c>
    </row>
    <row r="75" spans="1:65" s="363" customFormat="1" ht="16.95" customHeight="1">
      <c r="A75" s="383">
        <v>58</v>
      </c>
      <c r="B75" s="384" t="s">
        <v>67</v>
      </c>
      <c r="C75" s="382">
        <v>37000</v>
      </c>
      <c r="D75" s="382">
        <v>0</v>
      </c>
      <c r="E75" s="321"/>
      <c r="F75" s="321"/>
      <c r="G75" s="321"/>
      <c r="H75" s="305" t="e">
        <f t="shared" si="32"/>
        <v>#DIV/0!</v>
      </c>
      <c r="I75" s="321"/>
      <c r="J75" s="305"/>
      <c r="K75" s="322">
        <f>G75+'Nov24'!K75</f>
        <v>13317</v>
      </c>
      <c r="L75" s="305">
        <f t="shared" si="31"/>
        <v>35.991891891891889</v>
      </c>
      <c r="M75" s="322">
        <f>I75+'Nov24'!M75</f>
        <v>0</v>
      </c>
      <c r="N75" s="305"/>
      <c r="O75" s="321"/>
      <c r="P75" s="321"/>
      <c r="Q75" s="322">
        <f>O75+'Nov24'!Q75</f>
        <v>442</v>
      </c>
      <c r="R75" s="322">
        <f>P75+'Nov24'!R75</f>
        <v>0</v>
      </c>
      <c r="S75" s="321"/>
      <c r="T75" s="321"/>
      <c r="U75" s="321"/>
      <c r="V75" s="321"/>
      <c r="W75" s="321"/>
      <c r="X75" s="321"/>
      <c r="Y75" s="305" t="e">
        <f t="shared" si="24"/>
        <v>#DIV/0!</v>
      </c>
      <c r="Z75" s="305"/>
      <c r="AA75" s="321"/>
      <c r="AB75" s="321"/>
      <c r="AC75" s="321"/>
      <c r="AD75" s="321"/>
      <c r="AE75" s="321"/>
      <c r="AF75" s="321"/>
      <c r="AG75" s="321"/>
      <c r="AH75" s="321"/>
      <c r="AI75" s="321"/>
      <c r="AJ75" s="321"/>
      <c r="AK75" s="321"/>
      <c r="AL75" s="321"/>
      <c r="AM75" s="321"/>
      <c r="AN75" s="321"/>
      <c r="AO75" s="321"/>
      <c r="AP75" s="321"/>
      <c r="AQ75" s="321"/>
      <c r="AR75" s="321"/>
      <c r="AS75" s="322">
        <f t="shared" si="33"/>
        <v>0</v>
      </c>
      <c r="AT75" s="322">
        <f t="shared" si="33"/>
        <v>0</v>
      </c>
      <c r="AU75" s="322">
        <f t="shared" si="34"/>
        <v>0</v>
      </c>
      <c r="AV75" s="322">
        <f>AO75+'Nov24'!AV75</f>
        <v>2861</v>
      </c>
      <c r="AW75" s="322">
        <f>AP75+'Nov24'!AW75</f>
        <v>0</v>
      </c>
      <c r="AX75" s="322">
        <f>AQ75+'Nov24'!AX75</f>
        <v>2498</v>
      </c>
      <c r="AY75" s="322">
        <f>AR75+'Nov24'!AY75</f>
        <v>0</v>
      </c>
      <c r="AZ75" s="322">
        <f t="shared" si="35"/>
        <v>5359</v>
      </c>
      <c r="BA75" s="322">
        <f t="shared" si="35"/>
        <v>0</v>
      </c>
      <c r="BB75" s="322">
        <f t="shared" si="36"/>
        <v>5359</v>
      </c>
      <c r="BC75" s="321"/>
      <c r="BD75" s="321"/>
      <c r="BE75" s="322"/>
      <c r="BF75" s="322"/>
      <c r="BG75" s="321"/>
      <c r="BH75" s="321"/>
      <c r="BI75" s="321"/>
      <c r="BJ75" s="321"/>
      <c r="BK75" s="324"/>
      <c r="BL75" s="324"/>
      <c r="BM75" s="322">
        <f t="shared" si="29"/>
        <v>0</v>
      </c>
    </row>
    <row r="76" spans="1:65" s="364" customFormat="1" ht="16.95" customHeight="1">
      <c r="A76" s="385"/>
      <c r="B76" s="386" t="s">
        <v>18</v>
      </c>
      <c r="C76" s="386">
        <f>SUM(C72:C75)</f>
        <v>240000</v>
      </c>
      <c r="D76" s="386">
        <f t="shared" ref="D76:BM76" si="40">SUM(D72:D75)</f>
        <v>52000</v>
      </c>
      <c r="E76" s="404">
        <f t="shared" si="40"/>
        <v>0</v>
      </c>
      <c r="F76" s="404">
        <f t="shared" si="40"/>
        <v>0</v>
      </c>
      <c r="G76" s="404">
        <f t="shared" si="40"/>
        <v>0</v>
      </c>
      <c r="H76" s="327" t="e">
        <f t="shared" si="32"/>
        <v>#DIV/0!</v>
      </c>
      <c r="I76" s="404">
        <f t="shared" si="40"/>
        <v>0</v>
      </c>
      <c r="J76" s="327" t="e">
        <f t="shared" ref="J76" si="41">I76*100/F76</f>
        <v>#DIV/0!</v>
      </c>
      <c r="K76" s="404">
        <f t="shared" si="40"/>
        <v>83869</v>
      </c>
      <c r="L76" s="327">
        <f t="shared" si="31"/>
        <v>34.945416666666667</v>
      </c>
      <c r="M76" s="404">
        <f t="shared" si="40"/>
        <v>22408</v>
      </c>
      <c r="N76" s="327">
        <f t="shared" ref="N76" si="42">M76*100/D76</f>
        <v>43.092307692307692</v>
      </c>
      <c r="O76" s="404">
        <f t="shared" si="40"/>
        <v>0</v>
      </c>
      <c r="P76" s="404">
        <f t="shared" si="40"/>
        <v>0</v>
      </c>
      <c r="Q76" s="404">
        <f t="shared" si="40"/>
        <v>3380</v>
      </c>
      <c r="R76" s="404">
        <f t="shared" si="40"/>
        <v>1425</v>
      </c>
      <c r="S76" s="404">
        <f t="shared" si="40"/>
        <v>0</v>
      </c>
      <c r="T76" s="404">
        <f t="shared" si="40"/>
        <v>0</v>
      </c>
      <c r="U76" s="404">
        <f t="shared" si="40"/>
        <v>0</v>
      </c>
      <c r="V76" s="404">
        <f t="shared" si="40"/>
        <v>0</v>
      </c>
      <c r="W76" s="404">
        <f t="shared" si="40"/>
        <v>0</v>
      </c>
      <c r="X76" s="404">
        <f t="shared" si="40"/>
        <v>0</v>
      </c>
      <c r="Y76" s="327" t="e">
        <f t="shared" si="24"/>
        <v>#DIV/0!</v>
      </c>
      <c r="Z76" s="327" t="e">
        <f t="shared" si="24"/>
        <v>#DIV/0!</v>
      </c>
      <c r="AA76" s="404">
        <f t="shared" si="40"/>
        <v>0</v>
      </c>
      <c r="AB76" s="404">
        <f t="shared" si="40"/>
        <v>0</v>
      </c>
      <c r="AC76" s="404">
        <f t="shared" si="40"/>
        <v>0</v>
      </c>
      <c r="AD76" s="404">
        <f t="shared" si="40"/>
        <v>0</v>
      </c>
      <c r="AE76" s="404">
        <f t="shared" si="40"/>
        <v>0</v>
      </c>
      <c r="AF76" s="404">
        <f t="shared" si="40"/>
        <v>0</v>
      </c>
      <c r="AG76" s="404">
        <f t="shared" si="40"/>
        <v>0</v>
      </c>
      <c r="AH76" s="404">
        <f t="shared" si="40"/>
        <v>0</v>
      </c>
      <c r="AI76" s="404">
        <f t="shared" si="40"/>
        <v>0</v>
      </c>
      <c r="AJ76" s="404">
        <f t="shared" si="40"/>
        <v>0</v>
      </c>
      <c r="AK76" s="404">
        <f t="shared" si="40"/>
        <v>0</v>
      </c>
      <c r="AL76" s="404">
        <f t="shared" si="40"/>
        <v>0</v>
      </c>
      <c r="AM76" s="404">
        <f t="shared" si="40"/>
        <v>0</v>
      </c>
      <c r="AN76" s="404">
        <f t="shared" si="40"/>
        <v>0</v>
      </c>
      <c r="AO76" s="404">
        <f t="shared" si="40"/>
        <v>0</v>
      </c>
      <c r="AP76" s="404">
        <f t="shared" si="40"/>
        <v>0</v>
      </c>
      <c r="AQ76" s="404">
        <f t="shared" si="40"/>
        <v>0</v>
      </c>
      <c r="AR76" s="404">
        <f t="shared" si="40"/>
        <v>0</v>
      </c>
      <c r="AS76" s="404">
        <f t="shared" si="40"/>
        <v>0</v>
      </c>
      <c r="AT76" s="404">
        <f t="shared" si="40"/>
        <v>0</v>
      </c>
      <c r="AU76" s="404">
        <f t="shared" si="40"/>
        <v>0</v>
      </c>
      <c r="AV76" s="404">
        <f t="shared" si="40"/>
        <v>19915</v>
      </c>
      <c r="AW76" s="415">
        <f t="shared" si="40"/>
        <v>5326</v>
      </c>
      <c r="AX76" s="404">
        <f t="shared" si="40"/>
        <v>16312</v>
      </c>
      <c r="AY76" s="404">
        <f t="shared" si="40"/>
        <v>4093</v>
      </c>
      <c r="AZ76" s="404">
        <f t="shared" si="40"/>
        <v>36227</v>
      </c>
      <c r="BA76" s="404">
        <f t="shared" si="40"/>
        <v>9419</v>
      </c>
      <c r="BB76" s="404">
        <f t="shared" si="40"/>
        <v>45646</v>
      </c>
      <c r="BC76" s="404">
        <f t="shared" si="40"/>
        <v>0</v>
      </c>
      <c r="BD76" s="404">
        <f t="shared" si="40"/>
        <v>0</v>
      </c>
      <c r="BE76" s="404">
        <f t="shared" si="40"/>
        <v>0</v>
      </c>
      <c r="BF76" s="404">
        <f t="shared" si="40"/>
        <v>0</v>
      </c>
      <c r="BG76" s="404">
        <f t="shared" si="40"/>
        <v>0</v>
      </c>
      <c r="BH76" s="404">
        <f t="shared" si="40"/>
        <v>0</v>
      </c>
      <c r="BI76" s="404">
        <f t="shared" si="40"/>
        <v>0</v>
      </c>
      <c r="BJ76" s="404">
        <f t="shared" si="40"/>
        <v>0</v>
      </c>
      <c r="BK76" s="404">
        <f t="shared" si="40"/>
        <v>24949</v>
      </c>
      <c r="BL76" s="404">
        <f t="shared" si="40"/>
        <v>0</v>
      </c>
      <c r="BM76" s="404">
        <f t="shared" si="40"/>
        <v>24949</v>
      </c>
    </row>
    <row r="77" spans="1:65" s="363" customFormat="1" ht="16.95" customHeight="1">
      <c r="A77" s="387">
        <v>59</v>
      </c>
      <c r="B77" s="392" t="s">
        <v>68</v>
      </c>
      <c r="C77" s="382">
        <v>90000</v>
      </c>
      <c r="D77" s="382">
        <v>0</v>
      </c>
      <c r="E77" s="321"/>
      <c r="F77" s="321"/>
      <c r="G77" s="321"/>
      <c r="H77" s="305" t="e">
        <f t="shared" si="32"/>
        <v>#DIV/0!</v>
      </c>
      <c r="I77" s="321"/>
      <c r="J77" s="305"/>
      <c r="K77" s="322">
        <f>G77+'Nov24'!K77</f>
        <v>33018</v>
      </c>
      <c r="L77" s="305">
        <f t="shared" si="31"/>
        <v>36.686666666666667</v>
      </c>
      <c r="M77" s="322">
        <f>I77+'Nov24'!M77</f>
        <v>0</v>
      </c>
      <c r="N77" s="305"/>
      <c r="O77" s="321"/>
      <c r="P77" s="321"/>
      <c r="Q77" s="322">
        <f>O77+'Nov24'!Q77</f>
        <v>0</v>
      </c>
      <c r="R77" s="322">
        <f>P77+'Nov24'!R77</f>
        <v>0</v>
      </c>
      <c r="S77" s="321"/>
      <c r="T77" s="321"/>
      <c r="U77" s="321"/>
      <c r="V77" s="321"/>
      <c r="W77" s="321"/>
      <c r="X77" s="321"/>
      <c r="Y77" s="305" t="e">
        <f t="shared" si="24"/>
        <v>#DIV/0!</v>
      </c>
      <c r="Z77" s="305"/>
      <c r="AA77" s="321"/>
      <c r="AB77" s="321"/>
      <c r="AC77" s="321"/>
      <c r="AD77" s="321"/>
      <c r="AE77" s="321"/>
      <c r="AF77" s="321"/>
      <c r="AG77" s="321"/>
      <c r="AH77" s="321"/>
      <c r="AI77" s="321"/>
      <c r="AJ77" s="321"/>
      <c r="AK77" s="321"/>
      <c r="AL77" s="321"/>
      <c r="AM77" s="321"/>
      <c r="AN77" s="321"/>
      <c r="AO77" s="321"/>
      <c r="AP77" s="321"/>
      <c r="AQ77" s="321"/>
      <c r="AR77" s="321"/>
      <c r="AS77" s="322">
        <f t="shared" si="33"/>
        <v>0</v>
      </c>
      <c r="AT77" s="322">
        <f t="shared" si="33"/>
        <v>0</v>
      </c>
      <c r="AU77" s="322">
        <f t="shared" si="34"/>
        <v>0</v>
      </c>
      <c r="AV77" s="322">
        <f>AO77+'Nov24'!AV77</f>
        <v>6852</v>
      </c>
      <c r="AW77" s="322">
        <f>AP77+'Nov24'!AW77</f>
        <v>0</v>
      </c>
      <c r="AX77" s="322">
        <f>AQ77+'Nov24'!AX77</f>
        <v>5935</v>
      </c>
      <c r="AY77" s="322">
        <f>AR77+'Nov24'!AY77</f>
        <v>0</v>
      </c>
      <c r="AZ77" s="322">
        <f t="shared" si="35"/>
        <v>12787</v>
      </c>
      <c r="BA77" s="322">
        <f t="shared" si="35"/>
        <v>0</v>
      </c>
      <c r="BB77" s="322">
        <f t="shared" si="36"/>
        <v>12787</v>
      </c>
      <c r="BC77" s="321"/>
      <c r="BD77" s="321"/>
      <c r="BE77" s="322"/>
      <c r="BF77" s="322"/>
      <c r="BG77" s="321"/>
      <c r="BH77" s="321"/>
      <c r="BI77" s="321"/>
      <c r="BJ77" s="321"/>
      <c r="BK77" s="324"/>
      <c r="BL77" s="324"/>
      <c r="BM77" s="322">
        <f t="shared" si="29"/>
        <v>0</v>
      </c>
    </row>
    <row r="78" spans="1:65" s="363" customFormat="1" ht="16.95" customHeight="1">
      <c r="A78" s="381">
        <v>60</v>
      </c>
      <c r="B78" s="382" t="s">
        <v>69</v>
      </c>
      <c r="C78" s="382">
        <v>20000</v>
      </c>
      <c r="D78" s="382">
        <v>0</v>
      </c>
      <c r="E78" s="321"/>
      <c r="F78" s="321"/>
      <c r="G78" s="321"/>
      <c r="H78" s="305" t="e">
        <f t="shared" si="32"/>
        <v>#DIV/0!</v>
      </c>
      <c r="I78" s="321"/>
      <c r="J78" s="305"/>
      <c r="K78" s="322">
        <f>G78+'Nov24'!K78</f>
        <v>6159</v>
      </c>
      <c r="L78" s="305">
        <f t="shared" si="31"/>
        <v>30.795000000000002</v>
      </c>
      <c r="M78" s="322">
        <f>I78+'Nov24'!M78</f>
        <v>0</v>
      </c>
      <c r="N78" s="305"/>
      <c r="O78" s="321"/>
      <c r="P78" s="321"/>
      <c r="Q78" s="322">
        <f>O78+'Nov24'!Q78</f>
        <v>0</v>
      </c>
      <c r="R78" s="322">
        <f>P78+'Nov24'!R78</f>
        <v>0</v>
      </c>
      <c r="S78" s="321"/>
      <c r="T78" s="321"/>
      <c r="U78" s="321"/>
      <c r="V78" s="321"/>
      <c r="W78" s="321"/>
      <c r="X78" s="321"/>
      <c r="Y78" s="305" t="e">
        <f t="shared" si="24"/>
        <v>#DIV/0!</v>
      </c>
      <c r="Z78" s="305"/>
      <c r="AA78" s="321"/>
      <c r="AB78" s="321"/>
      <c r="AC78" s="321"/>
      <c r="AD78" s="321"/>
      <c r="AE78" s="321"/>
      <c r="AF78" s="321"/>
      <c r="AG78" s="321"/>
      <c r="AH78" s="321"/>
      <c r="AI78" s="321"/>
      <c r="AJ78" s="321"/>
      <c r="AK78" s="321"/>
      <c r="AL78" s="321"/>
      <c r="AM78" s="321"/>
      <c r="AN78" s="321"/>
      <c r="AO78" s="321"/>
      <c r="AP78" s="321"/>
      <c r="AQ78" s="321"/>
      <c r="AR78" s="321"/>
      <c r="AS78" s="322">
        <f t="shared" si="33"/>
        <v>0</v>
      </c>
      <c r="AT78" s="322">
        <f t="shared" si="33"/>
        <v>0</v>
      </c>
      <c r="AU78" s="322">
        <f t="shared" si="34"/>
        <v>0</v>
      </c>
      <c r="AV78" s="322">
        <f>AO78+'Nov24'!AV78</f>
        <v>1673</v>
      </c>
      <c r="AW78" s="322">
        <f>AP78+'Nov24'!AW78</f>
        <v>0</v>
      </c>
      <c r="AX78" s="322">
        <f>AQ78+'Nov24'!AX78</f>
        <v>1167</v>
      </c>
      <c r="AY78" s="322">
        <f>AR78+'Nov24'!AY78</f>
        <v>0</v>
      </c>
      <c r="AZ78" s="322">
        <f t="shared" si="35"/>
        <v>2840</v>
      </c>
      <c r="BA78" s="322">
        <f t="shared" si="35"/>
        <v>0</v>
      </c>
      <c r="BB78" s="322">
        <f t="shared" si="36"/>
        <v>2840</v>
      </c>
      <c r="BC78" s="321"/>
      <c r="BD78" s="321"/>
      <c r="BE78" s="322"/>
      <c r="BF78" s="322"/>
      <c r="BG78" s="321"/>
      <c r="BH78" s="321"/>
      <c r="BI78" s="321"/>
      <c r="BJ78" s="321"/>
      <c r="BK78" s="324"/>
      <c r="BL78" s="324"/>
      <c r="BM78" s="322">
        <f t="shared" si="29"/>
        <v>0</v>
      </c>
    </row>
    <row r="79" spans="1:65" s="363" customFormat="1" ht="16.95" customHeight="1">
      <c r="A79" s="383">
        <v>61</v>
      </c>
      <c r="B79" s="384" t="s">
        <v>70</v>
      </c>
      <c r="C79" s="382">
        <v>30000</v>
      </c>
      <c r="D79" s="382">
        <v>0</v>
      </c>
      <c r="E79" s="321"/>
      <c r="F79" s="321"/>
      <c r="G79" s="321"/>
      <c r="H79" s="305" t="e">
        <f t="shared" si="32"/>
        <v>#DIV/0!</v>
      </c>
      <c r="I79" s="321"/>
      <c r="J79" s="305"/>
      <c r="K79" s="322">
        <f>G79+'Nov24'!K79</f>
        <v>9000</v>
      </c>
      <c r="L79" s="305">
        <f t="shared" si="31"/>
        <v>30</v>
      </c>
      <c r="M79" s="322">
        <f>I79+'Nov24'!M79</f>
        <v>0</v>
      </c>
      <c r="N79" s="305"/>
      <c r="O79" s="321"/>
      <c r="P79" s="321"/>
      <c r="Q79" s="322">
        <f>O79+'Nov24'!Q79</f>
        <v>0</v>
      </c>
      <c r="R79" s="322">
        <f>P79+'Nov24'!R79</f>
        <v>0</v>
      </c>
      <c r="S79" s="321"/>
      <c r="T79" s="321"/>
      <c r="U79" s="321"/>
      <c r="V79" s="321"/>
      <c r="W79" s="321"/>
      <c r="X79" s="321"/>
      <c r="Y79" s="305" t="e">
        <f t="shared" si="24"/>
        <v>#DIV/0!</v>
      </c>
      <c r="Z79" s="305"/>
      <c r="AA79" s="321"/>
      <c r="AB79" s="321"/>
      <c r="AC79" s="321"/>
      <c r="AD79" s="321"/>
      <c r="AE79" s="321"/>
      <c r="AF79" s="321"/>
      <c r="AG79" s="321"/>
      <c r="AH79" s="321"/>
      <c r="AI79" s="321"/>
      <c r="AJ79" s="321"/>
      <c r="AK79" s="321"/>
      <c r="AL79" s="321"/>
      <c r="AM79" s="321"/>
      <c r="AN79" s="321"/>
      <c r="AO79" s="321"/>
      <c r="AP79" s="321"/>
      <c r="AQ79" s="321"/>
      <c r="AR79" s="321"/>
      <c r="AS79" s="322">
        <f t="shared" si="33"/>
        <v>0</v>
      </c>
      <c r="AT79" s="322">
        <f t="shared" si="33"/>
        <v>0</v>
      </c>
      <c r="AU79" s="322">
        <f t="shared" si="34"/>
        <v>0</v>
      </c>
      <c r="AV79" s="322">
        <f>AO79+'Nov24'!AV79</f>
        <v>2109</v>
      </c>
      <c r="AW79" s="322">
        <f>AP79+'Nov24'!AW79</f>
        <v>0</v>
      </c>
      <c r="AX79" s="322">
        <f>AQ79+'Nov24'!AX79</f>
        <v>1518</v>
      </c>
      <c r="AY79" s="322">
        <f>AR79+'Nov24'!AY79</f>
        <v>0</v>
      </c>
      <c r="AZ79" s="322">
        <f t="shared" si="35"/>
        <v>3627</v>
      </c>
      <c r="BA79" s="322">
        <f t="shared" si="35"/>
        <v>0</v>
      </c>
      <c r="BB79" s="322">
        <f t="shared" si="36"/>
        <v>3627</v>
      </c>
      <c r="BC79" s="321"/>
      <c r="BD79" s="321"/>
      <c r="BE79" s="322"/>
      <c r="BF79" s="322"/>
      <c r="BG79" s="321"/>
      <c r="BH79" s="321"/>
      <c r="BI79" s="321"/>
      <c r="BJ79" s="321"/>
      <c r="BK79" s="324"/>
      <c r="BL79" s="324"/>
      <c r="BM79" s="322">
        <f t="shared" si="29"/>
        <v>0</v>
      </c>
    </row>
    <row r="80" spans="1:65" s="364" customFormat="1" ht="16.95" customHeight="1">
      <c r="A80" s="385"/>
      <c r="B80" s="386" t="s">
        <v>18</v>
      </c>
      <c r="C80" s="386">
        <f>SUM(C77:C79)</f>
        <v>140000</v>
      </c>
      <c r="D80" s="386">
        <f t="shared" ref="D80:BM80" si="43">SUM(D77:D79)</f>
        <v>0</v>
      </c>
      <c r="E80" s="404">
        <f t="shared" si="43"/>
        <v>0</v>
      </c>
      <c r="F80" s="404">
        <f t="shared" si="43"/>
        <v>0</v>
      </c>
      <c r="G80" s="404">
        <f t="shared" si="43"/>
        <v>0</v>
      </c>
      <c r="H80" s="327" t="e">
        <f t="shared" si="32"/>
        <v>#DIV/0!</v>
      </c>
      <c r="I80" s="404">
        <f t="shared" si="43"/>
        <v>0</v>
      </c>
      <c r="J80" s="327"/>
      <c r="K80" s="404">
        <f t="shared" si="43"/>
        <v>48177</v>
      </c>
      <c r="L80" s="327">
        <f t="shared" si="31"/>
        <v>34.412142857142854</v>
      </c>
      <c r="M80" s="404">
        <f t="shared" si="43"/>
        <v>0</v>
      </c>
      <c r="N80" s="404">
        <f t="shared" si="43"/>
        <v>0</v>
      </c>
      <c r="O80" s="404">
        <f t="shared" si="43"/>
        <v>0</v>
      </c>
      <c r="P80" s="404">
        <f t="shared" si="43"/>
        <v>0</v>
      </c>
      <c r="Q80" s="404">
        <f t="shared" si="43"/>
        <v>0</v>
      </c>
      <c r="R80" s="404">
        <f t="shared" si="43"/>
        <v>0</v>
      </c>
      <c r="S80" s="404">
        <f t="shared" si="43"/>
        <v>0</v>
      </c>
      <c r="T80" s="404">
        <f t="shared" si="43"/>
        <v>0</v>
      </c>
      <c r="U80" s="404">
        <f t="shared" si="43"/>
        <v>0</v>
      </c>
      <c r="V80" s="404">
        <f t="shared" si="43"/>
        <v>0</v>
      </c>
      <c r="W80" s="404">
        <f t="shared" si="43"/>
        <v>0</v>
      </c>
      <c r="X80" s="404">
        <f t="shared" si="43"/>
        <v>0</v>
      </c>
      <c r="Y80" s="327" t="e">
        <f t="shared" si="24"/>
        <v>#DIV/0!</v>
      </c>
      <c r="Z80" s="327"/>
      <c r="AA80" s="404">
        <f t="shared" si="43"/>
        <v>0</v>
      </c>
      <c r="AB80" s="404">
        <f t="shared" si="43"/>
        <v>0</v>
      </c>
      <c r="AC80" s="404">
        <f t="shared" si="43"/>
        <v>0</v>
      </c>
      <c r="AD80" s="404">
        <f t="shared" si="43"/>
        <v>0</v>
      </c>
      <c r="AE80" s="404">
        <f t="shared" si="43"/>
        <v>0</v>
      </c>
      <c r="AF80" s="404">
        <f t="shared" si="43"/>
        <v>0</v>
      </c>
      <c r="AG80" s="404">
        <f t="shared" si="43"/>
        <v>0</v>
      </c>
      <c r="AH80" s="404">
        <f t="shared" si="43"/>
        <v>0</v>
      </c>
      <c r="AI80" s="404">
        <f t="shared" si="43"/>
        <v>0</v>
      </c>
      <c r="AJ80" s="404">
        <f t="shared" si="43"/>
        <v>0</v>
      </c>
      <c r="AK80" s="404">
        <f t="shared" si="43"/>
        <v>0</v>
      </c>
      <c r="AL80" s="404">
        <f t="shared" si="43"/>
        <v>0</v>
      </c>
      <c r="AM80" s="404">
        <f t="shared" si="43"/>
        <v>0</v>
      </c>
      <c r="AN80" s="404">
        <f t="shared" si="43"/>
        <v>0</v>
      </c>
      <c r="AO80" s="404">
        <f t="shared" si="43"/>
        <v>0</v>
      </c>
      <c r="AP80" s="404">
        <f t="shared" si="43"/>
        <v>0</v>
      </c>
      <c r="AQ80" s="404">
        <f t="shared" si="43"/>
        <v>0</v>
      </c>
      <c r="AR80" s="404">
        <f t="shared" si="43"/>
        <v>0</v>
      </c>
      <c r="AS80" s="404">
        <f t="shared" si="43"/>
        <v>0</v>
      </c>
      <c r="AT80" s="404">
        <f t="shared" si="43"/>
        <v>0</v>
      </c>
      <c r="AU80" s="404">
        <f t="shared" si="43"/>
        <v>0</v>
      </c>
      <c r="AV80" s="404">
        <f t="shared" si="43"/>
        <v>10634</v>
      </c>
      <c r="AW80" s="404">
        <f t="shared" si="43"/>
        <v>0</v>
      </c>
      <c r="AX80" s="404">
        <f t="shared" si="43"/>
        <v>8620</v>
      </c>
      <c r="AY80" s="404">
        <f t="shared" si="43"/>
        <v>0</v>
      </c>
      <c r="AZ80" s="404">
        <f t="shared" si="43"/>
        <v>19254</v>
      </c>
      <c r="BA80" s="404">
        <f t="shared" si="43"/>
        <v>0</v>
      </c>
      <c r="BB80" s="404">
        <f t="shared" si="43"/>
        <v>19254</v>
      </c>
      <c r="BC80" s="404">
        <f t="shared" si="43"/>
        <v>0</v>
      </c>
      <c r="BD80" s="404">
        <f t="shared" si="43"/>
        <v>0</v>
      </c>
      <c r="BE80" s="404">
        <f t="shared" si="43"/>
        <v>0</v>
      </c>
      <c r="BF80" s="404">
        <f t="shared" si="43"/>
        <v>0</v>
      </c>
      <c r="BG80" s="404">
        <f t="shared" si="43"/>
        <v>0</v>
      </c>
      <c r="BH80" s="404">
        <f t="shared" si="43"/>
        <v>0</v>
      </c>
      <c r="BI80" s="404">
        <f t="shared" si="43"/>
        <v>0</v>
      </c>
      <c r="BJ80" s="404">
        <f t="shared" si="43"/>
        <v>0</v>
      </c>
      <c r="BK80" s="404">
        <f t="shared" si="43"/>
        <v>0</v>
      </c>
      <c r="BL80" s="404">
        <f t="shared" si="43"/>
        <v>0</v>
      </c>
      <c r="BM80" s="404">
        <f t="shared" si="43"/>
        <v>0</v>
      </c>
    </row>
    <row r="81" spans="1:801" s="363" customFormat="1" ht="16.95" customHeight="1">
      <c r="A81" s="387">
        <v>62</v>
      </c>
      <c r="B81" s="392" t="s">
        <v>71</v>
      </c>
      <c r="C81" s="382">
        <v>34000</v>
      </c>
      <c r="D81" s="382">
        <v>0</v>
      </c>
      <c r="E81" s="321"/>
      <c r="F81" s="321"/>
      <c r="G81" s="321"/>
      <c r="H81" s="305" t="e">
        <f t="shared" si="32"/>
        <v>#DIV/0!</v>
      </c>
      <c r="I81" s="321"/>
      <c r="J81" s="305"/>
      <c r="K81" s="322">
        <f>G81+'Nov24'!K81</f>
        <v>12589</v>
      </c>
      <c r="L81" s="305">
        <f t="shared" si="31"/>
        <v>37.026470588235291</v>
      </c>
      <c r="M81" s="322">
        <f>I81+'Nov24'!M81</f>
        <v>0</v>
      </c>
      <c r="N81" s="305"/>
      <c r="O81" s="321"/>
      <c r="P81" s="321"/>
      <c r="Q81" s="322">
        <f>O81+'Nov24'!Q81</f>
        <v>769</v>
      </c>
      <c r="R81" s="322">
        <f>P81+'Nov24'!R81</f>
        <v>0</v>
      </c>
      <c r="S81" s="321"/>
      <c r="T81" s="321"/>
      <c r="U81" s="321"/>
      <c r="V81" s="321"/>
      <c r="W81" s="321"/>
      <c r="X81" s="321"/>
      <c r="Y81" s="305" t="e">
        <f t="shared" si="24"/>
        <v>#DIV/0!</v>
      </c>
      <c r="Z81" s="305"/>
      <c r="AA81" s="321"/>
      <c r="AB81" s="321"/>
      <c r="AC81" s="321"/>
      <c r="AD81" s="321"/>
      <c r="AE81" s="321"/>
      <c r="AF81" s="321"/>
      <c r="AG81" s="321"/>
      <c r="AH81" s="321"/>
      <c r="AI81" s="321"/>
      <c r="AJ81" s="321"/>
      <c r="AK81" s="321"/>
      <c r="AL81" s="321"/>
      <c r="AM81" s="321"/>
      <c r="AN81" s="321"/>
      <c r="AO81" s="321"/>
      <c r="AP81" s="321"/>
      <c r="AQ81" s="321"/>
      <c r="AR81" s="321"/>
      <c r="AS81" s="322">
        <f t="shared" si="33"/>
        <v>0</v>
      </c>
      <c r="AT81" s="322">
        <f t="shared" si="33"/>
        <v>0</v>
      </c>
      <c r="AU81" s="322">
        <f t="shared" si="34"/>
        <v>0</v>
      </c>
      <c r="AV81" s="322">
        <f>AO81+'Nov24'!AV81</f>
        <v>2584</v>
      </c>
      <c r="AW81" s="322">
        <f>AP81+'Nov24'!AW81</f>
        <v>0</v>
      </c>
      <c r="AX81" s="322">
        <f>AQ81+'Nov24'!AX81</f>
        <v>2071</v>
      </c>
      <c r="AY81" s="322">
        <f>AR81+'Nov24'!AY81</f>
        <v>0</v>
      </c>
      <c r="AZ81" s="322">
        <f t="shared" si="35"/>
        <v>4655</v>
      </c>
      <c r="BA81" s="322">
        <f t="shared" si="35"/>
        <v>0</v>
      </c>
      <c r="BB81" s="322">
        <f t="shared" si="36"/>
        <v>4655</v>
      </c>
      <c r="BC81" s="321"/>
      <c r="BD81" s="321"/>
      <c r="BE81" s="322">
        <f>BC81+'Nov24'!BE81</f>
        <v>345</v>
      </c>
      <c r="BF81" s="322">
        <f>BD81+'Nov24'!BF81</f>
        <v>1725</v>
      </c>
      <c r="BG81" s="321"/>
      <c r="BH81" s="321"/>
      <c r="BI81" s="321"/>
      <c r="BJ81" s="321"/>
      <c r="BK81" s="324"/>
      <c r="BL81" s="324"/>
      <c r="BM81" s="322">
        <f t="shared" si="29"/>
        <v>0</v>
      </c>
    </row>
    <row r="82" spans="1:801" s="363" customFormat="1" ht="16.95" customHeight="1">
      <c r="A82" s="381">
        <v>63</v>
      </c>
      <c r="B82" s="382" t="s">
        <v>72</v>
      </c>
      <c r="C82" s="382">
        <v>15000</v>
      </c>
      <c r="D82" s="382">
        <v>0</v>
      </c>
      <c r="E82" s="321"/>
      <c r="F82" s="321"/>
      <c r="G82" s="321"/>
      <c r="H82" s="305" t="e">
        <f t="shared" si="32"/>
        <v>#DIV/0!</v>
      </c>
      <c r="I82" s="321"/>
      <c r="J82" s="305"/>
      <c r="K82" s="322">
        <f>G82+'Nov24'!K82</f>
        <v>4258</v>
      </c>
      <c r="L82" s="305">
        <f t="shared" si="31"/>
        <v>28.386666666666667</v>
      </c>
      <c r="M82" s="322">
        <f>I82+'Nov24'!M82</f>
        <v>0</v>
      </c>
      <c r="N82" s="305"/>
      <c r="O82" s="321"/>
      <c r="P82" s="321"/>
      <c r="Q82" s="322">
        <f>O82+'Nov24'!Q82</f>
        <v>252</v>
      </c>
      <c r="R82" s="322">
        <f>P82+'Nov24'!R82</f>
        <v>0</v>
      </c>
      <c r="S82" s="321"/>
      <c r="T82" s="321"/>
      <c r="U82" s="321"/>
      <c r="V82" s="321"/>
      <c r="W82" s="321"/>
      <c r="X82" s="321"/>
      <c r="Y82" s="305" t="e">
        <f t="shared" si="24"/>
        <v>#DIV/0!</v>
      </c>
      <c r="Z82" s="305"/>
      <c r="AA82" s="321"/>
      <c r="AB82" s="321"/>
      <c r="AC82" s="321"/>
      <c r="AD82" s="321"/>
      <c r="AE82" s="321"/>
      <c r="AF82" s="321"/>
      <c r="AG82" s="321"/>
      <c r="AH82" s="321"/>
      <c r="AI82" s="321"/>
      <c r="AJ82" s="321"/>
      <c r="AK82" s="321"/>
      <c r="AL82" s="321"/>
      <c r="AM82" s="321"/>
      <c r="AN82" s="321"/>
      <c r="AO82" s="321"/>
      <c r="AP82" s="321"/>
      <c r="AQ82" s="321"/>
      <c r="AR82" s="321"/>
      <c r="AS82" s="322">
        <f t="shared" si="33"/>
        <v>0</v>
      </c>
      <c r="AT82" s="322">
        <f t="shared" si="33"/>
        <v>0</v>
      </c>
      <c r="AU82" s="322">
        <f t="shared" si="34"/>
        <v>0</v>
      </c>
      <c r="AV82" s="322">
        <f>AO82+'Nov24'!AV82</f>
        <v>1017</v>
      </c>
      <c r="AW82" s="322">
        <f>AP82+'Nov24'!AW82</f>
        <v>0</v>
      </c>
      <c r="AX82" s="322">
        <f>AQ82+'Nov24'!AX82</f>
        <v>770</v>
      </c>
      <c r="AY82" s="322">
        <f>AR82+'Nov24'!AY82</f>
        <v>0</v>
      </c>
      <c r="AZ82" s="322">
        <f t="shared" si="35"/>
        <v>1787</v>
      </c>
      <c r="BA82" s="322">
        <f t="shared" si="35"/>
        <v>0</v>
      </c>
      <c r="BB82" s="322">
        <f t="shared" si="36"/>
        <v>1787</v>
      </c>
      <c r="BC82" s="321"/>
      <c r="BD82" s="321"/>
      <c r="BE82" s="322">
        <v>0</v>
      </c>
      <c r="BF82" s="322">
        <v>0</v>
      </c>
      <c r="BG82" s="321"/>
      <c r="BH82" s="321"/>
      <c r="BI82" s="321"/>
      <c r="BJ82" s="321"/>
      <c r="BK82" s="324"/>
      <c r="BL82" s="324"/>
      <c r="BM82" s="322">
        <f t="shared" si="29"/>
        <v>0</v>
      </c>
    </row>
    <row r="83" spans="1:801" s="363" customFormat="1" ht="16.95" customHeight="1">
      <c r="A83" s="381">
        <v>64</v>
      </c>
      <c r="B83" s="382" t="s">
        <v>73</v>
      </c>
      <c r="C83" s="382">
        <v>18000</v>
      </c>
      <c r="D83" s="382">
        <v>0</v>
      </c>
      <c r="E83" s="321"/>
      <c r="F83" s="321"/>
      <c r="G83" s="321"/>
      <c r="H83" s="305" t="e">
        <f t="shared" si="32"/>
        <v>#DIV/0!</v>
      </c>
      <c r="I83" s="321"/>
      <c r="J83" s="305"/>
      <c r="K83" s="322">
        <f>G83+'Nov24'!K83</f>
        <v>7324</v>
      </c>
      <c r="L83" s="305">
        <f t="shared" si="31"/>
        <v>40.68888888888889</v>
      </c>
      <c r="M83" s="322">
        <f>I83+'Nov24'!M83</f>
        <v>0</v>
      </c>
      <c r="N83" s="305"/>
      <c r="O83" s="321"/>
      <c r="P83" s="321"/>
      <c r="Q83" s="322">
        <f>O83+'Nov24'!Q83</f>
        <v>237</v>
      </c>
      <c r="R83" s="322">
        <f>P83+'Nov24'!R83</f>
        <v>0</v>
      </c>
      <c r="S83" s="321"/>
      <c r="T83" s="321"/>
      <c r="U83" s="321"/>
      <c r="V83" s="321"/>
      <c r="W83" s="321"/>
      <c r="X83" s="321"/>
      <c r="Y83" s="305" t="e">
        <f t="shared" si="24"/>
        <v>#DIV/0!</v>
      </c>
      <c r="Z83" s="305"/>
      <c r="AA83" s="321"/>
      <c r="AB83" s="321"/>
      <c r="AC83" s="321"/>
      <c r="AD83" s="321"/>
      <c r="AE83" s="321"/>
      <c r="AF83" s="321"/>
      <c r="AG83" s="321"/>
      <c r="AH83" s="321"/>
      <c r="AI83" s="321"/>
      <c r="AJ83" s="321"/>
      <c r="AK83" s="321"/>
      <c r="AL83" s="321"/>
      <c r="AM83" s="321"/>
      <c r="AN83" s="321"/>
      <c r="AO83" s="321"/>
      <c r="AP83" s="321"/>
      <c r="AQ83" s="321"/>
      <c r="AR83" s="321"/>
      <c r="AS83" s="322">
        <f t="shared" si="33"/>
        <v>0</v>
      </c>
      <c r="AT83" s="322">
        <f t="shared" si="33"/>
        <v>0</v>
      </c>
      <c r="AU83" s="322">
        <f t="shared" si="34"/>
        <v>0</v>
      </c>
      <c r="AV83" s="322">
        <f>AO83+'Nov24'!AV83</f>
        <v>1330</v>
      </c>
      <c r="AW83" s="322">
        <f>AP83+'Nov24'!AW83</f>
        <v>0</v>
      </c>
      <c r="AX83" s="322">
        <f>AQ83+'Nov24'!AX83</f>
        <v>1061</v>
      </c>
      <c r="AY83" s="322">
        <f>AR83+'Nov24'!AY83</f>
        <v>0</v>
      </c>
      <c r="AZ83" s="322">
        <f t="shared" si="35"/>
        <v>2391</v>
      </c>
      <c r="BA83" s="322">
        <f t="shared" si="35"/>
        <v>0</v>
      </c>
      <c r="BB83" s="322">
        <f t="shared" si="36"/>
        <v>2391</v>
      </c>
      <c r="BC83" s="321"/>
      <c r="BD83" s="321"/>
      <c r="BE83" s="322">
        <v>0</v>
      </c>
      <c r="BF83" s="322">
        <v>0</v>
      </c>
      <c r="BG83" s="321"/>
      <c r="BH83" s="321"/>
      <c r="BI83" s="321"/>
      <c r="BJ83" s="321"/>
      <c r="BK83" s="324"/>
      <c r="BL83" s="324"/>
      <c r="BM83" s="322">
        <f t="shared" si="29"/>
        <v>0</v>
      </c>
    </row>
    <row r="84" spans="1:801" s="363" customFormat="1" ht="16.95" customHeight="1">
      <c r="A84" s="383">
        <v>65</v>
      </c>
      <c r="B84" s="384" t="s">
        <v>74</v>
      </c>
      <c r="C84" s="382">
        <v>10000</v>
      </c>
      <c r="D84" s="382">
        <v>0</v>
      </c>
      <c r="E84" s="321"/>
      <c r="F84" s="321"/>
      <c r="G84" s="321"/>
      <c r="H84" s="305" t="e">
        <f t="shared" si="32"/>
        <v>#DIV/0!</v>
      </c>
      <c r="I84" s="321"/>
      <c r="J84" s="305"/>
      <c r="K84" s="322">
        <f>G84+'Nov24'!K84</f>
        <v>4824</v>
      </c>
      <c r="L84" s="305">
        <f t="shared" si="31"/>
        <v>48.24</v>
      </c>
      <c r="M84" s="322">
        <f>I84+'Nov24'!M84</f>
        <v>0</v>
      </c>
      <c r="N84" s="305"/>
      <c r="O84" s="321"/>
      <c r="P84" s="321"/>
      <c r="Q84" s="322">
        <f>O84+'Nov24'!Q84</f>
        <v>320</v>
      </c>
      <c r="R84" s="322">
        <f>P84+'Nov24'!R84</f>
        <v>0</v>
      </c>
      <c r="S84" s="321"/>
      <c r="T84" s="321"/>
      <c r="U84" s="321"/>
      <c r="V84" s="321"/>
      <c r="W84" s="321"/>
      <c r="X84" s="321"/>
      <c r="Y84" s="305" t="e">
        <f t="shared" si="24"/>
        <v>#DIV/0!</v>
      </c>
      <c r="Z84" s="305"/>
      <c r="AA84" s="321"/>
      <c r="AB84" s="321"/>
      <c r="AC84" s="321"/>
      <c r="AD84" s="321"/>
      <c r="AE84" s="321"/>
      <c r="AF84" s="321"/>
      <c r="AG84" s="321"/>
      <c r="AH84" s="321"/>
      <c r="AI84" s="321"/>
      <c r="AJ84" s="321"/>
      <c r="AK84" s="321"/>
      <c r="AL84" s="321"/>
      <c r="AM84" s="321"/>
      <c r="AN84" s="321"/>
      <c r="AO84" s="321"/>
      <c r="AP84" s="321"/>
      <c r="AQ84" s="321"/>
      <c r="AR84" s="321"/>
      <c r="AS84" s="322">
        <f t="shared" si="33"/>
        <v>0</v>
      </c>
      <c r="AT84" s="322">
        <f t="shared" si="33"/>
        <v>0</v>
      </c>
      <c r="AU84" s="322">
        <f t="shared" si="34"/>
        <v>0</v>
      </c>
      <c r="AV84" s="322">
        <f>AO84+'Nov24'!AV84</f>
        <v>961</v>
      </c>
      <c r="AW84" s="322">
        <f>AP84+'Nov24'!AW84</f>
        <v>0</v>
      </c>
      <c r="AX84" s="322">
        <f>AQ84+'Nov24'!AX84</f>
        <v>715</v>
      </c>
      <c r="AY84" s="322">
        <f>AR84+'Nov24'!AY84</f>
        <v>0</v>
      </c>
      <c r="AZ84" s="322">
        <f t="shared" si="35"/>
        <v>1676</v>
      </c>
      <c r="BA84" s="322">
        <f t="shared" si="35"/>
        <v>0</v>
      </c>
      <c r="BB84" s="322">
        <f t="shared" si="36"/>
        <v>1676</v>
      </c>
      <c r="BC84" s="321"/>
      <c r="BD84" s="321"/>
      <c r="BE84" s="322">
        <v>0</v>
      </c>
      <c r="BF84" s="322">
        <v>0</v>
      </c>
      <c r="BG84" s="321"/>
      <c r="BH84" s="321"/>
      <c r="BI84" s="321"/>
      <c r="BJ84" s="321"/>
      <c r="BK84" s="324"/>
      <c r="BL84" s="324"/>
      <c r="BM84" s="322">
        <f t="shared" si="29"/>
        <v>0</v>
      </c>
    </row>
    <row r="85" spans="1:801" s="364" customFormat="1" ht="16.95" customHeight="1">
      <c r="A85" s="385"/>
      <c r="B85" s="386" t="s">
        <v>18</v>
      </c>
      <c r="C85" s="386">
        <f>SUM(C81:C84)</f>
        <v>77000</v>
      </c>
      <c r="D85" s="386">
        <f t="shared" ref="D85:BM85" si="44">SUM(D81:D84)</f>
        <v>0</v>
      </c>
      <c r="E85" s="404">
        <f t="shared" si="44"/>
        <v>0</v>
      </c>
      <c r="F85" s="404">
        <f t="shared" si="44"/>
        <v>0</v>
      </c>
      <c r="G85" s="404">
        <f t="shared" si="44"/>
        <v>0</v>
      </c>
      <c r="H85" s="327" t="e">
        <f t="shared" si="32"/>
        <v>#DIV/0!</v>
      </c>
      <c r="I85" s="404">
        <f t="shared" si="44"/>
        <v>0</v>
      </c>
      <c r="J85" s="404">
        <f t="shared" si="44"/>
        <v>0</v>
      </c>
      <c r="K85" s="404">
        <f t="shared" si="44"/>
        <v>28995</v>
      </c>
      <c r="L85" s="327">
        <f t="shared" si="31"/>
        <v>37.655844155844157</v>
      </c>
      <c r="M85" s="404">
        <f t="shared" si="44"/>
        <v>0</v>
      </c>
      <c r="N85" s="404">
        <f t="shared" si="44"/>
        <v>0</v>
      </c>
      <c r="O85" s="404">
        <f t="shared" si="44"/>
        <v>0</v>
      </c>
      <c r="P85" s="404">
        <f t="shared" si="44"/>
        <v>0</v>
      </c>
      <c r="Q85" s="404">
        <f t="shared" si="44"/>
        <v>1578</v>
      </c>
      <c r="R85" s="404">
        <f t="shared" si="44"/>
        <v>0</v>
      </c>
      <c r="S85" s="404">
        <f t="shared" si="44"/>
        <v>0</v>
      </c>
      <c r="T85" s="404">
        <f t="shared" si="44"/>
        <v>0</v>
      </c>
      <c r="U85" s="404">
        <f t="shared" si="44"/>
        <v>0</v>
      </c>
      <c r="V85" s="404">
        <f t="shared" si="44"/>
        <v>0</v>
      </c>
      <c r="W85" s="404">
        <f t="shared" si="44"/>
        <v>0</v>
      </c>
      <c r="X85" s="404">
        <f t="shared" si="44"/>
        <v>0</v>
      </c>
      <c r="Y85" s="327" t="e">
        <f t="shared" si="24"/>
        <v>#DIV/0!</v>
      </c>
      <c r="Z85" s="327"/>
      <c r="AA85" s="404">
        <f t="shared" si="44"/>
        <v>0</v>
      </c>
      <c r="AB85" s="404">
        <f t="shared" si="44"/>
        <v>0</v>
      </c>
      <c r="AC85" s="404">
        <f t="shared" si="44"/>
        <v>0</v>
      </c>
      <c r="AD85" s="404">
        <f t="shared" si="44"/>
        <v>0</v>
      </c>
      <c r="AE85" s="404">
        <f t="shared" si="44"/>
        <v>0</v>
      </c>
      <c r="AF85" s="404">
        <f t="shared" si="44"/>
        <v>0</v>
      </c>
      <c r="AG85" s="404">
        <f t="shared" si="44"/>
        <v>0</v>
      </c>
      <c r="AH85" s="404">
        <f t="shared" si="44"/>
        <v>0</v>
      </c>
      <c r="AI85" s="404">
        <f t="shared" si="44"/>
        <v>0</v>
      </c>
      <c r="AJ85" s="404">
        <f t="shared" si="44"/>
        <v>0</v>
      </c>
      <c r="AK85" s="404">
        <f t="shared" si="44"/>
        <v>0</v>
      </c>
      <c r="AL85" s="404">
        <f t="shared" si="44"/>
        <v>0</v>
      </c>
      <c r="AM85" s="404">
        <f t="shared" si="44"/>
        <v>0</v>
      </c>
      <c r="AN85" s="404">
        <f t="shared" si="44"/>
        <v>0</v>
      </c>
      <c r="AO85" s="404">
        <f t="shared" si="44"/>
        <v>0</v>
      </c>
      <c r="AP85" s="404">
        <f t="shared" si="44"/>
        <v>0</v>
      </c>
      <c r="AQ85" s="404">
        <f t="shared" si="44"/>
        <v>0</v>
      </c>
      <c r="AR85" s="404">
        <f t="shared" si="44"/>
        <v>0</v>
      </c>
      <c r="AS85" s="404">
        <f t="shared" si="44"/>
        <v>0</v>
      </c>
      <c r="AT85" s="404">
        <f t="shared" si="44"/>
        <v>0</v>
      </c>
      <c r="AU85" s="404">
        <f t="shared" si="44"/>
        <v>0</v>
      </c>
      <c r="AV85" s="404">
        <f t="shared" si="44"/>
        <v>5892</v>
      </c>
      <c r="AW85" s="404">
        <f t="shared" si="44"/>
        <v>0</v>
      </c>
      <c r="AX85" s="404">
        <f t="shared" si="44"/>
        <v>4617</v>
      </c>
      <c r="AY85" s="404">
        <f t="shared" si="44"/>
        <v>0</v>
      </c>
      <c r="AZ85" s="404">
        <f t="shared" si="44"/>
        <v>10509</v>
      </c>
      <c r="BA85" s="404">
        <f t="shared" si="44"/>
        <v>0</v>
      </c>
      <c r="BB85" s="404">
        <f t="shared" si="44"/>
        <v>10509</v>
      </c>
      <c r="BC85" s="404">
        <f t="shared" si="44"/>
        <v>0</v>
      </c>
      <c r="BD85" s="404">
        <f t="shared" si="44"/>
        <v>0</v>
      </c>
      <c r="BE85" s="404">
        <f t="shared" si="44"/>
        <v>345</v>
      </c>
      <c r="BF85" s="404">
        <f t="shared" si="44"/>
        <v>1725</v>
      </c>
      <c r="BG85" s="404">
        <f t="shared" si="44"/>
        <v>0</v>
      </c>
      <c r="BH85" s="404">
        <f t="shared" si="44"/>
        <v>0</v>
      </c>
      <c r="BI85" s="404">
        <f t="shared" si="44"/>
        <v>0</v>
      </c>
      <c r="BJ85" s="404">
        <f t="shared" si="44"/>
        <v>0</v>
      </c>
      <c r="BK85" s="404">
        <f t="shared" si="44"/>
        <v>0</v>
      </c>
      <c r="BL85" s="404">
        <f t="shared" si="44"/>
        <v>0</v>
      </c>
      <c r="BM85" s="404">
        <f t="shared" si="44"/>
        <v>0</v>
      </c>
    </row>
    <row r="86" spans="1:801" s="363" customFormat="1" ht="16.95" customHeight="1">
      <c r="A86" s="387">
        <v>65</v>
      </c>
      <c r="B86" s="392" t="s">
        <v>75</v>
      </c>
      <c r="C86" s="382">
        <v>14500</v>
      </c>
      <c r="D86" s="382">
        <v>0</v>
      </c>
      <c r="E86" s="321"/>
      <c r="F86" s="321"/>
      <c r="G86" s="321"/>
      <c r="H86" s="305" t="e">
        <f t="shared" si="32"/>
        <v>#DIV/0!</v>
      </c>
      <c r="I86" s="321"/>
      <c r="J86" s="305"/>
      <c r="K86" s="322">
        <f>G86+'Nov24'!K86</f>
        <v>5001</v>
      </c>
      <c r="L86" s="305">
        <f t="shared" si="31"/>
        <v>34.489655172413791</v>
      </c>
      <c r="M86" s="322">
        <f>I86+'Nov24'!M86</f>
        <v>0</v>
      </c>
      <c r="N86" s="305"/>
      <c r="O86" s="321"/>
      <c r="P86" s="321"/>
      <c r="Q86" s="322">
        <f>O86+'Nov24'!Q86</f>
        <v>224</v>
      </c>
      <c r="R86" s="322">
        <f>P86+'Nov24'!R86</f>
        <v>0</v>
      </c>
      <c r="S86" s="321"/>
      <c r="T86" s="321"/>
      <c r="U86" s="321"/>
      <c r="V86" s="321"/>
      <c r="W86" s="321"/>
      <c r="X86" s="321"/>
      <c r="Y86" s="305" t="e">
        <f t="shared" si="24"/>
        <v>#DIV/0!</v>
      </c>
      <c r="Z86" s="305"/>
      <c r="AA86" s="321"/>
      <c r="AB86" s="321"/>
      <c r="AC86" s="321"/>
      <c r="AD86" s="321"/>
      <c r="AE86" s="321"/>
      <c r="AF86" s="321"/>
      <c r="AG86" s="321"/>
      <c r="AH86" s="321"/>
      <c r="AI86" s="321"/>
      <c r="AJ86" s="321"/>
      <c r="AK86" s="321"/>
      <c r="AL86" s="321"/>
      <c r="AM86" s="321"/>
      <c r="AN86" s="321"/>
      <c r="AO86" s="321"/>
      <c r="AP86" s="321"/>
      <c r="AQ86" s="321"/>
      <c r="AR86" s="321"/>
      <c r="AS86" s="322">
        <f t="shared" si="33"/>
        <v>0</v>
      </c>
      <c r="AT86" s="322">
        <f t="shared" si="33"/>
        <v>0</v>
      </c>
      <c r="AU86" s="322">
        <f t="shared" si="34"/>
        <v>0</v>
      </c>
      <c r="AV86" s="322">
        <f>AO86+'Nov24'!AV86</f>
        <v>924</v>
      </c>
      <c r="AW86" s="322">
        <f>AP86+'Nov24'!AW86</f>
        <v>0</v>
      </c>
      <c r="AX86" s="322">
        <f>AQ86+'Nov24'!AX86</f>
        <v>743</v>
      </c>
      <c r="AY86" s="322">
        <f>AR86+'Nov24'!AY86</f>
        <v>0</v>
      </c>
      <c r="AZ86" s="322">
        <f t="shared" si="35"/>
        <v>1667</v>
      </c>
      <c r="BA86" s="322">
        <f t="shared" si="35"/>
        <v>0</v>
      </c>
      <c r="BB86" s="322">
        <f t="shared" si="36"/>
        <v>1667</v>
      </c>
      <c r="BC86" s="321"/>
      <c r="BD86" s="321"/>
      <c r="BE86" s="322"/>
      <c r="BF86" s="322"/>
      <c r="BG86" s="321"/>
      <c r="BH86" s="321"/>
      <c r="BI86" s="321"/>
      <c r="BJ86" s="321"/>
      <c r="BK86" s="324"/>
      <c r="BL86" s="324"/>
      <c r="BM86" s="322">
        <f t="shared" si="29"/>
        <v>0</v>
      </c>
    </row>
    <row r="87" spans="1:801" s="363" customFormat="1" ht="16.95" customHeight="1">
      <c r="A87" s="383">
        <v>66</v>
      </c>
      <c r="B87" s="382" t="s">
        <v>76</v>
      </c>
      <c r="C87" s="382">
        <v>15000</v>
      </c>
      <c r="D87" s="382">
        <v>0</v>
      </c>
      <c r="E87" s="321"/>
      <c r="F87" s="321"/>
      <c r="G87" s="321"/>
      <c r="H87" s="305" t="e">
        <f t="shared" si="32"/>
        <v>#DIV/0!</v>
      </c>
      <c r="I87" s="321"/>
      <c r="J87" s="305"/>
      <c r="K87" s="322">
        <f>G87+'Nov24'!K87</f>
        <v>6953</v>
      </c>
      <c r="L87" s="305">
        <f t="shared" si="31"/>
        <v>46.353333333333332</v>
      </c>
      <c r="M87" s="322">
        <f>I87+'Nov24'!M87</f>
        <v>0</v>
      </c>
      <c r="N87" s="305"/>
      <c r="O87" s="321"/>
      <c r="P87" s="321"/>
      <c r="Q87" s="322">
        <f>O87+'Nov24'!Q87</f>
        <v>158</v>
      </c>
      <c r="R87" s="322">
        <f>P87+'Nov24'!R87</f>
        <v>0</v>
      </c>
      <c r="S87" s="321"/>
      <c r="T87" s="321"/>
      <c r="U87" s="321"/>
      <c r="V87" s="321"/>
      <c r="W87" s="321"/>
      <c r="X87" s="321"/>
      <c r="Y87" s="305" t="e">
        <f t="shared" si="24"/>
        <v>#DIV/0!</v>
      </c>
      <c r="Z87" s="305"/>
      <c r="AA87" s="321"/>
      <c r="AB87" s="321"/>
      <c r="AC87" s="321"/>
      <c r="AD87" s="321"/>
      <c r="AE87" s="321"/>
      <c r="AF87" s="321"/>
      <c r="AG87" s="321"/>
      <c r="AH87" s="321"/>
      <c r="AI87" s="321"/>
      <c r="AJ87" s="321"/>
      <c r="AK87" s="321"/>
      <c r="AL87" s="321"/>
      <c r="AM87" s="321"/>
      <c r="AN87" s="321"/>
      <c r="AO87" s="321"/>
      <c r="AP87" s="321"/>
      <c r="AQ87" s="321"/>
      <c r="AR87" s="321"/>
      <c r="AS87" s="322">
        <f t="shared" si="33"/>
        <v>0</v>
      </c>
      <c r="AT87" s="322">
        <f t="shared" si="33"/>
        <v>0</v>
      </c>
      <c r="AU87" s="322">
        <f t="shared" si="34"/>
        <v>0</v>
      </c>
      <c r="AV87" s="322">
        <f>AO87+'Nov24'!AV87</f>
        <v>1519</v>
      </c>
      <c r="AW87" s="322">
        <f>AP87+'Nov24'!AW87</f>
        <v>0</v>
      </c>
      <c r="AX87" s="322">
        <f>AQ87+'Nov24'!AX87</f>
        <v>1172</v>
      </c>
      <c r="AY87" s="322">
        <f>AR87+'Nov24'!AY87</f>
        <v>0</v>
      </c>
      <c r="AZ87" s="322">
        <f t="shared" si="35"/>
        <v>2691</v>
      </c>
      <c r="BA87" s="322">
        <f t="shared" si="35"/>
        <v>0</v>
      </c>
      <c r="BB87" s="322">
        <f t="shared" si="36"/>
        <v>2691</v>
      </c>
      <c r="BC87" s="321"/>
      <c r="BD87" s="321"/>
      <c r="BE87" s="322"/>
      <c r="BF87" s="322"/>
      <c r="BG87" s="321"/>
      <c r="BH87" s="321"/>
      <c r="BI87" s="321"/>
      <c r="BJ87" s="321"/>
      <c r="BK87" s="324"/>
      <c r="BL87" s="324"/>
      <c r="BM87" s="322">
        <f t="shared" si="29"/>
        <v>0</v>
      </c>
    </row>
    <row r="88" spans="1:801" s="364" customFormat="1" ht="16.95" customHeight="1">
      <c r="A88" s="385"/>
      <c r="B88" s="386" t="s">
        <v>18</v>
      </c>
      <c r="C88" s="386">
        <f>SUM(C86:C87)</f>
        <v>29500</v>
      </c>
      <c r="D88" s="386">
        <f t="shared" ref="D88:BM88" si="45">SUM(D86:D87)</f>
        <v>0</v>
      </c>
      <c r="E88" s="386">
        <f t="shared" si="45"/>
        <v>0</v>
      </c>
      <c r="F88" s="386">
        <f t="shared" si="45"/>
        <v>0</v>
      </c>
      <c r="G88" s="386">
        <f t="shared" si="45"/>
        <v>0</v>
      </c>
      <c r="H88" s="327" t="e">
        <f t="shared" si="32"/>
        <v>#DIV/0!</v>
      </c>
      <c r="I88" s="404">
        <f t="shared" si="45"/>
        <v>0</v>
      </c>
      <c r="J88" s="404">
        <f t="shared" si="45"/>
        <v>0</v>
      </c>
      <c r="K88" s="404">
        <f t="shared" si="45"/>
        <v>11954</v>
      </c>
      <c r="L88" s="327">
        <f t="shared" si="31"/>
        <v>40.522033898305082</v>
      </c>
      <c r="M88" s="404">
        <f t="shared" si="45"/>
        <v>0</v>
      </c>
      <c r="N88" s="404">
        <f t="shared" si="45"/>
        <v>0</v>
      </c>
      <c r="O88" s="404">
        <f t="shared" si="45"/>
        <v>0</v>
      </c>
      <c r="P88" s="404">
        <f t="shared" si="45"/>
        <v>0</v>
      </c>
      <c r="Q88" s="404">
        <f t="shared" si="45"/>
        <v>382</v>
      </c>
      <c r="R88" s="404">
        <f t="shared" si="45"/>
        <v>0</v>
      </c>
      <c r="S88" s="404">
        <f t="shared" si="45"/>
        <v>0</v>
      </c>
      <c r="T88" s="404">
        <f t="shared" si="45"/>
        <v>0</v>
      </c>
      <c r="U88" s="404">
        <f t="shared" si="45"/>
        <v>0</v>
      </c>
      <c r="V88" s="404">
        <f t="shared" si="45"/>
        <v>0</v>
      </c>
      <c r="W88" s="404">
        <f t="shared" si="45"/>
        <v>0</v>
      </c>
      <c r="X88" s="404">
        <f t="shared" si="45"/>
        <v>0</v>
      </c>
      <c r="Y88" s="327" t="e">
        <f t="shared" si="24"/>
        <v>#DIV/0!</v>
      </c>
      <c r="Z88" s="404">
        <f t="shared" si="45"/>
        <v>0</v>
      </c>
      <c r="AA88" s="404">
        <f t="shared" si="45"/>
        <v>0</v>
      </c>
      <c r="AB88" s="404">
        <f t="shared" si="45"/>
        <v>0</v>
      </c>
      <c r="AC88" s="404">
        <f t="shared" si="45"/>
        <v>0</v>
      </c>
      <c r="AD88" s="404">
        <f t="shared" si="45"/>
        <v>0</v>
      </c>
      <c r="AE88" s="404">
        <f t="shared" si="45"/>
        <v>0</v>
      </c>
      <c r="AF88" s="404">
        <f t="shared" si="45"/>
        <v>0</v>
      </c>
      <c r="AG88" s="404">
        <f t="shared" si="45"/>
        <v>0</v>
      </c>
      <c r="AH88" s="404">
        <f t="shared" si="45"/>
        <v>0</v>
      </c>
      <c r="AI88" s="404">
        <f t="shared" si="45"/>
        <v>0</v>
      </c>
      <c r="AJ88" s="404">
        <f t="shared" si="45"/>
        <v>0</v>
      </c>
      <c r="AK88" s="404">
        <f t="shared" si="45"/>
        <v>0</v>
      </c>
      <c r="AL88" s="404">
        <f t="shared" si="45"/>
        <v>0</v>
      </c>
      <c r="AM88" s="404">
        <f t="shared" si="45"/>
        <v>0</v>
      </c>
      <c r="AN88" s="404">
        <f t="shared" si="45"/>
        <v>0</v>
      </c>
      <c r="AO88" s="404">
        <f t="shared" si="45"/>
        <v>0</v>
      </c>
      <c r="AP88" s="404">
        <f t="shared" si="45"/>
        <v>0</v>
      </c>
      <c r="AQ88" s="404">
        <f t="shared" si="45"/>
        <v>0</v>
      </c>
      <c r="AR88" s="404">
        <f t="shared" si="45"/>
        <v>0</v>
      </c>
      <c r="AS88" s="404">
        <f t="shared" si="45"/>
        <v>0</v>
      </c>
      <c r="AT88" s="404">
        <f t="shared" si="45"/>
        <v>0</v>
      </c>
      <c r="AU88" s="404">
        <f t="shared" si="45"/>
        <v>0</v>
      </c>
      <c r="AV88" s="404">
        <f t="shared" si="45"/>
        <v>2443</v>
      </c>
      <c r="AW88" s="404">
        <f t="shared" si="45"/>
        <v>0</v>
      </c>
      <c r="AX88" s="404">
        <f t="shared" si="45"/>
        <v>1915</v>
      </c>
      <c r="AY88" s="404">
        <f t="shared" si="45"/>
        <v>0</v>
      </c>
      <c r="AZ88" s="404">
        <f t="shared" si="45"/>
        <v>4358</v>
      </c>
      <c r="BA88" s="404">
        <f t="shared" si="45"/>
        <v>0</v>
      </c>
      <c r="BB88" s="404">
        <f t="shared" si="45"/>
        <v>4358</v>
      </c>
      <c r="BC88" s="404">
        <f t="shared" si="45"/>
        <v>0</v>
      </c>
      <c r="BD88" s="404">
        <f t="shared" si="45"/>
        <v>0</v>
      </c>
      <c r="BE88" s="404">
        <f t="shared" si="45"/>
        <v>0</v>
      </c>
      <c r="BF88" s="404">
        <f t="shared" si="45"/>
        <v>0</v>
      </c>
      <c r="BG88" s="404">
        <f t="shared" si="45"/>
        <v>0</v>
      </c>
      <c r="BH88" s="404">
        <f t="shared" si="45"/>
        <v>0</v>
      </c>
      <c r="BI88" s="404">
        <f t="shared" si="45"/>
        <v>0</v>
      </c>
      <c r="BJ88" s="404">
        <f t="shared" si="45"/>
        <v>0</v>
      </c>
      <c r="BK88" s="404">
        <f t="shared" si="45"/>
        <v>0</v>
      </c>
      <c r="BL88" s="404">
        <f t="shared" si="45"/>
        <v>0</v>
      </c>
      <c r="BM88" s="404">
        <f t="shared" si="45"/>
        <v>0</v>
      </c>
    </row>
    <row r="89" spans="1:801" s="364" customFormat="1">
      <c r="A89" s="395"/>
      <c r="B89" s="396" t="s">
        <v>77</v>
      </c>
      <c r="C89" s="397">
        <f>C9+C12+C13+C19+C23+C26+C29+C33+C37+C38+C39+C40+C45+C51+C54+C57+C63+C67+C71+C76+C80+C85+C88</f>
        <v>3619500</v>
      </c>
      <c r="D89" s="398">
        <f>D9+D12+D13+D19+D23+D26+D29+D33+D37+D38+D39+D40+D45+D51+D54+D57+D63+D67+D71+D76+D80+D85+D88</f>
        <v>380500</v>
      </c>
      <c r="E89" s="414">
        <f>E9+E12+E13+E19+E23+E26+E29+E33+E37+E38+E39+E40+E45+E51+E54+E57+E63+E67+E71+E76+E80+E85+E88</f>
        <v>0</v>
      </c>
      <c r="F89" s="414">
        <f>F9+F12+F13+F19+F23+F26+F29+F33+F37+F38+F39+F40+F45+F51+F54+F57+F63+F67+F71+F76+F80+F85+F88</f>
        <v>0</v>
      </c>
      <c r="G89" s="414">
        <f>G9+G12+G13+G19+G23+G26+G29+G33+G37+G38+G39+G40+G45+G51+G54+G57+G63+G67+G71+G76+G80+G85+G88</f>
        <v>0</v>
      </c>
      <c r="H89" s="378" t="e">
        <f t="shared" si="32"/>
        <v>#DIV/0!</v>
      </c>
      <c r="I89" s="406">
        <f>I9+I12+I13+I19+I23+I26+I29+I33+I37+I38+I39+I40+I45+I51+I54+I57+I63+I67+I71+I76+I80+I85+I88</f>
        <v>0</v>
      </c>
      <c r="J89" s="378" t="e">
        <f t="shared" ref="J89" si="46">I89*100/F89</f>
        <v>#DIV/0!</v>
      </c>
      <c r="K89" s="405">
        <f>K9+K12+K13+K19+K23+K26+K29+K33+K37+K38+K39+K40+K45+K51+K54+K57+K63+K67+K71+K76+K80+K85+K88</f>
        <v>1299999</v>
      </c>
      <c r="L89" s="378">
        <f t="shared" si="31"/>
        <v>35.916535433070869</v>
      </c>
      <c r="M89" s="406">
        <f>M9+M12+M13+M19+M23+M26+M29+M33+M37+M38+M39+M40+M45+M51+M54+M57+M63+M67+M71+M76+M80+M85+M88</f>
        <v>160805</v>
      </c>
      <c r="N89" s="407">
        <f t="shared" ref="N89" si="47">M89*100/D89</f>
        <v>42.26149802890933</v>
      </c>
      <c r="O89" s="414">
        <f>O9+O12+O13+O19+O23+O26+O29+O33+O37+O38+O39+O40+O45+O51+O54+O57+O63+O67+O71+O76+O80+O85+O88</f>
        <v>0</v>
      </c>
      <c r="P89" s="414">
        <f t="shared" ref="P89:X89" si="48">P9+P12+P13+P19+P23+P26+P29+P33+P37+P38+P39+P40+P45+P51+P54+P57+P63+P67+P71+P76+P80+P85+P88</f>
        <v>0</v>
      </c>
      <c r="Q89" s="414">
        <f t="shared" si="48"/>
        <v>30736</v>
      </c>
      <c r="R89" s="414">
        <f t="shared" si="48"/>
        <v>5472</v>
      </c>
      <c r="S89" s="414">
        <f t="shared" si="48"/>
        <v>0</v>
      </c>
      <c r="T89" s="414">
        <f t="shared" si="48"/>
        <v>0</v>
      </c>
      <c r="U89" s="414">
        <f t="shared" si="48"/>
        <v>0</v>
      </c>
      <c r="V89" s="414">
        <f t="shared" si="48"/>
        <v>0</v>
      </c>
      <c r="W89" s="414">
        <f t="shared" si="48"/>
        <v>0</v>
      </c>
      <c r="X89" s="414">
        <f t="shared" si="48"/>
        <v>0</v>
      </c>
      <c r="Y89" s="378" t="e">
        <f t="shared" si="24"/>
        <v>#DIV/0!</v>
      </c>
      <c r="Z89" s="378" t="e">
        <f t="shared" si="24"/>
        <v>#DIV/0!</v>
      </c>
      <c r="AA89" s="414">
        <f t="shared" ref="AA89:AT89" si="49">AA9+AA12+AA13+AA19+AA23+AA26+AA29+AA33+AA37+AA38+AA39+AA40+AA45+AA51+AA54+AA57+AA63+AA67+AA71+AA76+AA80+AA85+AA88</f>
        <v>0</v>
      </c>
      <c r="AB89" s="414">
        <f t="shared" si="49"/>
        <v>0</v>
      </c>
      <c r="AC89" s="414">
        <f t="shared" si="49"/>
        <v>0</v>
      </c>
      <c r="AD89" s="414">
        <f t="shared" si="49"/>
        <v>0</v>
      </c>
      <c r="AE89" s="414">
        <f t="shared" si="49"/>
        <v>0</v>
      </c>
      <c r="AF89" s="414">
        <f t="shared" si="49"/>
        <v>0</v>
      </c>
      <c r="AG89" s="414">
        <f t="shared" si="49"/>
        <v>0</v>
      </c>
      <c r="AH89" s="414">
        <f t="shared" si="49"/>
        <v>0</v>
      </c>
      <c r="AI89" s="414">
        <f t="shared" si="49"/>
        <v>0</v>
      </c>
      <c r="AJ89" s="414">
        <f t="shared" si="49"/>
        <v>0</v>
      </c>
      <c r="AK89" s="414">
        <f t="shared" si="49"/>
        <v>0</v>
      </c>
      <c r="AL89" s="414">
        <f t="shared" si="49"/>
        <v>0</v>
      </c>
      <c r="AM89" s="414">
        <f t="shared" si="49"/>
        <v>0</v>
      </c>
      <c r="AN89" s="414">
        <f t="shared" si="49"/>
        <v>0</v>
      </c>
      <c r="AO89" s="414">
        <f t="shared" si="49"/>
        <v>0</v>
      </c>
      <c r="AP89" s="414">
        <f t="shared" si="49"/>
        <v>0</v>
      </c>
      <c r="AQ89" s="414">
        <f t="shared" si="49"/>
        <v>0</v>
      </c>
      <c r="AR89" s="414">
        <f t="shared" si="49"/>
        <v>0</v>
      </c>
      <c r="AS89" s="414">
        <f t="shared" si="49"/>
        <v>0</v>
      </c>
      <c r="AT89" s="414">
        <f t="shared" si="49"/>
        <v>0</v>
      </c>
      <c r="AU89" s="414">
        <f>AU9+AU12+AU13+AU19+AU23+AU26+AU29+AU33+AU37+AU38+AU39+AU40+AU45+AU51+AU54+AU57+AU63+AU67+AU71+AU76+AU80+AU85+AU88</f>
        <v>0</v>
      </c>
      <c r="AV89" s="416">
        <f t="shared" ref="AV89:BB89" si="50">AV9+AV12+AV13+AV19+AV23+AV26+AV29+AV33+AV37+AV38+AV39+AV40+AV45+AV51+AV54+AV57+AV63+AV67+AV71+AV76+AV80+AV85+AV88</f>
        <v>305787</v>
      </c>
      <c r="AW89" s="416">
        <f t="shared" si="50"/>
        <v>38048</v>
      </c>
      <c r="AX89" s="416">
        <f t="shared" si="50"/>
        <v>251584</v>
      </c>
      <c r="AY89" s="416">
        <f t="shared" si="50"/>
        <v>31101</v>
      </c>
      <c r="AZ89" s="416">
        <f t="shared" si="50"/>
        <v>557371</v>
      </c>
      <c r="BA89" s="416">
        <f t="shared" si="50"/>
        <v>69149</v>
      </c>
      <c r="BB89" s="417">
        <f t="shared" si="50"/>
        <v>626520</v>
      </c>
      <c r="BC89" s="414">
        <f>BC9+BC12+BC13+BC19+BC23+BC26+BC29+BC33+BC37+BC38+BC39+BC40+BC45+BC51+BC54+BC57+BC63+BC67+BC71+BC76+BC80+BC85+BC88</f>
        <v>0</v>
      </c>
      <c r="BD89" s="414">
        <f>BD9+BD12+BD13+BD19+BD23+BD26+BD29+BD33+BD37+BD38+BD39+BD40+BD45+BD51+BD54+BD57+BD63+BD67+BD71+BD76+BD80+BD85+BD88</f>
        <v>0</v>
      </c>
      <c r="BE89" s="414">
        <f t="shared" ref="BE89:BF89" si="51">BE9+BE12+BE13+BE19+BE23+BE26+BE29+BE33+BE37+BE38+BE39+BE40+BE45+BE51+BE54+BE57+BE63+BE67+BE71+BE76+BE80+BE85+BE88</f>
        <v>1293</v>
      </c>
      <c r="BF89" s="414">
        <f t="shared" si="51"/>
        <v>6465</v>
      </c>
      <c r="BG89" s="414">
        <f>BG9+BG12+BG13+BG19+BG23+BG26+BG29+BG33+BG37+BG38+BG39+BG40+BG45+BG51+BG54+BG57+BG63+BG67+BG71+BG76+BG80+BG85+BG88</f>
        <v>0</v>
      </c>
      <c r="BH89" s="414">
        <f>BH9+BH12+BH13+BH19+BH23+BH26+BH29+BH33+BH37+BH38+BH39+BH40+BH45+BH51+BH54+BH57+BH63+BH67+BH71+BH76+BH80+BH85+BH88</f>
        <v>0</v>
      </c>
      <c r="BI89" s="414">
        <f>BI9+BI12+BI13+BI19+BI23+BI26+BI29+BI33+BI37+BI38+BI39+BI40+BI45+BI51+BI54+BI57+BI63+BI67+BI71+BI76+BI80+BI85+BI88</f>
        <v>0</v>
      </c>
      <c r="BJ89" s="414">
        <f>BJ9+BJ12+BJ13+BJ19+BJ23+BJ26+BJ29+BJ33+BJ37+BJ38+BJ39+BJ40+BJ45+BJ51+BJ54+BJ57+BJ63+BJ67+BJ71+BJ76+BJ80+BJ85+BJ88</f>
        <v>0</v>
      </c>
      <c r="BK89" s="414">
        <f t="shared" ref="BK89:BM89" si="52">BK9+BK12+BK13+BK19+BK23+BK26+BK29+BK33+BK37+BK38+BK39+BK40+BK45+BK51+BK54+BK57+BK63+BK67+BK71+BK76+BK80+BK85+BK88</f>
        <v>179444</v>
      </c>
      <c r="BL89" s="414">
        <f t="shared" si="52"/>
        <v>1515080</v>
      </c>
      <c r="BM89" s="414">
        <f t="shared" si="52"/>
        <v>1694524</v>
      </c>
    </row>
    <row r="90" spans="1:801" s="363" customFormat="1" ht="16.8">
      <c r="A90" s="399"/>
      <c r="B90" s="400" t="s">
        <v>136</v>
      </c>
      <c r="C90" s="401">
        <f>C89+D89</f>
        <v>4000000</v>
      </c>
      <c r="D90" s="402"/>
      <c r="E90" s="401">
        <f>E89+F89</f>
        <v>0</v>
      </c>
      <c r="F90" s="402"/>
      <c r="G90" s="401">
        <f>G89+I89</f>
        <v>0</v>
      </c>
      <c r="H90" s="379" t="e">
        <f>G90*100/E90</f>
        <v>#DIV/0!</v>
      </c>
      <c r="I90" s="424"/>
      <c r="J90" s="425"/>
      <c r="K90" s="408">
        <f>K89+M89+Q89+R89</f>
        <v>1497012</v>
      </c>
      <c r="L90" s="409">
        <f>K90*100/C90</f>
        <v>37.4253</v>
      </c>
      <c r="M90" s="410"/>
      <c r="N90" s="411"/>
      <c r="O90" s="380"/>
      <c r="P90" s="380"/>
      <c r="Q90" s="380"/>
      <c r="R90" s="380"/>
      <c r="S90" s="380"/>
      <c r="T90" s="380"/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0"/>
      <c r="BB90" s="380"/>
      <c r="BC90" s="380"/>
      <c r="BD90" s="380"/>
      <c r="BE90" s="380"/>
      <c r="BF90" s="380"/>
      <c r="BG90" s="380"/>
      <c r="BH90" s="380"/>
      <c r="BI90" s="380"/>
      <c r="BJ90" s="380"/>
      <c r="BK90" s="370"/>
      <c r="BL90" s="370"/>
      <c r="BM90" s="370"/>
    </row>
    <row r="91" spans="1:801">
      <c r="A91" s="380"/>
      <c r="B91" s="403"/>
      <c r="C91" s="380"/>
      <c r="D91" s="380"/>
      <c r="E91" s="380"/>
      <c r="F91" s="380"/>
      <c r="G91" s="380"/>
      <c r="H91" s="380"/>
      <c r="I91" s="380"/>
      <c r="J91" s="380"/>
      <c r="K91" s="380"/>
      <c r="L91" s="380"/>
      <c r="M91" s="380"/>
      <c r="N91" s="380"/>
      <c r="O91" s="380"/>
      <c r="P91" s="380"/>
      <c r="Q91" s="380"/>
      <c r="R91" s="380"/>
      <c r="S91" s="380"/>
      <c r="T91" s="380"/>
      <c r="U91" s="380"/>
      <c r="V91" s="380"/>
      <c r="W91" s="380"/>
      <c r="X91" s="380"/>
      <c r="Y91" s="380"/>
      <c r="Z91" s="380"/>
      <c r="AA91" s="380"/>
      <c r="AB91" s="380"/>
      <c r="AC91" s="380"/>
      <c r="AD91" s="380"/>
      <c r="AE91" s="380"/>
      <c r="AF91" s="380"/>
      <c r="AG91" s="380"/>
      <c r="AH91" s="380"/>
      <c r="AI91" s="380"/>
      <c r="AJ91" s="380"/>
      <c r="AK91" s="380"/>
      <c r="AL91" s="380"/>
      <c r="AM91" s="380"/>
      <c r="AN91" s="380"/>
      <c r="AO91" s="380"/>
      <c r="AP91" s="380"/>
      <c r="AQ91" s="380"/>
      <c r="AR91" s="380"/>
      <c r="AS91" s="380"/>
      <c r="AT91" s="380"/>
      <c r="AU91" s="380"/>
      <c r="AV91" s="380"/>
      <c r="AW91" s="380"/>
      <c r="AX91" s="380"/>
      <c r="AY91" s="380"/>
      <c r="AZ91" s="380"/>
      <c r="BA91" s="380"/>
      <c r="BB91" s="380"/>
      <c r="BC91" s="380"/>
      <c r="BD91" s="380"/>
      <c r="BE91" s="380"/>
      <c r="BF91" s="380"/>
      <c r="BG91" s="380"/>
      <c r="BH91" s="380"/>
      <c r="BI91" s="380"/>
      <c r="BJ91" s="380"/>
      <c r="BK91" s="370"/>
      <c r="BL91" s="370"/>
      <c r="BM91" s="370"/>
    </row>
    <row r="92" spans="1:801" s="363" customFormat="1">
      <c r="A92" s="380"/>
      <c r="B92" s="403"/>
      <c r="C92" s="380"/>
      <c r="D92" s="380"/>
      <c r="E92" s="380"/>
      <c r="F92" s="380"/>
      <c r="G92" s="380"/>
      <c r="H92" s="380"/>
      <c r="I92" s="380"/>
      <c r="J92" s="380"/>
      <c r="K92" s="380"/>
      <c r="L92" s="412"/>
      <c r="M92" s="380"/>
      <c r="N92" s="380"/>
      <c r="O92" s="380"/>
      <c r="P92" s="380"/>
      <c r="Q92" s="380"/>
      <c r="R92" s="380"/>
      <c r="S92" s="380"/>
      <c r="T92" s="380"/>
      <c r="U92" s="380"/>
      <c r="V92" s="380"/>
      <c r="W92" s="380"/>
      <c r="X92" s="380"/>
      <c r="Y92" s="380"/>
      <c r="Z92" s="380"/>
      <c r="AA92" s="380"/>
      <c r="AB92" s="380"/>
      <c r="AC92" s="380"/>
      <c r="AD92" s="380"/>
      <c r="AE92" s="380"/>
      <c r="AF92" s="380"/>
      <c r="AG92" s="380"/>
      <c r="AH92" s="380"/>
      <c r="AI92" s="380"/>
      <c r="AJ92" s="380"/>
      <c r="AK92" s="380"/>
      <c r="AL92" s="380"/>
      <c r="AM92" s="380"/>
      <c r="AN92" s="380"/>
      <c r="AO92" s="380"/>
      <c r="AP92" s="380"/>
      <c r="AQ92" s="380"/>
      <c r="AR92" s="380"/>
      <c r="AS92" s="380"/>
      <c r="AT92" s="380"/>
      <c r="AU92" s="380"/>
      <c r="AV92" s="380"/>
      <c r="AW92" s="380"/>
      <c r="AX92" s="380"/>
      <c r="AY92" s="380"/>
      <c r="AZ92" s="380"/>
      <c r="BA92" s="380"/>
      <c r="BB92" s="380"/>
      <c r="BC92" s="380"/>
      <c r="BD92" s="380"/>
      <c r="BE92" s="380"/>
      <c r="BF92" s="380"/>
      <c r="BG92" s="380"/>
      <c r="BH92" s="380"/>
      <c r="BI92" s="380"/>
      <c r="BJ92" s="413"/>
      <c r="BK92" s="370"/>
      <c r="BL92" s="370"/>
      <c r="BM92" s="370"/>
      <c r="QR92" s="367"/>
      <c r="QS92" s="367"/>
      <c r="QT92" s="367"/>
      <c r="QU92" s="367"/>
      <c r="QV92" s="367"/>
      <c r="QW92" s="367"/>
      <c r="QX92" s="367"/>
      <c r="QY92" s="367"/>
      <c r="QZ92" s="367"/>
      <c r="RA92" s="367"/>
      <c r="RB92" s="367"/>
      <c r="RC92" s="367"/>
      <c r="RD92" s="367"/>
      <c r="RE92" s="367"/>
      <c r="RF92" s="367"/>
      <c r="RG92" s="367"/>
      <c r="RH92" s="367"/>
      <c r="RI92" s="367"/>
      <c r="RJ92" s="367"/>
      <c r="RK92" s="367"/>
      <c r="RL92" s="367"/>
      <c r="RM92" s="367"/>
      <c r="RN92" s="367"/>
      <c r="RO92" s="367"/>
      <c r="RP92" s="367"/>
      <c r="RQ92" s="367"/>
      <c r="RR92" s="367"/>
      <c r="RS92" s="367"/>
      <c r="RT92" s="367"/>
      <c r="RU92" s="367"/>
      <c r="RV92" s="367"/>
      <c r="RW92" s="367"/>
      <c r="RX92" s="367"/>
      <c r="RY92" s="367"/>
      <c r="RZ92" s="367"/>
      <c r="SA92" s="367"/>
      <c r="SB92" s="367"/>
      <c r="SC92" s="367"/>
      <c r="SD92" s="367"/>
      <c r="SE92" s="367"/>
      <c r="SF92" s="367"/>
      <c r="SG92" s="367"/>
      <c r="SH92" s="367"/>
      <c r="SI92" s="367"/>
      <c r="SJ92" s="367"/>
      <c r="SK92" s="367"/>
      <c r="SL92" s="367"/>
      <c r="SM92" s="367"/>
      <c r="SN92" s="367"/>
      <c r="SO92" s="367"/>
      <c r="SP92" s="367"/>
      <c r="SQ92" s="367"/>
      <c r="SR92" s="367"/>
      <c r="SS92" s="367"/>
      <c r="ST92" s="367"/>
      <c r="SU92" s="367"/>
      <c r="SV92" s="367"/>
      <c r="SW92" s="367"/>
      <c r="SX92" s="367"/>
      <c r="SY92" s="367"/>
      <c r="SZ92" s="367"/>
      <c r="TA92" s="367"/>
      <c r="TB92" s="367"/>
      <c r="TC92" s="367"/>
      <c r="TD92" s="367"/>
      <c r="TE92" s="367"/>
      <c r="TF92" s="367"/>
      <c r="TG92" s="367"/>
      <c r="TH92" s="367"/>
      <c r="TI92" s="367"/>
      <c r="TJ92" s="367"/>
      <c r="TK92" s="367"/>
      <c r="TL92" s="367"/>
      <c r="TM92" s="367"/>
      <c r="TN92" s="367"/>
      <c r="TO92" s="367"/>
      <c r="TP92" s="367"/>
      <c r="TQ92" s="367"/>
      <c r="TR92" s="367"/>
      <c r="TS92" s="367"/>
      <c r="TT92" s="367"/>
      <c r="TU92" s="367"/>
      <c r="TV92" s="367"/>
      <c r="TW92" s="367"/>
      <c r="TX92" s="367"/>
      <c r="TY92" s="367"/>
      <c r="TZ92" s="367"/>
      <c r="UA92" s="367"/>
      <c r="UB92" s="367"/>
      <c r="UC92" s="367"/>
      <c r="UD92" s="367"/>
      <c r="UE92" s="367"/>
      <c r="UF92" s="367"/>
      <c r="UG92" s="367"/>
      <c r="UH92" s="367"/>
      <c r="UI92" s="367"/>
      <c r="UJ92" s="367"/>
      <c r="UK92" s="367"/>
      <c r="UL92" s="367"/>
      <c r="UM92" s="367"/>
      <c r="UN92" s="367"/>
      <c r="UO92" s="367"/>
      <c r="UP92" s="367"/>
      <c r="UQ92" s="367"/>
      <c r="UR92" s="367"/>
      <c r="US92" s="367"/>
      <c r="UT92" s="367"/>
      <c r="UU92" s="367"/>
      <c r="UV92" s="367"/>
      <c r="UW92" s="367"/>
      <c r="UX92" s="367"/>
      <c r="UY92" s="367"/>
      <c r="UZ92" s="367"/>
      <c r="VA92" s="367"/>
      <c r="VB92" s="367"/>
      <c r="VC92" s="367"/>
      <c r="VD92" s="367"/>
      <c r="VE92" s="367"/>
      <c r="VF92" s="367"/>
      <c r="VG92" s="367"/>
      <c r="VH92" s="367"/>
      <c r="VI92" s="367"/>
      <c r="VJ92" s="367"/>
      <c r="VK92" s="367"/>
      <c r="VL92" s="367"/>
      <c r="VM92" s="367"/>
      <c r="VN92" s="367"/>
      <c r="VO92" s="367"/>
      <c r="VP92" s="367"/>
      <c r="VQ92" s="367"/>
      <c r="VR92" s="367"/>
      <c r="VS92" s="367"/>
      <c r="VT92" s="367"/>
      <c r="VU92" s="367"/>
      <c r="VV92" s="367"/>
      <c r="VW92" s="367"/>
      <c r="VX92" s="367"/>
      <c r="VY92" s="367"/>
      <c r="VZ92" s="367"/>
      <c r="WA92" s="367"/>
      <c r="WB92" s="367"/>
      <c r="WC92" s="367"/>
      <c r="WD92" s="367"/>
      <c r="WE92" s="367"/>
      <c r="WF92" s="367"/>
      <c r="WG92" s="367"/>
      <c r="WH92" s="367"/>
      <c r="WI92" s="367"/>
      <c r="WJ92" s="367"/>
      <c r="WK92" s="367"/>
      <c r="WL92" s="367"/>
      <c r="WM92" s="367"/>
      <c r="WN92" s="367"/>
      <c r="WO92" s="367"/>
      <c r="WP92" s="367"/>
      <c r="WQ92" s="367"/>
      <c r="WR92" s="367"/>
      <c r="WS92" s="367"/>
      <c r="WT92" s="367"/>
      <c r="WU92" s="367"/>
      <c r="WV92" s="367"/>
      <c r="WW92" s="367"/>
      <c r="WX92" s="367"/>
      <c r="WY92" s="367"/>
      <c r="WZ92" s="367"/>
      <c r="XA92" s="367"/>
      <c r="XB92" s="367"/>
      <c r="XC92" s="367"/>
      <c r="XD92" s="367"/>
      <c r="XE92" s="367"/>
      <c r="XF92" s="367"/>
      <c r="XG92" s="367"/>
      <c r="XH92" s="367"/>
      <c r="XI92" s="367"/>
      <c r="XJ92" s="367"/>
      <c r="XK92" s="367"/>
      <c r="XL92" s="367"/>
      <c r="XM92" s="367"/>
      <c r="XN92" s="367"/>
      <c r="XO92" s="367"/>
      <c r="XP92" s="367"/>
      <c r="XQ92" s="367"/>
      <c r="XR92" s="367"/>
      <c r="XS92" s="367"/>
      <c r="XT92" s="367"/>
      <c r="XU92" s="367"/>
      <c r="XV92" s="367"/>
      <c r="XW92" s="367"/>
      <c r="XX92" s="367"/>
      <c r="XY92" s="367"/>
      <c r="XZ92" s="367"/>
      <c r="YA92" s="367"/>
      <c r="YB92" s="367"/>
      <c r="YC92" s="367"/>
      <c r="YD92" s="367"/>
      <c r="YE92" s="367"/>
      <c r="YF92" s="367"/>
      <c r="YG92" s="367"/>
      <c r="YH92" s="367"/>
      <c r="YI92" s="367"/>
      <c r="YJ92" s="367"/>
      <c r="YK92" s="367"/>
      <c r="YL92" s="367"/>
      <c r="YM92" s="367"/>
      <c r="YN92" s="367"/>
      <c r="YO92" s="367"/>
      <c r="YP92" s="367"/>
      <c r="YQ92" s="367"/>
      <c r="YR92" s="367"/>
      <c r="YS92" s="367"/>
      <c r="YT92" s="367"/>
      <c r="YU92" s="367"/>
      <c r="YV92" s="367"/>
      <c r="YW92" s="367"/>
      <c r="YX92" s="367"/>
      <c r="YY92" s="367"/>
      <c r="YZ92" s="367"/>
      <c r="ZA92" s="367"/>
      <c r="ZB92" s="367"/>
      <c r="ZC92" s="367"/>
      <c r="ZD92" s="367"/>
      <c r="ZE92" s="367"/>
      <c r="ZF92" s="367"/>
      <c r="ZG92" s="367"/>
      <c r="ZH92" s="367"/>
      <c r="ZI92" s="367"/>
      <c r="ZJ92" s="367"/>
      <c r="ZK92" s="367"/>
      <c r="ZL92" s="367"/>
      <c r="ZM92" s="367"/>
      <c r="ZN92" s="367"/>
      <c r="ZO92" s="367"/>
      <c r="ZP92" s="367"/>
      <c r="ZQ92" s="367"/>
      <c r="ZR92" s="367"/>
      <c r="ZS92" s="367"/>
      <c r="ZT92" s="367"/>
      <c r="ZU92" s="367"/>
      <c r="ZV92" s="367"/>
      <c r="ZW92" s="367"/>
      <c r="ZX92" s="367"/>
      <c r="ZY92" s="367"/>
      <c r="ZZ92" s="367"/>
      <c r="AAA92" s="367"/>
      <c r="AAB92" s="367"/>
      <c r="AAC92" s="367"/>
      <c r="AAD92" s="367"/>
      <c r="AAE92" s="367"/>
      <c r="AAF92" s="367"/>
      <c r="AAG92" s="367"/>
      <c r="AAH92" s="367"/>
      <c r="AAI92" s="367"/>
      <c r="AAJ92" s="367"/>
      <c r="AAK92" s="367"/>
      <c r="AAL92" s="367"/>
      <c r="AAM92" s="367"/>
      <c r="AAN92" s="367"/>
      <c r="AAO92" s="367"/>
      <c r="AAP92" s="367"/>
      <c r="AAQ92" s="367"/>
      <c r="AAR92" s="367"/>
      <c r="AAS92" s="367"/>
      <c r="AAT92" s="367"/>
      <c r="AAU92" s="367"/>
      <c r="AAV92" s="367"/>
      <c r="AAW92" s="367"/>
      <c r="AAX92" s="367"/>
      <c r="AAY92" s="367"/>
      <c r="AAZ92" s="367"/>
      <c r="ABA92" s="367"/>
      <c r="ABB92" s="367"/>
      <c r="ABC92" s="367"/>
      <c r="ABD92" s="367"/>
      <c r="ABE92" s="367"/>
      <c r="ABF92" s="367"/>
      <c r="ABG92" s="367"/>
      <c r="ABH92" s="367"/>
      <c r="ABI92" s="367"/>
      <c r="ABJ92" s="367"/>
      <c r="ABK92" s="367"/>
      <c r="ABL92" s="367"/>
      <c r="ABM92" s="367"/>
      <c r="ABN92" s="367"/>
      <c r="ABO92" s="367"/>
      <c r="ABP92" s="367"/>
      <c r="ABQ92" s="367"/>
      <c r="ABR92" s="367"/>
      <c r="ABS92" s="367"/>
      <c r="ABT92" s="367"/>
      <c r="ABU92" s="367"/>
      <c r="ABV92" s="367"/>
      <c r="ABW92" s="367"/>
      <c r="ABX92" s="367"/>
      <c r="ABY92" s="367"/>
      <c r="ABZ92" s="367"/>
      <c r="ACA92" s="367"/>
      <c r="ACB92" s="367"/>
      <c r="ACC92" s="367"/>
      <c r="ACD92" s="367"/>
      <c r="ACE92" s="367"/>
      <c r="ACF92" s="367"/>
      <c r="ACG92" s="367"/>
      <c r="ACH92" s="367"/>
      <c r="ACI92" s="367"/>
      <c r="ACJ92" s="367"/>
      <c r="ACK92" s="367"/>
      <c r="ACL92" s="367"/>
      <c r="ACM92" s="367"/>
      <c r="ACN92" s="367"/>
      <c r="ACO92" s="367"/>
      <c r="ACP92" s="367"/>
      <c r="ACQ92" s="367"/>
      <c r="ACR92" s="367"/>
      <c r="ACS92" s="367"/>
      <c r="ACT92" s="367"/>
      <c r="ACU92" s="367"/>
      <c r="ACV92" s="367"/>
      <c r="ACW92" s="367"/>
      <c r="ACX92" s="367"/>
      <c r="ACY92" s="367"/>
      <c r="ACZ92" s="367"/>
      <c r="ADA92" s="367"/>
      <c r="ADB92" s="367"/>
      <c r="ADC92" s="367"/>
      <c r="ADD92" s="367"/>
      <c r="ADE92" s="367"/>
      <c r="ADF92" s="367"/>
      <c r="ADG92" s="367"/>
      <c r="ADH92" s="367"/>
      <c r="ADI92" s="367"/>
      <c r="ADJ92" s="367"/>
      <c r="ADK92" s="367"/>
      <c r="ADL92" s="367"/>
      <c r="ADM92" s="367"/>
      <c r="ADN92" s="367"/>
      <c r="ADO92" s="367"/>
      <c r="ADP92" s="367"/>
      <c r="ADQ92" s="367"/>
      <c r="ADR92" s="367"/>
      <c r="ADS92" s="367"/>
      <c r="ADT92" s="367"/>
      <c r="ADU92" s="367"/>
    </row>
    <row r="93" spans="1:801" s="363" customFormat="1">
      <c r="A93" s="380"/>
      <c r="B93" s="403"/>
      <c r="C93" s="380"/>
      <c r="D93" s="380"/>
      <c r="E93" s="380"/>
      <c r="F93" s="380"/>
      <c r="G93" s="380"/>
      <c r="H93" s="380"/>
      <c r="I93" s="380"/>
      <c r="J93" s="380"/>
      <c r="K93" s="380"/>
      <c r="L93" s="413" t="s">
        <v>270</v>
      </c>
      <c r="M93" s="380"/>
      <c r="N93" s="380"/>
      <c r="O93" s="380"/>
      <c r="P93" s="380"/>
      <c r="Q93" s="380"/>
      <c r="R93" s="380"/>
      <c r="S93" s="380"/>
      <c r="T93" s="380"/>
      <c r="U93" s="380"/>
      <c r="V93" s="380"/>
      <c r="W93" s="380"/>
      <c r="X93" s="413" t="s">
        <v>270</v>
      </c>
      <c r="Y93" s="380"/>
      <c r="Z93" s="380"/>
      <c r="AA93" s="380"/>
      <c r="AB93" s="380"/>
      <c r="AC93" s="380"/>
      <c r="AD93" s="380"/>
      <c r="AE93" s="380"/>
      <c r="AF93" s="380"/>
      <c r="AG93" s="380"/>
      <c r="AH93" s="380"/>
      <c r="AI93" s="380"/>
      <c r="AJ93" s="380"/>
      <c r="AK93" s="413" t="s">
        <v>270</v>
      </c>
      <c r="AL93" s="380"/>
      <c r="AM93" s="380"/>
      <c r="AN93" s="380"/>
      <c r="AO93" s="380"/>
      <c r="AP93" s="380"/>
      <c r="AQ93" s="380"/>
      <c r="AR93" s="380"/>
      <c r="AS93" s="380"/>
      <c r="AT93" s="380"/>
      <c r="AU93" s="380"/>
      <c r="AV93" s="380"/>
      <c r="AW93" s="380"/>
      <c r="AX93" s="380"/>
      <c r="AY93" s="380"/>
      <c r="AZ93" s="413" t="s">
        <v>270</v>
      </c>
      <c r="BA93" s="380"/>
      <c r="BB93" s="380"/>
      <c r="BC93" s="380"/>
      <c r="BD93" s="380"/>
      <c r="BE93" s="380"/>
      <c r="BF93" s="380"/>
      <c r="BG93" s="380"/>
      <c r="BH93" s="380"/>
      <c r="BI93" s="380"/>
      <c r="BJ93" s="413" t="s">
        <v>270</v>
      </c>
      <c r="BK93" s="370"/>
      <c r="BL93" s="370"/>
      <c r="BM93" s="370"/>
      <c r="QR93" s="367"/>
      <c r="QS93" s="367"/>
      <c r="QT93" s="367"/>
      <c r="QU93" s="367"/>
      <c r="QV93" s="367"/>
      <c r="QW93" s="367"/>
      <c r="QX93" s="367"/>
      <c r="QY93" s="367"/>
      <c r="QZ93" s="367"/>
      <c r="RA93" s="367"/>
      <c r="RB93" s="367"/>
      <c r="RC93" s="367"/>
      <c r="RD93" s="367"/>
      <c r="RE93" s="367"/>
      <c r="RF93" s="367"/>
      <c r="RG93" s="367"/>
      <c r="RH93" s="367"/>
      <c r="RI93" s="367"/>
      <c r="RJ93" s="367"/>
      <c r="RK93" s="367"/>
      <c r="RL93" s="367"/>
      <c r="RM93" s="367"/>
      <c r="RN93" s="367"/>
      <c r="RO93" s="367"/>
      <c r="RP93" s="367"/>
      <c r="RQ93" s="367"/>
      <c r="RR93" s="367"/>
      <c r="RS93" s="367"/>
      <c r="RT93" s="367"/>
      <c r="RU93" s="367"/>
      <c r="RV93" s="367"/>
      <c r="RW93" s="367"/>
      <c r="RX93" s="367"/>
      <c r="RY93" s="367"/>
      <c r="RZ93" s="367"/>
      <c r="SA93" s="367"/>
      <c r="SB93" s="367"/>
      <c r="SC93" s="367"/>
      <c r="SD93" s="367"/>
      <c r="SE93" s="367"/>
      <c r="SF93" s="367"/>
      <c r="SG93" s="367"/>
      <c r="SH93" s="367"/>
      <c r="SI93" s="367"/>
      <c r="SJ93" s="367"/>
      <c r="SK93" s="367"/>
      <c r="SL93" s="367"/>
      <c r="SM93" s="367"/>
      <c r="SN93" s="367"/>
      <c r="SO93" s="367"/>
      <c r="SP93" s="367"/>
      <c r="SQ93" s="367"/>
      <c r="SR93" s="367"/>
      <c r="SS93" s="367"/>
      <c r="ST93" s="367"/>
      <c r="SU93" s="367"/>
      <c r="SV93" s="367"/>
      <c r="SW93" s="367"/>
      <c r="SX93" s="367"/>
      <c r="SY93" s="367"/>
      <c r="SZ93" s="367"/>
      <c r="TA93" s="367"/>
      <c r="TB93" s="367"/>
      <c r="TC93" s="367"/>
      <c r="TD93" s="367"/>
      <c r="TE93" s="367"/>
      <c r="TF93" s="367"/>
      <c r="TG93" s="367"/>
      <c r="TH93" s="367"/>
      <c r="TI93" s="367"/>
      <c r="TJ93" s="367"/>
      <c r="TK93" s="367"/>
      <c r="TL93" s="367"/>
      <c r="TM93" s="367"/>
      <c r="TN93" s="367"/>
      <c r="TO93" s="367"/>
      <c r="TP93" s="367"/>
      <c r="TQ93" s="367"/>
      <c r="TR93" s="367"/>
      <c r="TS93" s="367"/>
      <c r="TT93" s="367"/>
      <c r="TU93" s="367"/>
      <c r="TV93" s="367"/>
      <c r="TW93" s="367"/>
      <c r="TX93" s="367"/>
      <c r="TY93" s="367"/>
      <c r="TZ93" s="367"/>
      <c r="UA93" s="367"/>
      <c r="UB93" s="367"/>
      <c r="UC93" s="367"/>
      <c r="UD93" s="367"/>
      <c r="UE93" s="367"/>
      <c r="UF93" s="367"/>
      <c r="UG93" s="367"/>
      <c r="UH93" s="367"/>
      <c r="UI93" s="367"/>
      <c r="UJ93" s="367"/>
      <c r="UK93" s="367"/>
      <c r="UL93" s="367"/>
      <c r="UM93" s="367"/>
      <c r="UN93" s="367"/>
      <c r="UO93" s="367"/>
      <c r="UP93" s="367"/>
      <c r="UQ93" s="367"/>
      <c r="UR93" s="367"/>
      <c r="US93" s="367"/>
      <c r="UT93" s="367"/>
      <c r="UU93" s="367"/>
      <c r="UV93" s="367"/>
      <c r="UW93" s="367"/>
      <c r="UX93" s="367"/>
      <c r="UY93" s="367"/>
      <c r="UZ93" s="367"/>
      <c r="VA93" s="367"/>
      <c r="VB93" s="367"/>
      <c r="VC93" s="367"/>
      <c r="VD93" s="367"/>
      <c r="VE93" s="367"/>
      <c r="VF93" s="367"/>
      <c r="VG93" s="367"/>
      <c r="VH93" s="367"/>
      <c r="VI93" s="367"/>
      <c r="VJ93" s="367"/>
      <c r="VK93" s="367"/>
      <c r="VL93" s="367"/>
      <c r="VM93" s="367"/>
      <c r="VN93" s="367"/>
      <c r="VO93" s="367"/>
      <c r="VP93" s="367"/>
      <c r="VQ93" s="367"/>
      <c r="VR93" s="367"/>
      <c r="VS93" s="367"/>
      <c r="VT93" s="367"/>
      <c r="VU93" s="367"/>
      <c r="VV93" s="367"/>
      <c r="VW93" s="367"/>
      <c r="VX93" s="367"/>
      <c r="VY93" s="367"/>
      <c r="VZ93" s="367"/>
      <c r="WA93" s="367"/>
      <c r="WB93" s="367"/>
      <c r="WC93" s="367"/>
      <c r="WD93" s="367"/>
      <c r="WE93" s="367"/>
      <c r="WF93" s="367"/>
      <c r="WG93" s="367"/>
      <c r="WH93" s="367"/>
      <c r="WI93" s="367"/>
      <c r="WJ93" s="367"/>
      <c r="WK93" s="367"/>
      <c r="WL93" s="367"/>
      <c r="WM93" s="367"/>
      <c r="WN93" s="367"/>
      <c r="WO93" s="367"/>
      <c r="WP93" s="367"/>
      <c r="WQ93" s="367"/>
      <c r="WR93" s="367"/>
      <c r="WS93" s="367"/>
      <c r="WT93" s="367"/>
      <c r="WU93" s="367"/>
      <c r="WV93" s="367"/>
      <c r="WW93" s="367"/>
      <c r="WX93" s="367"/>
      <c r="WY93" s="367"/>
      <c r="WZ93" s="367"/>
      <c r="XA93" s="367"/>
      <c r="XB93" s="367"/>
      <c r="XC93" s="367"/>
      <c r="XD93" s="367"/>
      <c r="XE93" s="367"/>
      <c r="XF93" s="367"/>
      <c r="XG93" s="367"/>
      <c r="XH93" s="367"/>
      <c r="XI93" s="367"/>
      <c r="XJ93" s="367"/>
      <c r="XK93" s="367"/>
      <c r="XL93" s="367"/>
      <c r="XM93" s="367"/>
      <c r="XN93" s="367"/>
      <c r="XO93" s="367"/>
      <c r="XP93" s="367"/>
      <c r="XQ93" s="367"/>
      <c r="XR93" s="367"/>
      <c r="XS93" s="367"/>
      <c r="XT93" s="367"/>
      <c r="XU93" s="367"/>
      <c r="XV93" s="367"/>
      <c r="XW93" s="367"/>
      <c r="XX93" s="367"/>
      <c r="XY93" s="367"/>
      <c r="XZ93" s="367"/>
      <c r="YA93" s="367"/>
      <c r="YB93" s="367"/>
      <c r="YC93" s="367"/>
      <c r="YD93" s="367"/>
      <c r="YE93" s="367"/>
      <c r="YF93" s="367"/>
      <c r="YG93" s="367"/>
      <c r="YH93" s="367"/>
      <c r="YI93" s="367"/>
      <c r="YJ93" s="367"/>
      <c r="YK93" s="367"/>
      <c r="YL93" s="367"/>
      <c r="YM93" s="367"/>
      <c r="YN93" s="367"/>
      <c r="YO93" s="367"/>
      <c r="YP93" s="367"/>
      <c r="YQ93" s="367"/>
      <c r="YR93" s="367"/>
      <c r="YS93" s="367"/>
      <c r="YT93" s="367"/>
      <c r="YU93" s="367"/>
      <c r="YV93" s="367"/>
      <c r="YW93" s="367"/>
      <c r="YX93" s="367"/>
      <c r="YY93" s="367"/>
      <c r="YZ93" s="367"/>
      <c r="ZA93" s="367"/>
      <c r="ZB93" s="367"/>
      <c r="ZC93" s="367"/>
      <c r="ZD93" s="367"/>
      <c r="ZE93" s="367"/>
      <c r="ZF93" s="367"/>
      <c r="ZG93" s="367"/>
      <c r="ZH93" s="367"/>
      <c r="ZI93" s="367"/>
      <c r="ZJ93" s="367"/>
      <c r="ZK93" s="367"/>
      <c r="ZL93" s="367"/>
      <c r="ZM93" s="367"/>
      <c r="ZN93" s="367"/>
      <c r="ZO93" s="367"/>
      <c r="ZP93" s="367"/>
      <c r="ZQ93" s="367"/>
      <c r="ZR93" s="367"/>
      <c r="ZS93" s="367"/>
      <c r="ZT93" s="367"/>
      <c r="ZU93" s="367"/>
      <c r="ZV93" s="367"/>
      <c r="ZW93" s="367"/>
      <c r="ZX93" s="367"/>
      <c r="ZY93" s="367"/>
      <c r="ZZ93" s="367"/>
      <c r="AAA93" s="367"/>
      <c r="AAB93" s="367"/>
      <c r="AAC93" s="367"/>
      <c r="AAD93" s="367"/>
      <c r="AAE93" s="367"/>
      <c r="AAF93" s="367"/>
      <c r="AAG93" s="367"/>
      <c r="AAH93" s="367"/>
      <c r="AAI93" s="367"/>
      <c r="AAJ93" s="367"/>
      <c r="AAK93" s="367"/>
      <c r="AAL93" s="367"/>
      <c r="AAM93" s="367"/>
      <c r="AAN93" s="367"/>
      <c r="AAO93" s="367"/>
      <c r="AAP93" s="367"/>
      <c r="AAQ93" s="367"/>
      <c r="AAR93" s="367"/>
      <c r="AAS93" s="367"/>
      <c r="AAT93" s="367"/>
      <c r="AAU93" s="367"/>
      <c r="AAV93" s="367"/>
      <c r="AAW93" s="367"/>
      <c r="AAX93" s="367"/>
      <c r="AAY93" s="367"/>
      <c r="AAZ93" s="367"/>
      <c r="ABA93" s="367"/>
      <c r="ABB93" s="367"/>
      <c r="ABC93" s="367"/>
      <c r="ABD93" s="367"/>
      <c r="ABE93" s="367"/>
      <c r="ABF93" s="367"/>
      <c r="ABG93" s="367"/>
      <c r="ABH93" s="367"/>
      <c r="ABI93" s="367"/>
      <c r="ABJ93" s="367"/>
      <c r="ABK93" s="367"/>
      <c r="ABL93" s="367"/>
      <c r="ABM93" s="367"/>
      <c r="ABN93" s="367"/>
      <c r="ABO93" s="367"/>
      <c r="ABP93" s="367"/>
      <c r="ABQ93" s="367"/>
      <c r="ABR93" s="367"/>
      <c r="ABS93" s="367"/>
      <c r="ABT93" s="367"/>
      <c r="ABU93" s="367"/>
      <c r="ABV93" s="367"/>
      <c r="ABW93" s="367"/>
      <c r="ABX93" s="367"/>
      <c r="ABY93" s="367"/>
      <c r="ABZ93" s="367"/>
      <c r="ACA93" s="367"/>
      <c r="ACB93" s="367"/>
      <c r="ACC93" s="367"/>
      <c r="ACD93" s="367"/>
      <c r="ACE93" s="367"/>
      <c r="ACF93" s="367"/>
      <c r="ACG93" s="367"/>
      <c r="ACH93" s="367"/>
      <c r="ACI93" s="367"/>
      <c r="ACJ93" s="367"/>
      <c r="ACK93" s="367"/>
      <c r="ACL93" s="367"/>
      <c r="ACM93" s="367"/>
      <c r="ACN93" s="367"/>
      <c r="ACO93" s="367"/>
      <c r="ACP93" s="367"/>
      <c r="ACQ93" s="367"/>
      <c r="ACR93" s="367"/>
      <c r="ACS93" s="367"/>
      <c r="ACT93" s="367"/>
      <c r="ACU93" s="367"/>
      <c r="ACV93" s="367"/>
      <c r="ACW93" s="367"/>
      <c r="ACX93" s="367"/>
      <c r="ACY93" s="367"/>
      <c r="ACZ93" s="367"/>
      <c r="ADA93" s="367"/>
      <c r="ADB93" s="367"/>
      <c r="ADC93" s="367"/>
      <c r="ADD93" s="367"/>
      <c r="ADE93" s="367"/>
      <c r="ADF93" s="367"/>
      <c r="ADG93" s="367"/>
      <c r="ADH93" s="367"/>
      <c r="ADI93" s="367"/>
      <c r="ADJ93" s="367"/>
      <c r="ADK93" s="367"/>
      <c r="ADL93" s="367"/>
      <c r="ADM93" s="367"/>
      <c r="ADN93" s="367"/>
      <c r="ADO93" s="367"/>
      <c r="ADP93" s="367"/>
      <c r="ADQ93" s="367"/>
      <c r="ADR93" s="367"/>
      <c r="ADS93" s="367"/>
      <c r="ADT93" s="367"/>
      <c r="ADU93" s="367"/>
    </row>
    <row r="94" spans="1:801" s="363" customFormat="1">
      <c r="A94" s="367"/>
      <c r="B94" s="524"/>
      <c r="C94" s="367"/>
      <c r="D94" s="367"/>
      <c r="E94" s="367"/>
      <c r="F94" s="367"/>
      <c r="G94" s="367"/>
      <c r="H94" s="367"/>
      <c r="I94" s="367"/>
      <c r="J94" s="367"/>
      <c r="K94" s="367"/>
      <c r="L94" s="368" t="s">
        <v>266</v>
      </c>
      <c r="M94" s="367"/>
      <c r="N94" s="367"/>
      <c r="O94" s="367"/>
      <c r="P94" s="367"/>
      <c r="Q94" s="367"/>
      <c r="R94" s="367"/>
      <c r="S94" s="367"/>
      <c r="T94" s="367"/>
      <c r="U94" s="367"/>
      <c r="V94" s="367"/>
      <c r="W94" s="367"/>
      <c r="X94" s="368" t="s">
        <v>266</v>
      </c>
      <c r="Y94" s="367"/>
      <c r="Z94" s="367"/>
      <c r="AA94" s="367"/>
      <c r="AB94" s="367"/>
      <c r="AC94" s="367"/>
      <c r="AD94" s="367"/>
      <c r="AE94" s="367"/>
      <c r="AF94" s="367"/>
      <c r="AG94" s="367"/>
      <c r="AH94" s="367"/>
      <c r="AI94" s="367"/>
      <c r="AJ94" s="367"/>
      <c r="AK94" s="368" t="s">
        <v>266</v>
      </c>
      <c r="AL94" s="367"/>
      <c r="AM94" s="367"/>
      <c r="AN94" s="367"/>
      <c r="AO94" s="367"/>
      <c r="AP94" s="367"/>
      <c r="AQ94" s="367"/>
      <c r="AR94" s="367"/>
      <c r="AS94" s="367"/>
      <c r="AT94" s="367"/>
      <c r="AU94" s="367"/>
      <c r="AV94" s="367"/>
      <c r="AW94" s="367"/>
      <c r="AX94" s="367"/>
      <c r="AY94" s="367"/>
      <c r="AZ94" s="368" t="s">
        <v>266</v>
      </c>
      <c r="BA94" s="367"/>
      <c r="BB94" s="367"/>
      <c r="BC94" s="367"/>
      <c r="BD94" s="367"/>
      <c r="BE94" s="367"/>
      <c r="BF94" s="367"/>
      <c r="BG94" s="367"/>
      <c r="BH94" s="367"/>
      <c r="BI94" s="367"/>
      <c r="BJ94" s="368" t="s">
        <v>266</v>
      </c>
      <c r="QR94" s="367"/>
      <c r="QS94" s="367"/>
      <c r="QT94" s="367"/>
      <c r="QU94" s="367"/>
      <c r="QV94" s="367"/>
      <c r="QW94" s="367"/>
      <c r="QX94" s="367"/>
      <c r="QY94" s="367"/>
      <c r="QZ94" s="367"/>
      <c r="RA94" s="367"/>
      <c r="RB94" s="367"/>
      <c r="RC94" s="367"/>
      <c r="RD94" s="367"/>
      <c r="RE94" s="367"/>
      <c r="RF94" s="367"/>
      <c r="RG94" s="367"/>
      <c r="RH94" s="367"/>
      <c r="RI94" s="367"/>
      <c r="RJ94" s="367"/>
      <c r="RK94" s="367"/>
      <c r="RL94" s="367"/>
      <c r="RM94" s="367"/>
      <c r="RN94" s="367"/>
      <c r="RO94" s="367"/>
      <c r="RP94" s="367"/>
      <c r="RQ94" s="367"/>
      <c r="RR94" s="367"/>
      <c r="RS94" s="367"/>
      <c r="RT94" s="367"/>
      <c r="RU94" s="367"/>
      <c r="RV94" s="367"/>
      <c r="RW94" s="367"/>
      <c r="RX94" s="367"/>
      <c r="RY94" s="367"/>
      <c r="RZ94" s="367"/>
      <c r="SA94" s="367"/>
      <c r="SB94" s="367"/>
      <c r="SC94" s="367"/>
      <c r="SD94" s="367"/>
      <c r="SE94" s="367"/>
      <c r="SF94" s="367"/>
      <c r="SG94" s="367"/>
      <c r="SH94" s="367"/>
      <c r="SI94" s="367"/>
      <c r="SJ94" s="367"/>
      <c r="SK94" s="367"/>
      <c r="SL94" s="367"/>
      <c r="SM94" s="367"/>
      <c r="SN94" s="367"/>
      <c r="SO94" s="367"/>
      <c r="SP94" s="367"/>
      <c r="SQ94" s="367"/>
      <c r="SR94" s="367"/>
      <c r="SS94" s="367"/>
      <c r="ST94" s="367"/>
      <c r="SU94" s="367"/>
      <c r="SV94" s="367"/>
      <c r="SW94" s="367"/>
      <c r="SX94" s="367"/>
      <c r="SY94" s="367"/>
      <c r="SZ94" s="367"/>
      <c r="TA94" s="367"/>
      <c r="TB94" s="367"/>
      <c r="TC94" s="367"/>
      <c r="TD94" s="367"/>
      <c r="TE94" s="367"/>
      <c r="TF94" s="367"/>
      <c r="TG94" s="367"/>
      <c r="TH94" s="367"/>
      <c r="TI94" s="367"/>
      <c r="TJ94" s="367"/>
      <c r="TK94" s="367"/>
      <c r="TL94" s="367"/>
      <c r="TM94" s="367"/>
      <c r="TN94" s="367"/>
      <c r="TO94" s="367"/>
      <c r="TP94" s="367"/>
      <c r="TQ94" s="367"/>
      <c r="TR94" s="367"/>
      <c r="TS94" s="367"/>
      <c r="TT94" s="367"/>
      <c r="TU94" s="367"/>
      <c r="TV94" s="367"/>
      <c r="TW94" s="367"/>
      <c r="TX94" s="367"/>
      <c r="TY94" s="367"/>
      <c r="TZ94" s="367"/>
      <c r="UA94" s="367"/>
      <c r="UB94" s="367"/>
      <c r="UC94" s="367"/>
      <c r="UD94" s="367"/>
      <c r="UE94" s="367"/>
      <c r="UF94" s="367"/>
      <c r="UG94" s="367"/>
      <c r="UH94" s="367"/>
      <c r="UI94" s="367"/>
      <c r="UJ94" s="367"/>
      <c r="UK94" s="367"/>
      <c r="UL94" s="367"/>
      <c r="UM94" s="367"/>
      <c r="UN94" s="367"/>
      <c r="UO94" s="367"/>
      <c r="UP94" s="367"/>
      <c r="UQ94" s="367"/>
      <c r="UR94" s="367"/>
      <c r="US94" s="367"/>
      <c r="UT94" s="367"/>
      <c r="UU94" s="367"/>
      <c r="UV94" s="367"/>
      <c r="UW94" s="367"/>
      <c r="UX94" s="367"/>
      <c r="UY94" s="367"/>
      <c r="UZ94" s="367"/>
      <c r="VA94" s="367"/>
      <c r="VB94" s="367"/>
      <c r="VC94" s="367"/>
      <c r="VD94" s="367"/>
      <c r="VE94" s="367"/>
      <c r="VF94" s="367"/>
      <c r="VG94" s="367"/>
      <c r="VH94" s="367"/>
      <c r="VI94" s="367"/>
      <c r="VJ94" s="367"/>
      <c r="VK94" s="367"/>
      <c r="VL94" s="367"/>
      <c r="VM94" s="367"/>
      <c r="VN94" s="367"/>
      <c r="VO94" s="367"/>
      <c r="VP94" s="367"/>
      <c r="VQ94" s="367"/>
      <c r="VR94" s="367"/>
      <c r="VS94" s="367"/>
      <c r="VT94" s="367"/>
      <c r="VU94" s="367"/>
      <c r="VV94" s="367"/>
      <c r="VW94" s="367"/>
      <c r="VX94" s="367"/>
      <c r="VY94" s="367"/>
      <c r="VZ94" s="367"/>
      <c r="WA94" s="367"/>
      <c r="WB94" s="367"/>
      <c r="WC94" s="367"/>
      <c r="WD94" s="367"/>
      <c r="WE94" s="367"/>
      <c r="WF94" s="367"/>
      <c r="WG94" s="367"/>
      <c r="WH94" s="367"/>
      <c r="WI94" s="367"/>
      <c r="WJ94" s="367"/>
      <c r="WK94" s="367"/>
      <c r="WL94" s="367"/>
      <c r="WM94" s="367"/>
      <c r="WN94" s="367"/>
      <c r="WO94" s="367"/>
      <c r="WP94" s="367"/>
      <c r="WQ94" s="367"/>
      <c r="WR94" s="367"/>
      <c r="WS94" s="367"/>
      <c r="WT94" s="367"/>
      <c r="WU94" s="367"/>
      <c r="WV94" s="367"/>
      <c r="WW94" s="367"/>
      <c r="WX94" s="367"/>
      <c r="WY94" s="367"/>
      <c r="WZ94" s="367"/>
      <c r="XA94" s="367"/>
      <c r="XB94" s="367"/>
      <c r="XC94" s="367"/>
      <c r="XD94" s="367"/>
      <c r="XE94" s="367"/>
      <c r="XF94" s="367"/>
      <c r="XG94" s="367"/>
      <c r="XH94" s="367"/>
      <c r="XI94" s="367"/>
      <c r="XJ94" s="367"/>
      <c r="XK94" s="367"/>
      <c r="XL94" s="367"/>
      <c r="XM94" s="367"/>
      <c r="XN94" s="367"/>
      <c r="XO94" s="367"/>
      <c r="XP94" s="367"/>
      <c r="XQ94" s="367"/>
      <c r="XR94" s="367"/>
      <c r="XS94" s="367"/>
      <c r="XT94" s="367"/>
      <c r="XU94" s="367"/>
      <c r="XV94" s="367"/>
      <c r="XW94" s="367"/>
      <c r="XX94" s="367"/>
      <c r="XY94" s="367"/>
      <c r="XZ94" s="367"/>
      <c r="YA94" s="367"/>
      <c r="YB94" s="367"/>
      <c r="YC94" s="367"/>
      <c r="YD94" s="367"/>
      <c r="YE94" s="367"/>
      <c r="YF94" s="367"/>
      <c r="YG94" s="367"/>
      <c r="YH94" s="367"/>
      <c r="YI94" s="367"/>
      <c r="YJ94" s="367"/>
      <c r="YK94" s="367"/>
      <c r="YL94" s="367"/>
      <c r="YM94" s="367"/>
      <c r="YN94" s="367"/>
      <c r="YO94" s="367"/>
      <c r="YP94" s="367"/>
      <c r="YQ94" s="367"/>
      <c r="YR94" s="367"/>
      <c r="YS94" s="367"/>
      <c r="YT94" s="367"/>
      <c r="YU94" s="367"/>
      <c r="YV94" s="367"/>
      <c r="YW94" s="367"/>
      <c r="YX94" s="367"/>
      <c r="YY94" s="367"/>
      <c r="YZ94" s="367"/>
      <c r="ZA94" s="367"/>
      <c r="ZB94" s="367"/>
      <c r="ZC94" s="367"/>
      <c r="ZD94" s="367"/>
      <c r="ZE94" s="367"/>
      <c r="ZF94" s="367"/>
      <c r="ZG94" s="367"/>
      <c r="ZH94" s="367"/>
      <c r="ZI94" s="367"/>
      <c r="ZJ94" s="367"/>
      <c r="ZK94" s="367"/>
      <c r="ZL94" s="367"/>
      <c r="ZM94" s="367"/>
      <c r="ZN94" s="367"/>
      <c r="ZO94" s="367"/>
      <c r="ZP94" s="367"/>
      <c r="ZQ94" s="367"/>
      <c r="ZR94" s="367"/>
      <c r="ZS94" s="367"/>
      <c r="ZT94" s="367"/>
      <c r="ZU94" s="367"/>
      <c r="ZV94" s="367"/>
      <c r="ZW94" s="367"/>
      <c r="ZX94" s="367"/>
      <c r="ZY94" s="367"/>
      <c r="ZZ94" s="367"/>
      <c r="AAA94" s="367"/>
      <c r="AAB94" s="367"/>
      <c r="AAC94" s="367"/>
      <c r="AAD94" s="367"/>
      <c r="AAE94" s="367"/>
      <c r="AAF94" s="367"/>
      <c r="AAG94" s="367"/>
      <c r="AAH94" s="367"/>
      <c r="AAI94" s="367"/>
      <c r="AAJ94" s="367"/>
      <c r="AAK94" s="367"/>
      <c r="AAL94" s="367"/>
      <c r="AAM94" s="367"/>
      <c r="AAN94" s="367"/>
      <c r="AAO94" s="367"/>
      <c r="AAP94" s="367"/>
      <c r="AAQ94" s="367"/>
      <c r="AAR94" s="367"/>
      <c r="AAS94" s="367"/>
      <c r="AAT94" s="367"/>
      <c r="AAU94" s="367"/>
      <c r="AAV94" s="367"/>
      <c r="AAW94" s="367"/>
      <c r="AAX94" s="367"/>
      <c r="AAY94" s="367"/>
      <c r="AAZ94" s="367"/>
      <c r="ABA94" s="367"/>
      <c r="ABB94" s="367"/>
      <c r="ABC94" s="367"/>
      <c r="ABD94" s="367"/>
      <c r="ABE94" s="367"/>
      <c r="ABF94" s="367"/>
      <c r="ABG94" s="367"/>
      <c r="ABH94" s="367"/>
      <c r="ABI94" s="367"/>
      <c r="ABJ94" s="367"/>
      <c r="ABK94" s="367"/>
      <c r="ABL94" s="367"/>
      <c r="ABM94" s="367"/>
      <c r="ABN94" s="367"/>
      <c r="ABO94" s="367"/>
      <c r="ABP94" s="367"/>
      <c r="ABQ94" s="367"/>
      <c r="ABR94" s="367"/>
      <c r="ABS94" s="367"/>
      <c r="ABT94" s="367"/>
      <c r="ABU94" s="367"/>
      <c r="ABV94" s="367"/>
      <c r="ABW94" s="367"/>
      <c r="ABX94" s="367"/>
      <c r="ABY94" s="367"/>
      <c r="ABZ94" s="367"/>
      <c r="ACA94" s="367"/>
      <c r="ACB94" s="367"/>
      <c r="ACC94" s="367"/>
      <c r="ACD94" s="367"/>
      <c r="ACE94" s="367"/>
      <c r="ACF94" s="367"/>
      <c r="ACG94" s="367"/>
      <c r="ACH94" s="367"/>
      <c r="ACI94" s="367"/>
      <c r="ACJ94" s="367"/>
      <c r="ACK94" s="367"/>
      <c r="ACL94" s="367"/>
      <c r="ACM94" s="367"/>
      <c r="ACN94" s="367"/>
      <c r="ACO94" s="367"/>
      <c r="ACP94" s="367"/>
      <c r="ACQ94" s="367"/>
      <c r="ACR94" s="367"/>
      <c r="ACS94" s="367"/>
      <c r="ACT94" s="367"/>
      <c r="ACU94" s="367"/>
      <c r="ACV94" s="367"/>
      <c r="ACW94" s="367"/>
      <c r="ACX94" s="367"/>
      <c r="ACY94" s="367"/>
      <c r="ACZ94" s="367"/>
      <c r="ADA94" s="367"/>
      <c r="ADB94" s="367"/>
      <c r="ADC94" s="367"/>
      <c r="ADD94" s="367"/>
      <c r="ADE94" s="367"/>
      <c r="ADF94" s="367"/>
      <c r="ADG94" s="367"/>
      <c r="ADH94" s="367"/>
      <c r="ADI94" s="367"/>
      <c r="ADJ94" s="367"/>
      <c r="ADK94" s="367"/>
      <c r="ADL94" s="367"/>
      <c r="ADM94" s="367"/>
      <c r="ADN94" s="367"/>
      <c r="ADO94" s="367"/>
      <c r="ADP94" s="367"/>
      <c r="ADQ94" s="367"/>
      <c r="ADR94" s="367"/>
      <c r="ADS94" s="367"/>
      <c r="ADT94" s="367"/>
      <c r="ADU94" s="367"/>
    </row>
  </sheetData>
  <sheetProtection algorithmName="SHA-512" hashValue="73oEfLKw+ev3rPn9noj3ZBIysJSvvaUIjoG4oGoY3qZNVpL/4s8Lpy8xCF/WoTuyXvXGz/tZrPbUJPcAZYDx2A==" saltValue="qJBVp5Ks5Mkx+8sxcL3G0A==" spinCount="100000" sheet="1" formatRows="0"/>
  <mergeCells count="23">
    <mergeCell ref="BC1:BC2"/>
    <mergeCell ref="BD1:BD2"/>
    <mergeCell ref="BE1:BF1"/>
    <mergeCell ref="BG1:BJ1"/>
    <mergeCell ref="BK1:BM1"/>
    <mergeCell ref="P1:P2"/>
    <mergeCell ref="Q1:R1"/>
    <mergeCell ref="S1:Z1"/>
    <mergeCell ref="AA1:AN1"/>
    <mergeCell ref="AO1:AU1"/>
    <mergeCell ref="AV1:BB1"/>
    <mergeCell ref="G1:G2"/>
    <mergeCell ref="H1:H2"/>
    <mergeCell ref="I1:I2"/>
    <mergeCell ref="J1:J2"/>
    <mergeCell ref="K1:N1"/>
    <mergeCell ref="O1:O2"/>
    <mergeCell ref="A1:A2"/>
    <mergeCell ref="B1:B2"/>
    <mergeCell ref="C1:C2"/>
    <mergeCell ref="D1:D2"/>
    <mergeCell ref="E1:E2"/>
    <mergeCell ref="F1:F2"/>
  </mergeCells>
  <pageMargins left="0.7" right="0.7" top="0.5" bottom="0.5" header="0.05" footer="0.05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23" workbookViewId="0">
      <selection activeCell="A23" sqref="A1:XFD1048576"/>
    </sheetView>
  </sheetViews>
  <sheetFormatPr defaultColWidth="8.88671875" defaultRowHeight="18.600000000000001"/>
  <cols>
    <col min="1" max="1" width="24.33203125" style="54" customWidth="1"/>
    <col min="2" max="2" width="15" style="54" customWidth="1"/>
    <col min="3" max="3" width="13.5546875" style="54" customWidth="1"/>
    <col min="4" max="4" width="16.6640625" style="54" customWidth="1"/>
    <col min="5" max="5" width="20" style="54" customWidth="1"/>
    <col min="6" max="6" width="16" style="54" customWidth="1"/>
    <col min="7" max="8" width="14.33203125" style="54" customWidth="1"/>
    <col min="9" max="9" width="13" style="54" customWidth="1"/>
    <col min="10" max="10" width="14.6640625" style="54" customWidth="1"/>
    <col min="11" max="11" width="15.33203125" style="54" customWidth="1"/>
    <col min="12" max="16384" width="8.88671875" style="54"/>
  </cols>
  <sheetData>
    <row r="1" spans="1:11" ht="25.8">
      <c r="A1" s="458" t="s">
        <v>137</v>
      </c>
      <c r="B1" s="458"/>
      <c r="C1" s="458"/>
      <c r="D1" s="458"/>
      <c r="E1" s="458"/>
      <c r="F1" s="54" t="s">
        <v>179</v>
      </c>
      <c r="J1" s="84" t="s">
        <v>180</v>
      </c>
      <c r="K1" s="84" t="s">
        <v>181</v>
      </c>
    </row>
    <row r="2" spans="1:11" ht="25.8">
      <c r="A2" s="459" t="s">
        <v>138</v>
      </c>
      <c r="B2" s="459"/>
      <c r="C2" s="459"/>
      <c r="D2" s="459"/>
      <c r="E2" s="459"/>
      <c r="F2" s="54" t="s">
        <v>182</v>
      </c>
    </row>
    <row r="3" spans="1:11">
      <c r="G3" s="54" t="s">
        <v>183</v>
      </c>
    </row>
    <row r="4" spans="1:11">
      <c r="A4" s="54" t="s">
        <v>141</v>
      </c>
      <c r="B4" s="54" t="s">
        <v>142</v>
      </c>
      <c r="G4" s="54" t="s">
        <v>184</v>
      </c>
    </row>
    <row r="5" spans="1:11">
      <c r="A5" s="54" t="s">
        <v>140</v>
      </c>
      <c r="B5" s="54" t="s">
        <v>143</v>
      </c>
      <c r="F5" s="54" t="s">
        <v>185</v>
      </c>
    </row>
    <row r="6" spans="1:11">
      <c r="A6" s="54" t="s">
        <v>139</v>
      </c>
      <c r="B6" s="60">
        <v>45501</v>
      </c>
      <c r="G6" s="54" t="s">
        <v>186</v>
      </c>
    </row>
    <row r="7" spans="1:11" ht="22.95" customHeight="1">
      <c r="F7" s="84" t="s">
        <v>187</v>
      </c>
      <c r="G7" s="84" t="s">
        <v>188</v>
      </c>
      <c r="H7" s="84" t="s">
        <v>189</v>
      </c>
      <c r="I7" s="84" t="s">
        <v>191</v>
      </c>
      <c r="J7" s="84" t="s">
        <v>190</v>
      </c>
    </row>
    <row r="8" spans="1:11">
      <c r="A8" s="61" t="s">
        <v>144</v>
      </c>
      <c r="F8" s="55" t="s">
        <v>165</v>
      </c>
      <c r="G8" s="55" t="s">
        <v>165</v>
      </c>
      <c r="H8" s="55" t="s">
        <v>165</v>
      </c>
      <c r="I8" s="55" t="s">
        <v>165</v>
      </c>
      <c r="J8" s="55" t="s">
        <v>165</v>
      </c>
    </row>
    <row r="9" spans="1:11">
      <c r="A9" s="457" t="s">
        <v>156</v>
      </c>
      <c r="B9" s="457" t="s">
        <v>145</v>
      </c>
      <c r="C9" s="457"/>
      <c r="D9" s="457"/>
      <c r="E9" s="85" t="s">
        <v>146</v>
      </c>
      <c r="F9" s="54" t="s">
        <v>192</v>
      </c>
    </row>
    <row r="10" spans="1:11" ht="22.95" customHeight="1">
      <c r="A10" s="457"/>
      <c r="B10" s="58" t="s">
        <v>147</v>
      </c>
      <c r="C10" s="58" t="s">
        <v>148</v>
      </c>
      <c r="D10" s="6" t="s">
        <v>149</v>
      </c>
      <c r="E10" s="58"/>
      <c r="F10" s="448" t="s">
        <v>193</v>
      </c>
      <c r="G10" s="450" t="s">
        <v>194</v>
      </c>
      <c r="H10" s="451"/>
      <c r="I10" s="452" t="s">
        <v>196</v>
      </c>
      <c r="J10" s="452" t="s">
        <v>219</v>
      </c>
      <c r="K10" s="452" t="s">
        <v>149</v>
      </c>
    </row>
    <row r="11" spans="1:11">
      <c r="A11" s="59">
        <v>1</v>
      </c>
      <c r="B11" s="59">
        <v>2</v>
      </c>
      <c r="C11" s="59">
        <v>3</v>
      </c>
      <c r="D11" s="59">
        <v>4</v>
      </c>
      <c r="E11" s="59">
        <v>5</v>
      </c>
      <c r="F11" s="449"/>
      <c r="G11" s="78" t="s">
        <v>195</v>
      </c>
      <c r="H11" s="78" t="s">
        <v>196</v>
      </c>
      <c r="I11" s="453"/>
      <c r="J11" s="453"/>
      <c r="K11" s="454"/>
    </row>
    <row r="12" spans="1:11">
      <c r="A12" s="56" t="s">
        <v>150</v>
      </c>
      <c r="B12" s="57" t="s">
        <v>157</v>
      </c>
      <c r="C12" s="56"/>
      <c r="D12" s="56"/>
      <c r="E12" s="56"/>
      <c r="F12" s="66" t="s">
        <v>197</v>
      </c>
      <c r="G12" s="93"/>
      <c r="H12" s="87"/>
      <c r="I12" s="93"/>
      <c r="J12" s="87"/>
      <c r="K12" s="93"/>
    </row>
    <row r="13" spans="1:11" ht="18.600000000000001" customHeight="1">
      <c r="A13" s="56" t="s">
        <v>151</v>
      </c>
      <c r="B13" s="57" t="s">
        <v>157</v>
      </c>
      <c r="C13" s="56"/>
      <c r="D13" s="56"/>
      <c r="E13" s="56"/>
      <c r="F13" s="74" t="s">
        <v>199</v>
      </c>
      <c r="G13" s="95">
        <f>July24!D89</f>
        <v>380500</v>
      </c>
      <c r="H13" s="95">
        <f>July24!F89</f>
        <v>32321</v>
      </c>
      <c r="I13" s="95">
        <f>July24!I89</f>
        <v>33862</v>
      </c>
      <c r="J13" s="103">
        <f>I13</f>
        <v>33862</v>
      </c>
      <c r="K13" s="97" t="s">
        <v>158</v>
      </c>
    </row>
    <row r="14" spans="1:11">
      <c r="A14" s="56" t="s">
        <v>152</v>
      </c>
      <c r="B14" s="57" t="s">
        <v>157</v>
      </c>
      <c r="C14" s="56"/>
      <c r="D14" s="56"/>
      <c r="E14" s="56"/>
      <c r="F14" s="75" t="s">
        <v>198</v>
      </c>
      <c r="G14" s="26">
        <f>July24!C89</f>
        <v>3619500</v>
      </c>
      <c r="H14" s="95">
        <f>July24!E89</f>
        <v>309469</v>
      </c>
      <c r="I14" s="95">
        <f>July24!G89</f>
        <v>267435</v>
      </c>
      <c r="J14" s="103">
        <f>I14</f>
        <v>267435</v>
      </c>
      <c r="K14" s="98" t="s">
        <v>158</v>
      </c>
    </row>
    <row r="15" spans="1:11">
      <c r="A15" s="56" t="s">
        <v>153</v>
      </c>
      <c r="B15" s="57" t="s">
        <v>157</v>
      </c>
      <c r="C15" s="56"/>
      <c r="D15" s="56"/>
      <c r="E15" s="72"/>
      <c r="F15" s="73" t="s">
        <v>178</v>
      </c>
      <c r="G15" s="96">
        <f>SUM(G13:G14)</f>
        <v>4000000</v>
      </c>
      <c r="H15" s="7">
        <f>SUM(H13:H14)</f>
        <v>341790</v>
      </c>
      <c r="I15" s="7">
        <f>SUM(I13:I14)</f>
        <v>301297</v>
      </c>
      <c r="J15" s="7">
        <f>SUM(J13:J14)</f>
        <v>301297</v>
      </c>
      <c r="K15" s="99" t="s">
        <v>158</v>
      </c>
    </row>
    <row r="16" spans="1:11">
      <c r="A16" s="56" t="s">
        <v>154</v>
      </c>
      <c r="B16" s="57" t="s">
        <v>157</v>
      </c>
      <c r="C16" s="56"/>
      <c r="D16" s="4">
        <v>11</v>
      </c>
      <c r="E16" s="72"/>
      <c r="F16" s="54" t="s">
        <v>200</v>
      </c>
      <c r="G16" s="78"/>
      <c r="I16" s="79"/>
      <c r="K16" s="79"/>
    </row>
    <row r="17" spans="1:11">
      <c r="A17" s="56" t="s">
        <v>155</v>
      </c>
      <c r="B17" s="58" t="s">
        <v>220</v>
      </c>
      <c r="C17" s="58" t="s">
        <v>220</v>
      </c>
      <c r="D17" s="58" t="s">
        <v>158</v>
      </c>
      <c r="E17" s="72"/>
      <c r="F17" s="63" t="s">
        <v>201</v>
      </c>
      <c r="G17" s="100">
        <v>430000</v>
      </c>
      <c r="H17" s="101">
        <v>32704</v>
      </c>
      <c r="I17" s="95">
        <f>July24!BH89</f>
        <v>38677</v>
      </c>
      <c r="J17" s="101">
        <f>I17</f>
        <v>38677</v>
      </c>
      <c r="K17" s="79"/>
    </row>
    <row r="18" spans="1:11">
      <c r="A18" s="62" t="s">
        <v>159</v>
      </c>
      <c r="F18" s="63" t="s">
        <v>208</v>
      </c>
      <c r="G18" s="100">
        <v>3750000</v>
      </c>
      <c r="H18" s="101">
        <v>250000</v>
      </c>
      <c r="I18" s="95">
        <f>July24!BI89</f>
        <v>296290</v>
      </c>
      <c r="J18" s="101">
        <f>I18</f>
        <v>296290</v>
      </c>
      <c r="K18" s="80"/>
    </row>
    <row r="19" spans="1:11">
      <c r="F19" s="88" t="s">
        <v>178</v>
      </c>
      <c r="G19" s="7">
        <f>SUM(G17:G18)</f>
        <v>4180000</v>
      </c>
      <c r="H19" s="7">
        <f>SUM(H17:H18)</f>
        <v>282704</v>
      </c>
      <c r="I19" s="7">
        <f>SUM(I17:I18)</f>
        <v>334967</v>
      </c>
      <c r="J19" s="7">
        <f>SUM(J17:J18)</f>
        <v>334967</v>
      </c>
      <c r="K19" s="56"/>
    </row>
    <row r="20" spans="1:11">
      <c r="A20" s="61" t="s">
        <v>160</v>
      </c>
      <c r="F20" s="54" t="s">
        <v>202</v>
      </c>
      <c r="G20" s="78"/>
      <c r="I20" s="78"/>
      <c r="K20" s="78"/>
    </row>
    <row r="21" spans="1:11">
      <c r="A21" s="54" t="s">
        <v>161</v>
      </c>
      <c r="C21" s="54" t="s">
        <v>162</v>
      </c>
      <c r="F21" s="63" t="s">
        <v>201</v>
      </c>
      <c r="G21" s="100">
        <v>152200</v>
      </c>
      <c r="H21" s="101">
        <v>11387</v>
      </c>
      <c r="I21" s="100">
        <f>July24!AT89</f>
        <v>15167</v>
      </c>
      <c r="J21" s="101">
        <f>I21</f>
        <v>15167</v>
      </c>
      <c r="K21" s="97" t="s">
        <v>158</v>
      </c>
    </row>
    <row r="22" spans="1:11">
      <c r="A22" s="54" t="s">
        <v>163</v>
      </c>
      <c r="C22" s="54" t="s">
        <v>162</v>
      </c>
      <c r="F22" s="63" t="s">
        <v>208</v>
      </c>
      <c r="G22" s="104">
        <v>1447800</v>
      </c>
      <c r="H22" s="101">
        <v>120256</v>
      </c>
      <c r="I22" s="104">
        <f>July24!AS89</f>
        <v>109655</v>
      </c>
      <c r="J22" s="101">
        <f>I22</f>
        <v>109655</v>
      </c>
      <c r="K22" s="98" t="s">
        <v>158</v>
      </c>
    </row>
    <row r="23" spans="1:11">
      <c r="A23" s="61" t="s">
        <v>164</v>
      </c>
      <c r="C23" s="54" t="s">
        <v>162</v>
      </c>
      <c r="D23" s="54" t="s">
        <v>165</v>
      </c>
      <c r="F23" s="88" t="s">
        <v>178</v>
      </c>
      <c r="G23" s="7">
        <f>SUM(G21:G22)</f>
        <v>1600000</v>
      </c>
      <c r="H23" s="7">
        <f>SUM(H21:H22)</f>
        <v>131643</v>
      </c>
      <c r="I23" s="7">
        <f>SUM(I21:I22)</f>
        <v>124822</v>
      </c>
      <c r="J23" s="7">
        <f>SUM(J21:J22)</f>
        <v>124822</v>
      </c>
      <c r="K23" s="99" t="s">
        <v>158</v>
      </c>
    </row>
    <row r="24" spans="1:11">
      <c r="A24" s="63" t="s">
        <v>166</v>
      </c>
      <c r="C24" s="54" t="s">
        <v>162</v>
      </c>
      <c r="D24" s="54" t="s">
        <v>165</v>
      </c>
      <c r="F24" s="56" t="s">
        <v>203</v>
      </c>
      <c r="G24" s="102">
        <v>3000</v>
      </c>
      <c r="H24" s="102">
        <v>238</v>
      </c>
      <c r="I24" s="100">
        <f>July24!BC89</f>
        <v>225</v>
      </c>
      <c r="J24" s="102">
        <f>I24</f>
        <v>225</v>
      </c>
      <c r="K24" s="99" t="s">
        <v>158</v>
      </c>
    </row>
    <row r="25" spans="1:11">
      <c r="A25" s="81" t="s">
        <v>175</v>
      </c>
      <c r="B25" s="82"/>
      <c r="C25" s="82" t="s">
        <v>176</v>
      </c>
      <c r="D25" s="83" t="s">
        <v>177</v>
      </c>
      <c r="E25" s="83" t="s">
        <v>178</v>
      </c>
      <c r="F25" s="89" t="s">
        <v>204</v>
      </c>
      <c r="G25" s="7">
        <v>55</v>
      </c>
      <c r="H25" s="58">
        <v>0</v>
      </c>
      <c r="I25" s="58">
        <v>0</v>
      </c>
      <c r="J25" s="58">
        <v>0</v>
      </c>
      <c r="K25" s="56"/>
    </row>
    <row r="26" spans="1:11">
      <c r="A26" s="70" t="s">
        <v>167</v>
      </c>
      <c r="B26" s="71"/>
      <c r="C26" s="64"/>
      <c r="D26" s="56"/>
      <c r="E26" s="56"/>
      <c r="F26" s="54" t="s">
        <v>205</v>
      </c>
    </row>
    <row r="27" spans="1:11" ht="22.95" customHeight="1">
      <c r="A27" s="70" t="s">
        <v>168</v>
      </c>
      <c r="B27" s="71"/>
      <c r="C27" s="64"/>
      <c r="D27" s="56"/>
      <c r="E27" s="56"/>
      <c r="F27" s="446" t="s">
        <v>193</v>
      </c>
      <c r="G27" s="455" t="s">
        <v>194</v>
      </c>
      <c r="H27" s="456"/>
      <c r="I27" s="446" t="s">
        <v>206</v>
      </c>
      <c r="J27" s="460" t="s">
        <v>207</v>
      </c>
      <c r="K27" s="446" t="s">
        <v>149</v>
      </c>
    </row>
    <row r="28" spans="1:11">
      <c r="A28" s="70" t="s">
        <v>169</v>
      </c>
      <c r="B28" s="71"/>
      <c r="C28" s="64"/>
      <c r="D28" s="56"/>
      <c r="E28" s="56"/>
      <c r="F28" s="447"/>
      <c r="G28" s="94" t="s">
        <v>195</v>
      </c>
      <c r="H28" s="94" t="s">
        <v>196</v>
      </c>
      <c r="I28" s="447"/>
      <c r="J28" s="461"/>
      <c r="K28" s="447"/>
    </row>
    <row r="29" spans="1:11">
      <c r="A29" s="68" t="s">
        <v>170</v>
      </c>
      <c r="B29" s="69"/>
      <c r="C29" s="67"/>
      <c r="D29" s="78"/>
      <c r="E29" s="78"/>
      <c r="F29" s="90" t="s">
        <v>214</v>
      </c>
      <c r="G29" s="93"/>
      <c r="H29" s="86"/>
      <c r="I29" s="93"/>
      <c r="J29" s="86"/>
      <c r="K29" s="93"/>
    </row>
    <row r="30" spans="1:11" ht="18.600000000000001" customHeight="1">
      <c r="A30" s="66" t="s">
        <v>173</v>
      </c>
      <c r="B30" s="76"/>
      <c r="C30" s="78"/>
      <c r="D30" s="76"/>
      <c r="E30" s="78"/>
      <c r="F30" s="63" t="s">
        <v>215</v>
      </c>
      <c r="G30" s="79"/>
      <c r="I30" s="100">
        <f>I13*50</f>
        <v>1693100</v>
      </c>
      <c r="J30" s="101">
        <f>I30</f>
        <v>1693100</v>
      </c>
      <c r="K30" s="79"/>
    </row>
    <row r="31" spans="1:11">
      <c r="A31" s="74" t="s">
        <v>171</v>
      </c>
      <c r="B31" s="65"/>
      <c r="C31" s="79"/>
      <c r="D31" s="65"/>
      <c r="E31" s="79"/>
      <c r="F31" s="63" t="s">
        <v>216</v>
      </c>
      <c r="G31" s="80"/>
      <c r="I31" s="100">
        <f>I14*75</f>
        <v>20057625</v>
      </c>
      <c r="J31" s="101">
        <f>I31</f>
        <v>20057625</v>
      </c>
      <c r="K31" s="80"/>
    </row>
    <row r="32" spans="1:11">
      <c r="A32" s="74" t="s">
        <v>172</v>
      </c>
      <c r="B32" s="65"/>
      <c r="C32" s="79"/>
      <c r="D32" s="65"/>
      <c r="E32" s="79"/>
      <c r="F32" s="88" t="s">
        <v>178</v>
      </c>
      <c r="G32" s="56"/>
      <c r="H32" s="56"/>
      <c r="I32" s="7">
        <f>SUM(I30:I31)</f>
        <v>21750725</v>
      </c>
      <c r="J32" s="7">
        <f>SUM(J30:J31)</f>
        <v>21750725</v>
      </c>
      <c r="K32" s="99" t="s">
        <v>158</v>
      </c>
    </row>
    <row r="33" spans="1:11">
      <c r="A33" s="66" t="s">
        <v>174</v>
      </c>
      <c r="B33" s="76"/>
      <c r="C33" s="78"/>
      <c r="D33" s="76"/>
      <c r="E33" s="78"/>
      <c r="F33" s="92" t="s">
        <v>217</v>
      </c>
      <c r="G33" s="56"/>
      <c r="H33" s="56"/>
      <c r="I33" s="100">
        <f>July24!BF89</f>
        <v>1125</v>
      </c>
      <c r="J33" s="102">
        <f>I33</f>
        <v>1125</v>
      </c>
      <c r="K33" s="56"/>
    </row>
    <row r="34" spans="1:11">
      <c r="A34" s="74" t="s">
        <v>171</v>
      </c>
      <c r="B34" s="65"/>
      <c r="C34" s="79"/>
      <c r="D34" s="65"/>
      <c r="E34" s="79"/>
      <c r="F34" s="92" t="s">
        <v>218</v>
      </c>
      <c r="G34" s="56"/>
      <c r="H34" s="56"/>
      <c r="I34" s="56"/>
      <c r="J34" s="56"/>
      <c r="K34" s="56"/>
    </row>
    <row r="35" spans="1:11">
      <c r="A35" s="75" t="s">
        <v>172</v>
      </c>
      <c r="B35" s="77"/>
      <c r="C35" s="80"/>
      <c r="D35" s="77"/>
      <c r="E35" s="80"/>
      <c r="F35" s="54" t="s">
        <v>209</v>
      </c>
    </row>
    <row r="36" spans="1:11" ht="27.6">
      <c r="F36" s="91" t="s">
        <v>210</v>
      </c>
      <c r="G36" s="91"/>
      <c r="H36" s="91" t="s">
        <v>211</v>
      </c>
      <c r="I36" s="91"/>
      <c r="J36" s="91" t="s">
        <v>212</v>
      </c>
      <c r="K36" s="91" t="s">
        <v>213</v>
      </c>
    </row>
  </sheetData>
  <sheetProtection algorithmName="SHA-512" hashValue="C0DjzaN5vHZfoIg/K53RECF4xrUfCV0R1AgLRlAAJgPpnnBtRkBRgHg1xh7brldgdgNUVt6uwDvYI4qFQxIh8w==" saltValue="y9Fd7XLNuEIlwYC5n3X8cQ==" spinCount="100000" sheet="1" objects="1" scenarios="1"/>
  <mergeCells count="14">
    <mergeCell ref="B9:D9"/>
    <mergeCell ref="A9:A10"/>
    <mergeCell ref="A1:E1"/>
    <mergeCell ref="A2:E2"/>
    <mergeCell ref="J27:J28"/>
    <mergeCell ref="K27:K28"/>
    <mergeCell ref="F27:F28"/>
    <mergeCell ref="F10:F11"/>
    <mergeCell ref="G10:H10"/>
    <mergeCell ref="I10:I11"/>
    <mergeCell ref="J10:J11"/>
    <mergeCell ref="K10:K11"/>
    <mergeCell ref="G27:H27"/>
    <mergeCell ref="I27:I28"/>
  </mergeCells>
  <pageMargins left="0.7" right="0.7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0"/>
  <sheetViews>
    <sheetView zoomScale="110" zoomScaleNormal="110" workbookViewId="0">
      <pane xSplit="2" ySplit="3" topLeftCell="D59" activePane="bottomRight" state="frozen"/>
      <selection pane="topRight" activeCell="C1" sqref="C1"/>
      <selection pane="bottomLeft" activeCell="A7" sqref="A7"/>
      <selection pane="bottomRight" activeCell="O59" sqref="O59"/>
    </sheetView>
  </sheetViews>
  <sheetFormatPr defaultColWidth="8.88671875" defaultRowHeight="14.4"/>
  <cols>
    <col min="1" max="1" width="5.33203125" style="165" customWidth="1"/>
    <col min="2" max="2" width="16.109375" style="166" customWidth="1"/>
    <col min="3" max="3" width="10.88671875" style="165" customWidth="1"/>
    <col min="4" max="4" width="9.6640625" style="165" bestFit="1" customWidth="1"/>
    <col min="5" max="6" width="9" style="165" bestFit="1" customWidth="1"/>
    <col min="7" max="7" width="9.33203125" style="165" bestFit="1" customWidth="1"/>
    <col min="8" max="10" width="9" style="165" bestFit="1" customWidth="1"/>
    <col min="11" max="11" width="9.44140625" style="165" bestFit="1" customWidth="1"/>
    <col min="12" max="14" width="9.33203125" style="165" bestFit="1" customWidth="1"/>
    <col min="15" max="16" width="9" style="165" bestFit="1" customWidth="1"/>
    <col min="17" max="18" width="9.33203125" style="165" bestFit="1" customWidth="1"/>
    <col min="19" max="19" width="9.5546875" style="165" bestFit="1" customWidth="1"/>
    <col min="20" max="20" width="9" style="165" bestFit="1" customWidth="1"/>
    <col min="21" max="21" width="10.109375" style="165" customWidth="1"/>
    <col min="22" max="22" width="9.88671875" style="165" customWidth="1"/>
    <col min="23" max="23" width="10.5546875" style="165" customWidth="1"/>
    <col min="24" max="24" width="9.88671875" style="165" customWidth="1"/>
    <col min="25" max="27" width="9.33203125" style="165" bestFit="1" customWidth="1"/>
    <col min="28" max="28" width="9" style="165" bestFit="1" customWidth="1"/>
    <col min="29" max="29" width="9.33203125" style="165" bestFit="1" customWidth="1"/>
    <col min="30" max="30" width="8.88671875" style="165" customWidth="1"/>
    <col min="31" max="31" width="9.33203125" style="165" bestFit="1" customWidth="1"/>
    <col min="32" max="32" width="9" style="165" bestFit="1" customWidth="1"/>
    <col min="33" max="33" width="7.109375" style="165" customWidth="1"/>
    <col min="34" max="34" width="6.33203125" style="165" customWidth="1"/>
    <col min="35" max="35" width="9" style="165" bestFit="1" customWidth="1"/>
    <col min="36" max="36" width="6.5546875" style="165" customWidth="1"/>
    <col min="37" max="37" width="7.33203125" style="165" customWidth="1"/>
    <col min="38" max="38" width="6" style="165" customWidth="1"/>
    <col min="39" max="39" width="8.44140625" style="165" customWidth="1"/>
    <col min="40" max="40" width="6.88671875" style="165" customWidth="1"/>
    <col min="41" max="41" width="7.6640625" style="165" customWidth="1"/>
    <col min="42" max="42" width="7.33203125" style="165" customWidth="1"/>
    <col min="43" max="43" width="8.44140625" style="165" customWidth="1"/>
    <col min="44" max="44" width="7.44140625" style="165" customWidth="1"/>
    <col min="45" max="45" width="9.33203125" style="165" bestFit="1" customWidth="1"/>
    <col min="46" max="46" width="8.44140625" style="165" customWidth="1"/>
    <col min="47" max="47" width="11.109375" style="165" customWidth="1"/>
    <col min="48" max="48" width="7.33203125" style="165" customWidth="1"/>
    <col min="49" max="49" width="6" style="165" customWidth="1"/>
    <col min="50" max="50" width="7.33203125" style="165" customWidth="1"/>
    <col min="51" max="51" width="5.88671875" style="165" customWidth="1"/>
    <col min="52" max="52" width="8.33203125" style="165" customWidth="1"/>
    <col min="53" max="53" width="6.88671875" style="165" customWidth="1"/>
    <col min="54" max="54" width="8.33203125" style="165" customWidth="1"/>
    <col min="55" max="55" width="9" style="165" bestFit="1" customWidth="1"/>
    <col min="56" max="56" width="9.6640625" style="165" customWidth="1"/>
    <col min="57" max="57" width="9.33203125" style="165" bestFit="1" customWidth="1"/>
    <col min="58" max="58" width="9.6640625" style="165" customWidth="1"/>
    <col min="59" max="60" width="9" style="165" bestFit="1" customWidth="1"/>
    <col min="61" max="61" width="12.5546875" style="165" customWidth="1"/>
    <col min="62" max="62" width="12.33203125" style="165" customWidth="1"/>
    <col min="63" max="63" width="9" style="116" bestFit="1" customWidth="1"/>
    <col min="64" max="64" width="9.6640625" style="116" bestFit="1" customWidth="1"/>
    <col min="65" max="65" width="12.88671875" style="116" customWidth="1"/>
    <col min="66" max="459" width="8.88671875" style="116"/>
    <col min="460" max="801" width="8.88671875" style="165"/>
    <col min="802" max="2740" width="8.88671875" style="116"/>
    <col min="2741" max="16384" width="8.88671875" style="165"/>
  </cols>
  <sheetData>
    <row r="1" spans="1:65" s="116" customFormat="1" ht="27.6" customHeight="1">
      <c r="A1" s="470" t="s">
        <v>78</v>
      </c>
      <c r="B1" s="472" t="s">
        <v>10</v>
      </c>
      <c r="C1" s="466" t="s">
        <v>0</v>
      </c>
      <c r="D1" s="466" t="s">
        <v>1</v>
      </c>
      <c r="E1" s="466" t="s">
        <v>2</v>
      </c>
      <c r="F1" s="466" t="s">
        <v>3</v>
      </c>
      <c r="G1" s="466" t="s">
        <v>4</v>
      </c>
      <c r="H1" s="466" t="s">
        <v>223</v>
      </c>
      <c r="I1" s="466" t="s">
        <v>5</v>
      </c>
      <c r="J1" s="466" t="s">
        <v>223</v>
      </c>
      <c r="K1" s="465" t="s">
        <v>84</v>
      </c>
      <c r="L1" s="465"/>
      <c r="M1" s="465"/>
      <c r="N1" s="465"/>
      <c r="O1" s="468" t="s">
        <v>6</v>
      </c>
      <c r="P1" s="468" t="s">
        <v>7</v>
      </c>
      <c r="Q1" s="464" t="s">
        <v>84</v>
      </c>
      <c r="R1" s="464"/>
      <c r="S1" s="465" t="s">
        <v>89</v>
      </c>
      <c r="T1" s="465"/>
      <c r="U1" s="465"/>
      <c r="V1" s="465"/>
      <c r="W1" s="465"/>
      <c r="X1" s="465"/>
      <c r="Y1" s="465"/>
      <c r="Z1" s="465"/>
      <c r="AA1" s="465" t="s">
        <v>106</v>
      </c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5" t="s">
        <v>110</v>
      </c>
      <c r="AP1" s="465"/>
      <c r="AQ1" s="465"/>
      <c r="AR1" s="465"/>
      <c r="AS1" s="465"/>
      <c r="AT1" s="465"/>
      <c r="AU1" s="465"/>
      <c r="AV1" s="465" t="s">
        <v>111</v>
      </c>
      <c r="AW1" s="465"/>
      <c r="AX1" s="465"/>
      <c r="AY1" s="465"/>
      <c r="AZ1" s="465"/>
      <c r="BA1" s="465"/>
      <c r="BB1" s="465"/>
      <c r="BC1" s="462" t="s">
        <v>8</v>
      </c>
      <c r="BD1" s="462" t="s">
        <v>9</v>
      </c>
      <c r="BE1" s="464" t="s">
        <v>116</v>
      </c>
      <c r="BF1" s="464"/>
      <c r="BG1" s="465" t="s">
        <v>119</v>
      </c>
      <c r="BH1" s="465"/>
      <c r="BI1" s="465"/>
      <c r="BJ1" s="465"/>
      <c r="BK1" s="465" t="s">
        <v>116</v>
      </c>
      <c r="BL1" s="465"/>
      <c r="BM1" s="465"/>
    </row>
    <row r="2" spans="1:65" s="116" customFormat="1" ht="99" customHeight="1">
      <c r="A2" s="471"/>
      <c r="B2" s="473"/>
      <c r="C2" s="467"/>
      <c r="D2" s="467"/>
      <c r="E2" s="467"/>
      <c r="F2" s="467"/>
      <c r="G2" s="467"/>
      <c r="H2" s="467"/>
      <c r="I2" s="467"/>
      <c r="J2" s="467"/>
      <c r="K2" s="117" t="s">
        <v>85</v>
      </c>
      <c r="L2" s="117" t="s">
        <v>83</v>
      </c>
      <c r="M2" s="117" t="s">
        <v>86</v>
      </c>
      <c r="N2" s="117" t="s">
        <v>83</v>
      </c>
      <c r="O2" s="469"/>
      <c r="P2" s="469"/>
      <c r="Q2" s="118" t="s">
        <v>87</v>
      </c>
      <c r="R2" s="118" t="s">
        <v>88</v>
      </c>
      <c r="S2" s="118" t="s">
        <v>92</v>
      </c>
      <c r="T2" s="118" t="s">
        <v>93</v>
      </c>
      <c r="U2" s="117" t="s">
        <v>95</v>
      </c>
      <c r="V2" s="117" t="s">
        <v>94</v>
      </c>
      <c r="W2" s="117" t="s">
        <v>96</v>
      </c>
      <c r="X2" s="117" t="s">
        <v>97</v>
      </c>
      <c r="Y2" s="117" t="s">
        <v>90</v>
      </c>
      <c r="Z2" s="117" t="s">
        <v>91</v>
      </c>
      <c r="AA2" s="117" t="s">
        <v>98</v>
      </c>
      <c r="AB2" s="117" t="s">
        <v>99</v>
      </c>
      <c r="AC2" s="117" t="s">
        <v>100</v>
      </c>
      <c r="AD2" s="119" t="s">
        <v>101</v>
      </c>
      <c r="AE2" s="119" t="s">
        <v>102</v>
      </c>
      <c r="AF2" s="119" t="s">
        <v>103</v>
      </c>
      <c r="AG2" s="119" t="s">
        <v>104</v>
      </c>
      <c r="AH2" s="117" t="s">
        <v>105</v>
      </c>
      <c r="AI2" s="117" t="s">
        <v>107</v>
      </c>
      <c r="AJ2" s="117" t="s">
        <v>108</v>
      </c>
      <c r="AK2" s="117" t="s">
        <v>129</v>
      </c>
      <c r="AL2" s="117" t="s">
        <v>128</v>
      </c>
      <c r="AM2" s="117" t="s">
        <v>127</v>
      </c>
      <c r="AN2" s="117" t="s">
        <v>126</v>
      </c>
      <c r="AO2" s="117" t="s">
        <v>130</v>
      </c>
      <c r="AP2" s="117" t="s">
        <v>109</v>
      </c>
      <c r="AQ2" s="117" t="s">
        <v>131</v>
      </c>
      <c r="AR2" s="117" t="s">
        <v>132</v>
      </c>
      <c r="AS2" s="117" t="s">
        <v>133</v>
      </c>
      <c r="AT2" s="117" t="s">
        <v>134</v>
      </c>
      <c r="AU2" s="117" t="s">
        <v>135</v>
      </c>
      <c r="AV2" s="117" t="s">
        <v>112</v>
      </c>
      <c r="AW2" s="117" t="s">
        <v>113</v>
      </c>
      <c r="AX2" s="117" t="s">
        <v>114</v>
      </c>
      <c r="AY2" s="117" t="s">
        <v>115</v>
      </c>
      <c r="AZ2" s="117" t="s">
        <v>133</v>
      </c>
      <c r="BA2" s="117" t="s">
        <v>134</v>
      </c>
      <c r="BB2" s="119" t="s">
        <v>135</v>
      </c>
      <c r="BC2" s="463"/>
      <c r="BD2" s="463"/>
      <c r="BE2" s="117" t="s">
        <v>117</v>
      </c>
      <c r="BF2" s="117" t="s">
        <v>118</v>
      </c>
      <c r="BG2" s="117" t="s">
        <v>81</v>
      </c>
      <c r="BH2" s="117" t="s">
        <v>120</v>
      </c>
      <c r="BI2" s="117" t="s">
        <v>121</v>
      </c>
      <c r="BJ2" s="117" t="s">
        <v>122</v>
      </c>
      <c r="BK2" s="117" t="s">
        <v>123</v>
      </c>
      <c r="BL2" s="117" t="s">
        <v>124</v>
      </c>
      <c r="BM2" s="117" t="s">
        <v>125</v>
      </c>
    </row>
    <row r="3" spans="1:65" s="122" customFormat="1" ht="13.8">
      <c r="A3" s="120">
        <v>1</v>
      </c>
      <c r="B3" s="121">
        <v>2</v>
      </c>
      <c r="C3" s="121">
        <v>3</v>
      </c>
      <c r="D3" s="121">
        <v>4</v>
      </c>
      <c r="E3" s="121">
        <v>5</v>
      </c>
      <c r="F3" s="121">
        <v>6</v>
      </c>
      <c r="G3" s="121">
        <v>7</v>
      </c>
      <c r="H3" s="121">
        <v>8</v>
      </c>
      <c r="I3" s="121">
        <v>9</v>
      </c>
      <c r="J3" s="121">
        <v>10</v>
      </c>
      <c r="K3" s="121">
        <v>11</v>
      </c>
      <c r="L3" s="121">
        <v>12</v>
      </c>
      <c r="M3" s="121">
        <v>13</v>
      </c>
      <c r="N3" s="121">
        <v>14</v>
      </c>
      <c r="O3" s="121">
        <v>15</v>
      </c>
      <c r="P3" s="121">
        <v>16</v>
      </c>
      <c r="Q3" s="121">
        <v>17</v>
      </c>
      <c r="R3" s="121">
        <v>18</v>
      </c>
      <c r="S3" s="121">
        <v>19</v>
      </c>
      <c r="T3" s="121">
        <v>20</v>
      </c>
      <c r="U3" s="121">
        <v>21</v>
      </c>
      <c r="V3" s="121">
        <v>22</v>
      </c>
      <c r="W3" s="121">
        <v>23</v>
      </c>
      <c r="X3" s="121">
        <v>24</v>
      </c>
      <c r="Y3" s="121">
        <v>25</v>
      </c>
      <c r="Z3" s="121">
        <v>26</v>
      </c>
      <c r="AA3" s="121">
        <v>27</v>
      </c>
      <c r="AB3" s="121">
        <v>28</v>
      </c>
      <c r="AC3" s="121">
        <v>29</v>
      </c>
      <c r="AD3" s="121">
        <v>30</v>
      </c>
      <c r="AE3" s="121">
        <v>31</v>
      </c>
      <c r="AF3" s="121">
        <v>32</v>
      </c>
      <c r="AG3" s="121">
        <v>33</v>
      </c>
      <c r="AH3" s="121">
        <v>34</v>
      </c>
      <c r="AI3" s="121">
        <v>35</v>
      </c>
      <c r="AJ3" s="121">
        <v>36</v>
      </c>
      <c r="AK3" s="121">
        <v>37</v>
      </c>
      <c r="AL3" s="121">
        <v>38</v>
      </c>
      <c r="AM3" s="121">
        <v>39</v>
      </c>
      <c r="AN3" s="121">
        <v>40</v>
      </c>
      <c r="AO3" s="121">
        <v>41</v>
      </c>
      <c r="AP3" s="121">
        <v>42</v>
      </c>
      <c r="AQ3" s="121">
        <v>43</v>
      </c>
      <c r="AR3" s="121">
        <v>44</v>
      </c>
      <c r="AS3" s="121">
        <v>45</v>
      </c>
      <c r="AT3" s="121">
        <v>46</v>
      </c>
      <c r="AU3" s="121">
        <v>47</v>
      </c>
      <c r="AV3" s="121">
        <v>48</v>
      </c>
      <c r="AW3" s="121">
        <v>49</v>
      </c>
      <c r="AX3" s="121">
        <v>50</v>
      </c>
      <c r="AY3" s="121">
        <v>51</v>
      </c>
      <c r="AZ3" s="121">
        <v>52</v>
      </c>
      <c r="BA3" s="121">
        <v>53</v>
      </c>
      <c r="BB3" s="121">
        <v>54</v>
      </c>
      <c r="BC3" s="121">
        <v>55</v>
      </c>
      <c r="BD3" s="121">
        <v>56</v>
      </c>
      <c r="BE3" s="121">
        <v>57</v>
      </c>
      <c r="BF3" s="121">
        <v>58</v>
      </c>
      <c r="BG3" s="121">
        <v>59</v>
      </c>
      <c r="BH3" s="121">
        <v>60</v>
      </c>
      <c r="BI3" s="121">
        <v>61</v>
      </c>
      <c r="BJ3" s="121">
        <v>62</v>
      </c>
      <c r="BK3" s="121">
        <v>63</v>
      </c>
      <c r="BL3" s="121">
        <v>64</v>
      </c>
      <c r="BM3" s="121">
        <v>65</v>
      </c>
    </row>
    <row r="4" spans="1:65" s="127" customFormat="1" ht="16.95" customHeight="1">
      <c r="A4" s="123">
        <v>1</v>
      </c>
      <c r="B4" s="124" t="s">
        <v>11</v>
      </c>
      <c r="C4" s="124">
        <v>65000</v>
      </c>
      <c r="D4" s="124">
        <v>0</v>
      </c>
      <c r="E4" s="124">
        <v>5412</v>
      </c>
      <c r="F4" s="124">
        <v>0</v>
      </c>
      <c r="G4" s="124">
        <v>4665</v>
      </c>
      <c r="H4" s="125">
        <f>G4*100/E4</f>
        <v>86.197339246119739</v>
      </c>
      <c r="I4" s="124">
        <v>0</v>
      </c>
      <c r="J4" s="125"/>
      <c r="K4" s="124">
        <f>July24!K4+G4</f>
        <v>8710</v>
      </c>
      <c r="L4" s="125">
        <f>K4*100/C4</f>
        <v>13.4</v>
      </c>
      <c r="M4" s="124">
        <f>July24!M4+I4</f>
        <v>0</v>
      </c>
      <c r="N4" s="125"/>
      <c r="O4" s="124">
        <v>46</v>
      </c>
      <c r="P4" s="124">
        <v>0</v>
      </c>
      <c r="Q4" s="124">
        <f>July24!Q4+O4</f>
        <v>91</v>
      </c>
      <c r="R4" s="124">
        <f>July24!R4+P4</f>
        <v>0</v>
      </c>
      <c r="S4" s="124">
        <v>4787</v>
      </c>
      <c r="T4" s="124">
        <v>0</v>
      </c>
      <c r="U4" s="124">
        <v>1201</v>
      </c>
      <c r="V4" s="124">
        <v>0</v>
      </c>
      <c r="W4" s="124">
        <v>616</v>
      </c>
      <c r="X4" s="124">
        <v>0</v>
      </c>
      <c r="Y4" s="125">
        <f>W4*100/U4</f>
        <v>51.29059117402165</v>
      </c>
      <c r="Z4" s="125"/>
      <c r="AA4" s="124">
        <v>4854</v>
      </c>
      <c r="AB4" s="124">
        <v>0</v>
      </c>
      <c r="AC4" s="124">
        <v>2466</v>
      </c>
      <c r="AD4" s="124">
        <v>0</v>
      </c>
      <c r="AE4" s="124">
        <v>2388</v>
      </c>
      <c r="AF4" s="124">
        <v>0</v>
      </c>
      <c r="AG4" s="124">
        <v>117</v>
      </c>
      <c r="AH4" s="124">
        <v>0</v>
      </c>
      <c r="AI4" s="124">
        <v>337</v>
      </c>
      <c r="AJ4" s="124">
        <v>0</v>
      </c>
      <c r="AK4" s="124">
        <v>81</v>
      </c>
      <c r="AL4" s="124">
        <v>0</v>
      </c>
      <c r="AM4" s="124">
        <v>201</v>
      </c>
      <c r="AN4" s="124">
        <v>0</v>
      </c>
      <c r="AO4" s="124">
        <v>974</v>
      </c>
      <c r="AP4" s="124">
        <v>0</v>
      </c>
      <c r="AQ4" s="124">
        <v>756</v>
      </c>
      <c r="AR4" s="124">
        <v>0</v>
      </c>
      <c r="AS4" s="124">
        <f>AO4+AQ4</f>
        <v>1730</v>
      </c>
      <c r="AT4" s="124">
        <f>AP4+AR4</f>
        <v>0</v>
      </c>
      <c r="AU4" s="124">
        <f>SUM(AS4:AT4)</f>
        <v>1730</v>
      </c>
      <c r="AV4" s="124">
        <f>July24!AV4+AO4</f>
        <v>1892</v>
      </c>
      <c r="AW4" s="124">
        <f>July24!AW4+AP4</f>
        <v>0</v>
      </c>
      <c r="AX4" s="124">
        <f>July24!AX4+AQ4</f>
        <v>1455</v>
      </c>
      <c r="AY4" s="124">
        <f>July24!AY4+AR4</f>
        <v>0</v>
      </c>
      <c r="AZ4" s="124">
        <f>AV4+AX4</f>
        <v>3347</v>
      </c>
      <c r="BA4" s="124">
        <f>AW4+AY4</f>
        <v>0</v>
      </c>
      <c r="BB4" s="124">
        <f>SUM(AZ4:BA4)</f>
        <v>3347</v>
      </c>
      <c r="BC4" s="124"/>
      <c r="BD4" s="124"/>
      <c r="BE4" s="124"/>
      <c r="BF4" s="124"/>
      <c r="BG4" s="124"/>
      <c r="BH4" s="124"/>
      <c r="BI4" s="124"/>
      <c r="BJ4" s="124"/>
      <c r="BK4" s="126"/>
      <c r="BL4" s="126"/>
      <c r="BM4" s="126"/>
    </row>
    <row r="5" spans="1:65" s="127" customFormat="1" ht="16.95" customHeight="1">
      <c r="A5" s="123">
        <v>2</v>
      </c>
      <c r="B5" s="124" t="s">
        <v>12</v>
      </c>
      <c r="C5" s="124">
        <v>76000</v>
      </c>
      <c r="D5" s="124">
        <v>0</v>
      </c>
      <c r="E5" s="124">
        <v>6333</v>
      </c>
      <c r="F5" s="124">
        <v>0</v>
      </c>
      <c r="G5" s="124">
        <v>4866</v>
      </c>
      <c r="H5" s="125">
        <f t="shared" ref="H5:H68" si="0">G5*100/E5</f>
        <v>76.835622927522508</v>
      </c>
      <c r="I5" s="124">
        <v>0</v>
      </c>
      <c r="J5" s="125"/>
      <c r="K5" s="124">
        <f>July24!K5+G5</f>
        <v>9120</v>
      </c>
      <c r="L5" s="125">
        <f t="shared" ref="L5:L68" si="1">K5*100/C5</f>
        <v>12</v>
      </c>
      <c r="M5" s="124">
        <f>July24!M5+I5</f>
        <v>0</v>
      </c>
      <c r="N5" s="125"/>
      <c r="O5" s="124"/>
      <c r="P5" s="124">
        <v>0</v>
      </c>
      <c r="Q5" s="124">
        <f>July24!Q5+O5</f>
        <v>0</v>
      </c>
      <c r="R5" s="124">
        <f>July24!R5+P5</f>
        <v>0</v>
      </c>
      <c r="S5" s="124">
        <v>5430</v>
      </c>
      <c r="T5" s="124">
        <v>0</v>
      </c>
      <c r="U5" s="124">
        <v>1215</v>
      </c>
      <c r="V5" s="124">
        <v>0</v>
      </c>
      <c r="W5" s="124">
        <v>669</v>
      </c>
      <c r="X5" s="124">
        <v>0</v>
      </c>
      <c r="Y5" s="125">
        <f t="shared" ref="Y5:Z68" si="2">W5*100/U5</f>
        <v>55.061728395061728</v>
      </c>
      <c r="Z5" s="125"/>
      <c r="AA5" s="124">
        <v>4789</v>
      </c>
      <c r="AB5" s="124">
        <v>0</v>
      </c>
      <c r="AC5" s="124">
        <v>2811</v>
      </c>
      <c r="AD5" s="124">
        <v>0</v>
      </c>
      <c r="AE5" s="124">
        <v>1978</v>
      </c>
      <c r="AF5" s="124">
        <v>0</v>
      </c>
      <c r="AG5" s="124">
        <v>166</v>
      </c>
      <c r="AH5" s="124">
        <v>0</v>
      </c>
      <c r="AI5" s="124">
        <v>275</v>
      </c>
      <c r="AJ5" s="124">
        <v>0</v>
      </c>
      <c r="AK5" s="124">
        <v>133</v>
      </c>
      <c r="AL5" s="124">
        <v>0</v>
      </c>
      <c r="AM5" s="124">
        <v>1194</v>
      </c>
      <c r="AN5" s="124">
        <v>0</v>
      </c>
      <c r="AO5" s="124">
        <v>948</v>
      </c>
      <c r="AP5" s="124">
        <v>0</v>
      </c>
      <c r="AQ5" s="124">
        <v>2142</v>
      </c>
      <c r="AR5" s="124">
        <v>0</v>
      </c>
      <c r="AS5" s="124">
        <f t="shared" ref="AS5:AT68" si="3">AO5+AQ5</f>
        <v>3090</v>
      </c>
      <c r="AT5" s="124">
        <f t="shared" si="3"/>
        <v>0</v>
      </c>
      <c r="AU5" s="124">
        <f t="shared" ref="AU5:AU68" si="4">SUM(AS5:AT5)</f>
        <v>3090</v>
      </c>
      <c r="AV5" s="124">
        <f>July24!AV5+AO5</f>
        <v>1896</v>
      </c>
      <c r="AW5" s="124">
        <f>July24!AW5+AP5</f>
        <v>0</v>
      </c>
      <c r="AX5" s="124">
        <f>July24!AX5+AQ5</f>
        <v>4284</v>
      </c>
      <c r="AY5" s="124">
        <f>July24!AY5+AR5</f>
        <v>0</v>
      </c>
      <c r="AZ5" s="124">
        <f t="shared" ref="AZ5:BA68" si="5">AV5+AX5</f>
        <v>6180</v>
      </c>
      <c r="BA5" s="124">
        <f t="shared" si="5"/>
        <v>0</v>
      </c>
      <c r="BB5" s="124">
        <f t="shared" ref="BB5:BB68" si="6">SUM(AZ5:BA5)</f>
        <v>6180</v>
      </c>
      <c r="BC5" s="124"/>
      <c r="BD5" s="124"/>
      <c r="BE5" s="124"/>
      <c r="BF5" s="124"/>
      <c r="BG5" s="124"/>
      <c r="BH5" s="124"/>
      <c r="BI5" s="124"/>
      <c r="BJ5" s="124"/>
      <c r="BK5" s="126"/>
      <c r="BL5" s="126"/>
      <c r="BM5" s="126"/>
    </row>
    <row r="6" spans="1:65" s="127" customFormat="1" ht="16.95" customHeight="1">
      <c r="A6" s="123">
        <v>3</v>
      </c>
      <c r="B6" s="124" t="s">
        <v>13</v>
      </c>
      <c r="C6" s="124">
        <v>63000</v>
      </c>
      <c r="D6" s="124">
        <v>0</v>
      </c>
      <c r="E6" s="124">
        <v>5251</v>
      </c>
      <c r="F6" s="124">
        <v>0</v>
      </c>
      <c r="G6" s="124">
        <v>3444</v>
      </c>
      <c r="H6" s="125">
        <f t="shared" si="0"/>
        <v>65.587507141496857</v>
      </c>
      <c r="I6" s="124">
        <v>0</v>
      </c>
      <c r="J6" s="125"/>
      <c r="K6" s="124">
        <f>July24!K6+G6</f>
        <v>6855</v>
      </c>
      <c r="L6" s="125">
        <f t="shared" si="1"/>
        <v>10.880952380952381</v>
      </c>
      <c r="M6" s="124">
        <f>July24!M6+I6</f>
        <v>0</v>
      </c>
      <c r="N6" s="125"/>
      <c r="O6" s="124">
        <v>0</v>
      </c>
      <c r="P6" s="124">
        <v>0</v>
      </c>
      <c r="Q6" s="124">
        <f>July24!Q6+O6</f>
        <v>0</v>
      </c>
      <c r="R6" s="124">
        <f>July24!R6+P6</f>
        <v>0</v>
      </c>
      <c r="S6" s="124">
        <v>4262</v>
      </c>
      <c r="T6" s="124">
        <v>0</v>
      </c>
      <c r="U6" s="124">
        <v>1077</v>
      </c>
      <c r="V6" s="124">
        <v>0</v>
      </c>
      <c r="W6" s="124">
        <v>574</v>
      </c>
      <c r="X6" s="124">
        <v>0</v>
      </c>
      <c r="Y6" s="125">
        <f t="shared" si="2"/>
        <v>53.29619312906221</v>
      </c>
      <c r="Z6" s="125"/>
      <c r="AA6" s="124">
        <v>3988</v>
      </c>
      <c r="AB6" s="124">
        <v>0</v>
      </c>
      <c r="AC6" s="124">
        <v>2165</v>
      </c>
      <c r="AD6" s="124">
        <v>0</v>
      </c>
      <c r="AE6" s="124">
        <v>1823</v>
      </c>
      <c r="AF6" s="124">
        <v>0</v>
      </c>
      <c r="AG6" s="124">
        <v>54</v>
      </c>
      <c r="AH6" s="124">
        <v>0</v>
      </c>
      <c r="AI6" s="124">
        <v>218</v>
      </c>
      <c r="AJ6" s="124">
        <v>0</v>
      </c>
      <c r="AK6" s="124">
        <v>68</v>
      </c>
      <c r="AL6" s="124">
        <v>0</v>
      </c>
      <c r="AM6" s="124">
        <v>155</v>
      </c>
      <c r="AN6" s="124">
        <v>0</v>
      </c>
      <c r="AO6" s="124">
        <v>906</v>
      </c>
      <c r="AP6" s="124">
        <v>0</v>
      </c>
      <c r="AQ6" s="124">
        <v>764</v>
      </c>
      <c r="AR6" s="124">
        <v>0</v>
      </c>
      <c r="AS6" s="124">
        <f t="shared" si="3"/>
        <v>1670</v>
      </c>
      <c r="AT6" s="124">
        <f t="shared" si="3"/>
        <v>0</v>
      </c>
      <c r="AU6" s="124">
        <f t="shared" si="4"/>
        <v>1670</v>
      </c>
      <c r="AV6" s="124">
        <f>July24!AV6+AO6</f>
        <v>1802</v>
      </c>
      <c r="AW6" s="124">
        <f>July24!AW6+AP6</f>
        <v>0</v>
      </c>
      <c r="AX6" s="124">
        <f>July24!AX6+AQ6</f>
        <v>1475</v>
      </c>
      <c r="AY6" s="124">
        <f>July24!AY6+AR6</f>
        <v>0</v>
      </c>
      <c r="AZ6" s="124">
        <f t="shared" si="5"/>
        <v>3277</v>
      </c>
      <c r="BA6" s="124">
        <f t="shared" si="5"/>
        <v>0</v>
      </c>
      <c r="BB6" s="124">
        <f t="shared" si="6"/>
        <v>3277</v>
      </c>
      <c r="BC6" s="124"/>
      <c r="BD6" s="124"/>
      <c r="BE6" s="124"/>
      <c r="BF6" s="124"/>
      <c r="BG6" s="124"/>
      <c r="BH6" s="124"/>
      <c r="BI6" s="124"/>
      <c r="BJ6" s="124"/>
      <c r="BK6" s="126"/>
      <c r="BL6" s="126"/>
      <c r="BM6" s="126"/>
    </row>
    <row r="7" spans="1:65" s="127" customFormat="1" ht="16.95" customHeight="1">
      <c r="A7" s="123">
        <v>4</v>
      </c>
      <c r="B7" s="124" t="s">
        <v>14</v>
      </c>
      <c r="C7" s="124">
        <v>67000</v>
      </c>
      <c r="D7" s="124">
        <v>0</v>
      </c>
      <c r="E7" s="124">
        <v>5583</v>
      </c>
      <c r="F7" s="124">
        <v>0</v>
      </c>
      <c r="G7" s="124">
        <v>4670</v>
      </c>
      <c r="H7" s="125">
        <f t="shared" si="0"/>
        <v>83.646784882679569</v>
      </c>
      <c r="I7" s="124">
        <v>0</v>
      </c>
      <c r="J7" s="125"/>
      <c r="K7" s="124">
        <f>July24!K7+G7</f>
        <v>8555</v>
      </c>
      <c r="L7" s="125">
        <f t="shared" si="1"/>
        <v>12.76865671641791</v>
      </c>
      <c r="M7" s="124">
        <f>July24!M7+I7</f>
        <v>0</v>
      </c>
      <c r="N7" s="125"/>
      <c r="O7" s="124">
        <v>10</v>
      </c>
      <c r="P7" s="124">
        <v>0</v>
      </c>
      <c r="Q7" s="124">
        <f>July24!Q7+O7</f>
        <v>20</v>
      </c>
      <c r="R7" s="124">
        <f>July24!R7+P7</f>
        <v>0</v>
      </c>
      <c r="S7" s="124">
        <v>5525</v>
      </c>
      <c r="T7" s="124">
        <v>0</v>
      </c>
      <c r="U7" s="124">
        <v>1361</v>
      </c>
      <c r="V7" s="124">
        <v>0</v>
      </c>
      <c r="W7" s="124">
        <v>727</v>
      </c>
      <c r="X7" s="124">
        <v>0</v>
      </c>
      <c r="Y7" s="125">
        <f t="shared" si="2"/>
        <v>53.416605437178546</v>
      </c>
      <c r="Z7" s="125"/>
      <c r="AA7" s="124">
        <v>4650</v>
      </c>
      <c r="AB7" s="124">
        <v>0</v>
      </c>
      <c r="AC7" s="124">
        <v>2396</v>
      </c>
      <c r="AD7" s="124">
        <v>0</v>
      </c>
      <c r="AE7" s="124">
        <v>2254</v>
      </c>
      <c r="AF7" s="124">
        <v>0</v>
      </c>
      <c r="AG7" s="124">
        <v>70</v>
      </c>
      <c r="AH7" s="124">
        <v>0</v>
      </c>
      <c r="AI7" s="124">
        <v>182</v>
      </c>
      <c r="AJ7" s="124">
        <v>0</v>
      </c>
      <c r="AK7" s="124">
        <v>59</v>
      </c>
      <c r="AL7" s="124">
        <v>0</v>
      </c>
      <c r="AM7" s="124">
        <v>100</v>
      </c>
      <c r="AN7" s="124">
        <v>0</v>
      </c>
      <c r="AO7" s="124">
        <v>1108</v>
      </c>
      <c r="AP7" s="124">
        <v>0</v>
      </c>
      <c r="AQ7" s="124">
        <v>877</v>
      </c>
      <c r="AR7" s="124">
        <v>0</v>
      </c>
      <c r="AS7" s="124">
        <f t="shared" si="3"/>
        <v>1985</v>
      </c>
      <c r="AT7" s="124">
        <f t="shared" si="3"/>
        <v>0</v>
      </c>
      <c r="AU7" s="124">
        <f t="shared" si="4"/>
        <v>1985</v>
      </c>
      <c r="AV7" s="124">
        <f>July24!AV7+AO7</f>
        <v>2216</v>
      </c>
      <c r="AW7" s="124">
        <f>July24!AW7+AP7</f>
        <v>0</v>
      </c>
      <c r="AX7" s="124">
        <f>July24!AX7+AQ7</f>
        <v>1769</v>
      </c>
      <c r="AY7" s="124">
        <f>July24!AY7+AR7</f>
        <v>0</v>
      </c>
      <c r="AZ7" s="124">
        <f t="shared" si="5"/>
        <v>3985</v>
      </c>
      <c r="BA7" s="124">
        <f t="shared" si="5"/>
        <v>0</v>
      </c>
      <c r="BB7" s="124">
        <f t="shared" si="6"/>
        <v>3985</v>
      </c>
      <c r="BC7" s="124"/>
      <c r="BD7" s="124"/>
      <c r="BE7" s="124"/>
      <c r="BF7" s="124"/>
      <c r="BG7" s="124"/>
      <c r="BH7" s="124"/>
      <c r="BI7" s="124"/>
      <c r="BJ7" s="124"/>
      <c r="BK7" s="126"/>
      <c r="BL7" s="126"/>
      <c r="BM7" s="126"/>
    </row>
    <row r="8" spans="1:65" s="127" customFormat="1" ht="16.95" customHeight="1">
      <c r="A8" s="128">
        <v>5</v>
      </c>
      <c r="B8" s="129" t="s">
        <v>15</v>
      </c>
      <c r="C8" s="124">
        <v>60000</v>
      </c>
      <c r="D8" s="124">
        <v>0</v>
      </c>
      <c r="E8" s="124">
        <v>5005</v>
      </c>
      <c r="F8" s="124">
        <v>0</v>
      </c>
      <c r="G8" s="124">
        <v>4750</v>
      </c>
      <c r="H8" s="125">
        <f t="shared" si="0"/>
        <v>94.905094905094899</v>
      </c>
      <c r="I8" s="124">
        <v>0</v>
      </c>
      <c r="J8" s="125"/>
      <c r="K8" s="124">
        <f>July24!K8+G8</f>
        <v>8650</v>
      </c>
      <c r="L8" s="125">
        <f t="shared" si="1"/>
        <v>14.416666666666666</v>
      </c>
      <c r="M8" s="124">
        <f>July24!M8+I8</f>
        <v>0</v>
      </c>
      <c r="N8" s="125"/>
      <c r="O8" s="124">
        <v>0</v>
      </c>
      <c r="P8" s="124">
        <v>0</v>
      </c>
      <c r="Q8" s="124">
        <f>July24!Q8+O8</f>
        <v>0</v>
      </c>
      <c r="R8" s="124">
        <f>July24!R8+P8</f>
        <v>0</v>
      </c>
      <c r="S8" s="124">
        <v>4557</v>
      </c>
      <c r="T8" s="124">
        <v>0</v>
      </c>
      <c r="U8" s="124">
        <v>993</v>
      </c>
      <c r="V8" s="124">
        <v>0</v>
      </c>
      <c r="W8" s="124">
        <v>502</v>
      </c>
      <c r="X8" s="124">
        <v>0</v>
      </c>
      <c r="Y8" s="125">
        <f t="shared" si="2"/>
        <v>50.553877139979861</v>
      </c>
      <c r="Z8" s="125"/>
      <c r="AA8" s="124">
        <v>4520</v>
      </c>
      <c r="AB8" s="124">
        <v>0</v>
      </c>
      <c r="AC8" s="124">
        <v>2436</v>
      </c>
      <c r="AD8" s="124">
        <v>0</v>
      </c>
      <c r="AE8" s="124">
        <v>2084</v>
      </c>
      <c r="AF8" s="124">
        <v>0</v>
      </c>
      <c r="AG8" s="124">
        <v>76</v>
      </c>
      <c r="AH8" s="124">
        <v>0</v>
      </c>
      <c r="AI8" s="124">
        <v>307</v>
      </c>
      <c r="AJ8" s="124">
        <v>0</v>
      </c>
      <c r="AK8" s="124">
        <v>93</v>
      </c>
      <c r="AL8" s="124">
        <v>0</v>
      </c>
      <c r="AM8" s="124">
        <v>184</v>
      </c>
      <c r="AN8" s="124">
        <v>0</v>
      </c>
      <c r="AO8" s="124">
        <v>1012</v>
      </c>
      <c r="AP8" s="124">
        <v>0</v>
      </c>
      <c r="AQ8" s="124">
        <v>764</v>
      </c>
      <c r="AR8" s="124">
        <v>0</v>
      </c>
      <c r="AS8" s="124">
        <f t="shared" si="3"/>
        <v>1776</v>
      </c>
      <c r="AT8" s="124">
        <f t="shared" si="3"/>
        <v>0</v>
      </c>
      <c r="AU8" s="124">
        <f t="shared" si="4"/>
        <v>1776</v>
      </c>
      <c r="AV8" s="124">
        <f>July24!AV8+AO8</f>
        <v>2040</v>
      </c>
      <c r="AW8" s="124">
        <f>July24!AW8+AP8</f>
        <v>0</v>
      </c>
      <c r="AX8" s="124">
        <f>July24!AX8+AQ8</f>
        <v>1534</v>
      </c>
      <c r="AY8" s="124">
        <f>July24!AY8+AR8</f>
        <v>0</v>
      </c>
      <c r="AZ8" s="124">
        <f t="shared" si="5"/>
        <v>3574</v>
      </c>
      <c r="BA8" s="124">
        <f t="shared" si="5"/>
        <v>0</v>
      </c>
      <c r="BB8" s="124">
        <f t="shared" si="6"/>
        <v>3574</v>
      </c>
      <c r="BC8" s="124"/>
      <c r="BD8" s="124"/>
      <c r="BE8" s="124"/>
      <c r="BF8" s="124"/>
      <c r="BG8" s="124"/>
      <c r="BH8" s="124"/>
      <c r="BI8" s="124"/>
      <c r="BJ8" s="124"/>
      <c r="BK8" s="126"/>
      <c r="BL8" s="126"/>
      <c r="BM8" s="126"/>
    </row>
    <row r="9" spans="1:65" s="133" customFormat="1" ht="16.95" customHeight="1">
      <c r="A9" s="130"/>
      <c r="B9" s="131" t="s">
        <v>16</v>
      </c>
      <c r="C9" s="131">
        <f>SUM(C4:C8)</f>
        <v>331000</v>
      </c>
      <c r="D9" s="132">
        <f t="shared" ref="D9:BM9" si="7">SUM(D4:D8)</f>
        <v>0</v>
      </c>
      <c r="E9" s="132">
        <f t="shared" si="7"/>
        <v>27584</v>
      </c>
      <c r="F9" s="132">
        <f t="shared" si="7"/>
        <v>0</v>
      </c>
      <c r="G9" s="132">
        <f t="shared" si="7"/>
        <v>22395</v>
      </c>
      <c r="H9" s="125">
        <f t="shared" si="0"/>
        <v>81.188370069605568</v>
      </c>
      <c r="I9" s="132">
        <f t="shared" si="7"/>
        <v>0</v>
      </c>
      <c r="J9" s="132">
        <f t="shared" si="7"/>
        <v>0</v>
      </c>
      <c r="K9" s="132">
        <f t="shared" si="7"/>
        <v>41890</v>
      </c>
      <c r="L9" s="138">
        <f t="shared" si="1"/>
        <v>12.65558912386707</v>
      </c>
      <c r="M9" s="132">
        <f t="shared" si="7"/>
        <v>0</v>
      </c>
      <c r="N9" s="132">
        <f t="shared" si="7"/>
        <v>0</v>
      </c>
      <c r="O9" s="132">
        <f t="shared" si="7"/>
        <v>56</v>
      </c>
      <c r="P9" s="132">
        <f t="shared" si="7"/>
        <v>0</v>
      </c>
      <c r="Q9" s="132">
        <f t="shared" si="7"/>
        <v>111</v>
      </c>
      <c r="R9" s="132">
        <f t="shared" si="7"/>
        <v>0</v>
      </c>
      <c r="S9" s="132">
        <f t="shared" si="7"/>
        <v>24561</v>
      </c>
      <c r="T9" s="132">
        <f t="shared" si="7"/>
        <v>0</v>
      </c>
      <c r="U9" s="132">
        <f t="shared" si="7"/>
        <v>5847</v>
      </c>
      <c r="V9" s="132">
        <f t="shared" si="7"/>
        <v>0</v>
      </c>
      <c r="W9" s="132">
        <f t="shared" si="7"/>
        <v>3088</v>
      </c>
      <c r="X9" s="132">
        <f t="shared" si="7"/>
        <v>0</v>
      </c>
      <c r="Y9" s="132">
        <f t="shared" si="7"/>
        <v>263.61899527530403</v>
      </c>
      <c r="Z9" s="132">
        <f t="shared" si="7"/>
        <v>0</v>
      </c>
      <c r="AA9" s="132">
        <f t="shared" si="7"/>
        <v>22801</v>
      </c>
      <c r="AB9" s="132">
        <f t="shared" si="7"/>
        <v>0</v>
      </c>
      <c r="AC9" s="132">
        <f t="shared" si="7"/>
        <v>12274</v>
      </c>
      <c r="AD9" s="132">
        <f t="shared" si="7"/>
        <v>0</v>
      </c>
      <c r="AE9" s="132">
        <f t="shared" si="7"/>
        <v>10527</v>
      </c>
      <c r="AF9" s="132">
        <f t="shared" si="7"/>
        <v>0</v>
      </c>
      <c r="AG9" s="132">
        <f t="shared" si="7"/>
        <v>483</v>
      </c>
      <c r="AH9" s="132">
        <f t="shared" si="7"/>
        <v>0</v>
      </c>
      <c r="AI9" s="132">
        <f t="shared" si="7"/>
        <v>1319</v>
      </c>
      <c r="AJ9" s="132">
        <f t="shared" si="7"/>
        <v>0</v>
      </c>
      <c r="AK9" s="132">
        <f t="shared" si="7"/>
        <v>434</v>
      </c>
      <c r="AL9" s="132">
        <f t="shared" si="7"/>
        <v>0</v>
      </c>
      <c r="AM9" s="132">
        <f t="shared" si="7"/>
        <v>1834</v>
      </c>
      <c r="AN9" s="132">
        <f t="shared" si="7"/>
        <v>0</v>
      </c>
      <c r="AO9" s="132">
        <f t="shared" si="7"/>
        <v>4948</v>
      </c>
      <c r="AP9" s="132">
        <f t="shared" si="7"/>
        <v>0</v>
      </c>
      <c r="AQ9" s="132">
        <f t="shared" si="7"/>
        <v>5303</v>
      </c>
      <c r="AR9" s="132">
        <f t="shared" si="7"/>
        <v>0</v>
      </c>
      <c r="AS9" s="132">
        <f t="shared" si="7"/>
        <v>10251</v>
      </c>
      <c r="AT9" s="132">
        <f t="shared" si="7"/>
        <v>0</v>
      </c>
      <c r="AU9" s="132">
        <f t="shared" si="7"/>
        <v>10251</v>
      </c>
      <c r="AV9" s="132">
        <f t="shared" si="7"/>
        <v>9846</v>
      </c>
      <c r="AW9" s="132">
        <f t="shared" si="7"/>
        <v>0</v>
      </c>
      <c r="AX9" s="132">
        <f t="shared" si="7"/>
        <v>10517</v>
      </c>
      <c r="AY9" s="132">
        <f t="shared" si="7"/>
        <v>0</v>
      </c>
      <c r="AZ9" s="132">
        <f t="shared" si="7"/>
        <v>20363</v>
      </c>
      <c r="BA9" s="132">
        <f t="shared" si="7"/>
        <v>0</v>
      </c>
      <c r="BB9" s="132">
        <f t="shared" si="7"/>
        <v>20363</v>
      </c>
      <c r="BC9" s="132">
        <f t="shared" si="7"/>
        <v>0</v>
      </c>
      <c r="BD9" s="132">
        <f t="shared" si="7"/>
        <v>0</v>
      </c>
      <c r="BE9" s="132">
        <f t="shared" si="7"/>
        <v>0</v>
      </c>
      <c r="BF9" s="132">
        <f t="shared" si="7"/>
        <v>0</v>
      </c>
      <c r="BG9" s="132">
        <f t="shared" si="7"/>
        <v>0</v>
      </c>
      <c r="BH9" s="132">
        <f t="shared" si="7"/>
        <v>0</v>
      </c>
      <c r="BI9" s="132">
        <f t="shared" si="7"/>
        <v>0</v>
      </c>
      <c r="BJ9" s="132">
        <f t="shared" si="7"/>
        <v>0</v>
      </c>
      <c r="BK9" s="132">
        <f t="shared" si="7"/>
        <v>0</v>
      </c>
      <c r="BL9" s="132">
        <f t="shared" si="7"/>
        <v>0</v>
      </c>
      <c r="BM9" s="132">
        <f t="shared" si="7"/>
        <v>0</v>
      </c>
    </row>
    <row r="10" spans="1:65" s="127" customFormat="1" ht="16.95" customHeight="1">
      <c r="A10" s="134">
        <v>6</v>
      </c>
      <c r="B10" s="135" t="s">
        <v>79</v>
      </c>
      <c r="C10" s="124">
        <v>35000</v>
      </c>
      <c r="D10" s="124">
        <v>38000</v>
      </c>
      <c r="E10" s="124">
        <v>2935</v>
      </c>
      <c r="F10" s="124">
        <v>3180</v>
      </c>
      <c r="G10" s="124">
        <v>2095</v>
      </c>
      <c r="H10" s="125">
        <f t="shared" si="0"/>
        <v>71.379897785349229</v>
      </c>
      <c r="I10" s="124">
        <v>2931</v>
      </c>
      <c r="J10" s="125">
        <f>I10*100/F10</f>
        <v>92.169811320754718</v>
      </c>
      <c r="K10" s="124">
        <f>July24!K10+G10</f>
        <v>4174</v>
      </c>
      <c r="L10" s="125">
        <f t="shared" si="1"/>
        <v>11.925714285714285</v>
      </c>
      <c r="M10" s="124">
        <f>July24!M10+I10</f>
        <v>5615</v>
      </c>
      <c r="N10" s="125">
        <f>M10*100/D10</f>
        <v>14.776315789473685</v>
      </c>
      <c r="O10" s="124">
        <v>32</v>
      </c>
      <c r="P10" s="124">
        <v>129</v>
      </c>
      <c r="Q10" s="124">
        <f>July24!Q10+O10</f>
        <v>53</v>
      </c>
      <c r="R10" s="124">
        <f>July24!R10+P10</f>
        <v>249</v>
      </c>
      <c r="S10" s="124">
        <v>2518</v>
      </c>
      <c r="T10" s="124">
        <v>2746</v>
      </c>
      <c r="U10" s="124">
        <v>598</v>
      </c>
      <c r="V10" s="124">
        <v>649</v>
      </c>
      <c r="W10" s="124">
        <v>292</v>
      </c>
      <c r="X10" s="124">
        <v>321</v>
      </c>
      <c r="Y10" s="125">
        <f t="shared" si="2"/>
        <v>48.829431438127088</v>
      </c>
      <c r="Z10" s="125">
        <f t="shared" si="2"/>
        <v>49.460708782742678</v>
      </c>
      <c r="AA10" s="124">
        <v>2318</v>
      </c>
      <c r="AB10" s="124">
        <v>2720</v>
      </c>
      <c r="AC10" s="124">
        <v>1359</v>
      </c>
      <c r="AD10" s="124">
        <v>1479</v>
      </c>
      <c r="AE10" s="124">
        <v>959</v>
      </c>
      <c r="AF10" s="124">
        <v>1154</v>
      </c>
      <c r="AG10" s="124">
        <v>21</v>
      </c>
      <c r="AH10" s="124">
        <v>39</v>
      </c>
      <c r="AI10" s="124">
        <v>176</v>
      </c>
      <c r="AJ10" s="124">
        <v>196</v>
      </c>
      <c r="AK10" s="124">
        <v>103</v>
      </c>
      <c r="AL10" s="124">
        <v>33</v>
      </c>
      <c r="AM10" s="124">
        <v>156</v>
      </c>
      <c r="AN10" s="124">
        <v>293</v>
      </c>
      <c r="AO10" s="124">
        <v>545</v>
      </c>
      <c r="AP10" s="124">
        <v>620</v>
      </c>
      <c r="AQ10" s="124">
        <v>408</v>
      </c>
      <c r="AR10" s="124">
        <v>522</v>
      </c>
      <c r="AS10" s="124">
        <f t="shared" si="3"/>
        <v>953</v>
      </c>
      <c r="AT10" s="124">
        <f t="shared" si="3"/>
        <v>1142</v>
      </c>
      <c r="AU10" s="124">
        <f t="shared" si="4"/>
        <v>2095</v>
      </c>
      <c r="AV10" s="124">
        <f>July24!AV10+AO10</f>
        <v>1087</v>
      </c>
      <c r="AW10" s="124">
        <f>July24!AW10+AP10</f>
        <v>1234</v>
      </c>
      <c r="AX10" s="124">
        <f>July24!AX10+AQ10</f>
        <v>837</v>
      </c>
      <c r="AY10" s="124">
        <f>July24!AY10+AR10</f>
        <v>1024</v>
      </c>
      <c r="AZ10" s="124">
        <f t="shared" si="5"/>
        <v>1924</v>
      </c>
      <c r="BA10" s="124">
        <f t="shared" si="5"/>
        <v>2258</v>
      </c>
      <c r="BB10" s="124">
        <f t="shared" si="6"/>
        <v>4182</v>
      </c>
      <c r="BC10" s="124"/>
      <c r="BD10" s="124"/>
      <c r="BE10" s="124"/>
      <c r="BF10" s="124"/>
      <c r="BG10" s="124">
        <v>143</v>
      </c>
      <c r="BH10" s="124">
        <v>5376</v>
      </c>
      <c r="BI10" s="124">
        <v>235565</v>
      </c>
      <c r="BJ10" s="124">
        <f>SUM(BH10:BI10)</f>
        <v>240941</v>
      </c>
      <c r="BK10" s="124">
        <f>July24!BK10+BH10</f>
        <v>10743</v>
      </c>
      <c r="BL10" s="124">
        <f>July24!BL10+BI10</f>
        <v>448030</v>
      </c>
      <c r="BM10" s="124">
        <f>SUM(BK10:BL10)</f>
        <v>458773</v>
      </c>
    </row>
    <row r="11" spans="1:65" s="127" customFormat="1" ht="16.95" customHeight="1">
      <c r="A11" s="128">
        <v>8</v>
      </c>
      <c r="B11" s="129" t="s">
        <v>17</v>
      </c>
      <c r="C11" s="124">
        <v>80000</v>
      </c>
      <c r="D11" s="124">
        <v>25000</v>
      </c>
      <c r="E11" s="124">
        <v>6625</v>
      </c>
      <c r="F11" s="124">
        <v>2060</v>
      </c>
      <c r="G11" s="124">
        <v>6298</v>
      </c>
      <c r="H11" s="125">
        <f t="shared" si="0"/>
        <v>95.064150943396228</v>
      </c>
      <c r="I11" s="124">
        <v>1578</v>
      </c>
      <c r="J11" s="125">
        <f t="shared" ref="J11:J12" si="8">I11*100/F11</f>
        <v>76.601941747572809</v>
      </c>
      <c r="K11" s="124">
        <f>July24!K11+G11</f>
        <v>12420</v>
      </c>
      <c r="L11" s="125">
        <f t="shared" si="1"/>
        <v>15.525</v>
      </c>
      <c r="M11" s="124">
        <f>July24!M11+I11</f>
        <v>3111</v>
      </c>
      <c r="N11" s="125">
        <f t="shared" ref="N11:N74" si="9">M11*100/D11</f>
        <v>12.444000000000001</v>
      </c>
      <c r="O11" s="124">
        <v>101</v>
      </c>
      <c r="P11" s="124">
        <v>34</v>
      </c>
      <c r="Q11" s="124">
        <f>July24!Q11+O11</f>
        <v>211</v>
      </c>
      <c r="R11" s="124">
        <f>July24!R11+P11</f>
        <v>67</v>
      </c>
      <c r="S11" s="124">
        <v>6653</v>
      </c>
      <c r="T11" s="124">
        <v>1489</v>
      </c>
      <c r="U11" s="124">
        <v>1436</v>
      </c>
      <c r="V11" s="124">
        <v>311</v>
      </c>
      <c r="W11" s="124">
        <v>749</v>
      </c>
      <c r="X11" s="124">
        <v>157</v>
      </c>
      <c r="Y11" s="125">
        <f t="shared" si="2"/>
        <v>52.15877437325905</v>
      </c>
      <c r="Z11" s="125">
        <f t="shared" si="2"/>
        <v>50.482315112540192</v>
      </c>
      <c r="AA11" s="124">
        <v>6213</v>
      </c>
      <c r="AB11" s="124">
        <v>1600</v>
      </c>
      <c r="AC11" s="124">
        <v>2606</v>
      </c>
      <c r="AD11" s="124">
        <v>660</v>
      </c>
      <c r="AE11" s="124">
        <v>2282</v>
      </c>
      <c r="AF11" s="124">
        <v>648</v>
      </c>
      <c r="AG11" s="124">
        <v>53</v>
      </c>
      <c r="AH11" s="124">
        <v>11</v>
      </c>
      <c r="AI11" s="124">
        <v>409</v>
      </c>
      <c r="AJ11" s="124">
        <v>72</v>
      </c>
      <c r="AK11" s="124">
        <v>56</v>
      </c>
      <c r="AL11" s="124">
        <v>7</v>
      </c>
      <c r="AM11" s="124">
        <v>358</v>
      </c>
      <c r="AN11" s="124">
        <v>90</v>
      </c>
      <c r="AO11" s="124">
        <v>1467</v>
      </c>
      <c r="AP11" s="124">
        <v>356</v>
      </c>
      <c r="AQ11" s="124">
        <v>1197</v>
      </c>
      <c r="AR11" s="124">
        <v>325</v>
      </c>
      <c r="AS11" s="124">
        <f t="shared" si="3"/>
        <v>2664</v>
      </c>
      <c r="AT11" s="124">
        <f t="shared" si="3"/>
        <v>681</v>
      </c>
      <c r="AU11" s="124">
        <f t="shared" si="4"/>
        <v>3345</v>
      </c>
      <c r="AV11" s="124">
        <f>July24!AV11+AO11</f>
        <v>2905</v>
      </c>
      <c r="AW11" s="124">
        <f>July24!AW11+AP11</f>
        <v>743</v>
      </c>
      <c r="AX11" s="124">
        <f>July24!AX11+AQ11</f>
        <v>2373</v>
      </c>
      <c r="AY11" s="124">
        <f>July24!AY11+AR11</f>
        <v>663</v>
      </c>
      <c r="AZ11" s="124">
        <f t="shared" si="5"/>
        <v>5278</v>
      </c>
      <c r="BA11" s="124">
        <f t="shared" si="5"/>
        <v>1406</v>
      </c>
      <c r="BB11" s="124">
        <f t="shared" si="6"/>
        <v>6684</v>
      </c>
      <c r="BC11" s="124"/>
      <c r="BD11" s="124"/>
      <c r="BE11" s="124"/>
      <c r="BF11" s="124"/>
      <c r="BG11" s="124"/>
      <c r="BH11" s="124"/>
      <c r="BI11" s="124"/>
      <c r="BJ11" s="124"/>
      <c r="BK11" s="126"/>
      <c r="BL11" s="126"/>
      <c r="BM11" s="126"/>
    </row>
    <row r="12" spans="1:65" s="133" customFormat="1" ht="16.95" customHeight="1">
      <c r="A12" s="130"/>
      <c r="B12" s="131" t="s">
        <v>18</v>
      </c>
      <c r="C12" s="131">
        <f>SUM(C10:C11)</f>
        <v>115000</v>
      </c>
      <c r="D12" s="132">
        <f t="shared" ref="D12:BM12" si="10">SUM(D10:D11)</f>
        <v>63000</v>
      </c>
      <c r="E12" s="132">
        <f t="shared" si="10"/>
        <v>9560</v>
      </c>
      <c r="F12" s="132">
        <f t="shared" si="10"/>
        <v>5240</v>
      </c>
      <c r="G12" s="132">
        <f t="shared" si="10"/>
        <v>8393</v>
      </c>
      <c r="H12" s="125">
        <f t="shared" si="0"/>
        <v>87.792887029288707</v>
      </c>
      <c r="I12" s="132">
        <f t="shared" si="10"/>
        <v>4509</v>
      </c>
      <c r="J12" s="125">
        <f t="shared" si="8"/>
        <v>86.049618320610691</v>
      </c>
      <c r="K12" s="132">
        <f t="shared" si="10"/>
        <v>16594</v>
      </c>
      <c r="L12" s="138">
        <f t="shared" si="1"/>
        <v>14.429565217391305</v>
      </c>
      <c r="M12" s="132">
        <f t="shared" si="10"/>
        <v>8726</v>
      </c>
      <c r="N12" s="125">
        <f t="shared" si="9"/>
        <v>13.850793650793651</v>
      </c>
      <c r="O12" s="132">
        <f t="shared" si="10"/>
        <v>133</v>
      </c>
      <c r="P12" s="132">
        <f t="shared" si="10"/>
        <v>163</v>
      </c>
      <c r="Q12" s="132">
        <f t="shared" si="10"/>
        <v>264</v>
      </c>
      <c r="R12" s="132">
        <f t="shared" si="10"/>
        <v>316</v>
      </c>
      <c r="S12" s="132">
        <f t="shared" si="10"/>
        <v>9171</v>
      </c>
      <c r="T12" s="132">
        <f t="shared" si="10"/>
        <v>4235</v>
      </c>
      <c r="U12" s="132">
        <f t="shared" si="10"/>
        <v>2034</v>
      </c>
      <c r="V12" s="132">
        <f t="shared" si="10"/>
        <v>960</v>
      </c>
      <c r="W12" s="132">
        <f t="shared" si="10"/>
        <v>1041</v>
      </c>
      <c r="X12" s="132">
        <f t="shared" si="10"/>
        <v>478</v>
      </c>
      <c r="Y12" s="132">
        <f t="shared" si="10"/>
        <v>100.98820581138614</v>
      </c>
      <c r="Z12" s="125">
        <f t="shared" si="2"/>
        <v>49.791666666666664</v>
      </c>
      <c r="AA12" s="132">
        <f t="shared" si="10"/>
        <v>8531</v>
      </c>
      <c r="AB12" s="132">
        <f t="shared" si="10"/>
        <v>4320</v>
      </c>
      <c r="AC12" s="132">
        <f t="shared" si="10"/>
        <v>3965</v>
      </c>
      <c r="AD12" s="132">
        <f t="shared" si="10"/>
        <v>2139</v>
      </c>
      <c r="AE12" s="132">
        <f t="shared" si="10"/>
        <v>3241</v>
      </c>
      <c r="AF12" s="132">
        <f t="shared" si="10"/>
        <v>1802</v>
      </c>
      <c r="AG12" s="132">
        <f t="shared" si="10"/>
        <v>74</v>
      </c>
      <c r="AH12" s="132">
        <f t="shared" si="10"/>
        <v>50</v>
      </c>
      <c r="AI12" s="132">
        <f t="shared" si="10"/>
        <v>585</v>
      </c>
      <c r="AJ12" s="132">
        <f t="shared" si="10"/>
        <v>268</v>
      </c>
      <c r="AK12" s="132">
        <f t="shared" si="10"/>
        <v>159</v>
      </c>
      <c r="AL12" s="132">
        <f t="shared" si="10"/>
        <v>40</v>
      </c>
      <c r="AM12" s="132">
        <f t="shared" si="10"/>
        <v>514</v>
      </c>
      <c r="AN12" s="132">
        <f t="shared" si="10"/>
        <v>383</v>
      </c>
      <c r="AO12" s="132">
        <f t="shared" si="10"/>
        <v>2012</v>
      </c>
      <c r="AP12" s="132">
        <f t="shared" si="10"/>
        <v>976</v>
      </c>
      <c r="AQ12" s="132">
        <f t="shared" si="10"/>
        <v>1605</v>
      </c>
      <c r="AR12" s="132">
        <f t="shared" si="10"/>
        <v>847</v>
      </c>
      <c r="AS12" s="132">
        <f t="shared" si="10"/>
        <v>3617</v>
      </c>
      <c r="AT12" s="132">
        <f t="shared" si="10"/>
        <v>1823</v>
      </c>
      <c r="AU12" s="132">
        <f t="shared" si="10"/>
        <v>5440</v>
      </c>
      <c r="AV12" s="132">
        <f t="shared" si="10"/>
        <v>3992</v>
      </c>
      <c r="AW12" s="132">
        <f t="shared" si="10"/>
        <v>1977</v>
      </c>
      <c r="AX12" s="132">
        <f t="shared" si="10"/>
        <v>3210</v>
      </c>
      <c r="AY12" s="132">
        <f t="shared" si="10"/>
        <v>1687</v>
      </c>
      <c r="AZ12" s="132">
        <f t="shared" si="10"/>
        <v>7202</v>
      </c>
      <c r="BA12" s="132">
        <f t="shared" si="10"/>
        <v>3664</v>
      </c>
      <c r="BB12" s="132">
        <f t="shared" si="10"/>
        <v>10866</v>
      </c>
      <c r="BC12" s="132">
        <f t="shared" si="10"/>
        <v>0</v>
      </c>
      <c r="BD12" s="132">
        <f t="shared" si="10"/>
        <v>0</v>
      </c>
      <c r="BE12" s="132">
        <f t="shared" si="10"/>
        <v>0</v>
      </c>
      <c r="BF12" s="132">
        <f t="shared" si="10"/>
        <v>0</v>
      </c>
      <c r="BG12" s="132">
        <f t="shared" si="10"/>
        <v>143</v>
      </c>
      <c r="BH12" s="132">
        <f t="shared" si="10"/>
        <v>5376</v>
      </c>
      <c r="BI12" s="132">
        <f t="shared" si="10"/>
        <v>235565</v>
      </c>
      <c r="BJ12" s="132">
        <f t="shared" si="10"/>
        <v>240941</v>
      </c>
      <c r="BK12" s="132">
        <f t="shared" si="10"/>
        <v>10743</v>
      </c>
      <c r="BL12" s="132">
        <f t="shared" si="10"/>
        <v>448030</v>
      </c>
      <c r="BM12" s="132">
        <f t="shared" si="10"/>
        <v>458773</v>
      </c>
    </row>
    <row r="13" spans="1:65" s="133" customFormat="1" ht="16.95" customHeight="1">
      <c r="A13" s="136">
        <v>9</v>
      </c>
      <c r="B13" s="137" t="s">
        <v>19</v>
      </c>
      <c r="C13" s="132">
        <v>170000</v>
      </c>
      <c r="D13" s="132">
        <v>0</v>
      </c>
      <c r="E13" s="132">
        <v>13920</v>
      </c>
      <c r="F13" s="132">
        <v>0</v>
      </c>
      <c r="G13" s="132">
        <v>12334</v>
      </c>
      <c r="H13" s="125">
        <f t="shared" si="0"/>
        <v>88.606321839080465</v>
      </c>
      <c r="I13" s="132">
        <v>0</v>
      </c>
      <c r="J13" s="138"/>
      <c r="K13" s="132">
        <f>July24!K13+G13</f>
        <v>22612</v>
      </c>
      <c r="L13" s="138">
        <f t="shared" si="1"/>
        <v>13.301176470588235</v>
      </c>
      <c r="M13" s="132">
        <f t="shared" ref="M13:M71" si="11">I13</f>
        <v>0</v>
      </c>
      <c r="N13" s="138"/>
      <c r="O13" s="132">
        <v>192</v>
      </c>
      <c r="P13" s="132">
        <v>0</v>
      </c>
      <c r="Q13" s="124">
        <f>July24!Q13+O13</f>
        <v>372</v>
      </c>
      <c r="R13" s="124">
        <f>July24!R13+P13</f>
        <v>0</v>
      </c>
      <c r="S13" s="132">
        <v>15208</v>
      </c>
      <c r="T13" s="132">
        <v>0</v>
      </c>
      <c r="U13" s="132">
        <v>3518</v>
      </c>
      <c r="V13" s="132">
        <v>0</v>
      </c>
      <c r="W13" s="132">
        <v>1718</v>
      </c>
      <c r="X13" s="132">
        <v>0</v>
      </c>
      <c r="Y13" s="138">
        <f t="shared" si="2"/>
        <v>48.834565093803299</v>
      </c>
      <c r="Z13" s="138"/>
      <c r="AA13" s="132">
        <v>11630</v>
      </c>
      <c r="AB13" s="132">
        <v>0</v>
      </c>
      <c r="AC13" s="132">
        <v>5695</v>
      </c>
      <c r="AD13" s="132">
        <v>0</v>
      </c>
      <c r="AE13" s="132">
        <v>5495</v>
      </c>
      <c r="AF13" s="132">
        <v>0</v>
      </c>
      <c r="AG13" s="132">
        <v>268</v>
      </c>
      <c r="AH13" s="132">
        <v>0</v>
      </c>
      <c r="AI13" s="132">
        <v>736</v>
      </c>
      <c r="AJ13" s="132">
        <v>0</v>
      </c>
      <c r="AK13" s="132">
        <v>427</v>
      </c>
      <c r="AL13" s="132">
        <v>0</v>
      </c>
      <c r="AM13" s="132">
        <v>421</v>
      </c>
      <c r="AN13" s="132">
        <v>0</v>
      </c>
      <c r="AO13" s="132">
        <v>2616</v>
      </c>
      <c r="AP13" s="132">
        <v>0</v>
      </c>
      <c r="AQ13" s="132">
        <v>2134</v>
      </c>
      <c r="AR13" s="132">
        <v>0</v>
      </c>
      <c r="AS13" s="132">
        <f t="shared" si="3"/>
        <v>4750</v>
      </c>
      <c r="AT13" s="132">
        <f t="shared" si="3"/>
        <v>0</v>
      </c>
      <c r="AU13" s="132">
        <f t="shared" si="4"/>
        <v>4750</v>
      </c>
      <c r="AV13" s="124">
        <f>July24!AV13+AO13</f>
        <v>5134</v>
      </c>
      <c r="AW13" s="124">
        <f>July24!AW13+AP13</f>
        <v>0</v>
      </c>
      <c r="AX13" s="124">
        <f>July24!AX13+AQ13</f>
        <v>4147</v>
      </c>
      <c r="AY13" s="124">
        <f>July24!AY13+AR13</f>
        <v>0</v>
      </c>
      <c r="AZ13" s="132">
        <f t="shared" si="5"/>
        <v>9281</v>
      </c>
      <c r="BA13" s="132">
        <f t="shared" si="5"/>
        <v>0</v>
      </c>
      <c r="BB13" s="132">
        <f t="shared" si="6"/>
        <v>9281</v>
      </c>
      <c r="BC13" s="132"/>
      <c r="BD13" s="132"/>
      <c r="BE13" s="132"/>
      <c r="BF13" s="132"/>
      <c r="BG13" s="132"/>
      <c r="BH13" s="132"/>
      <c r="BI13" s="132"/>
      <c r="BJ13" s="132"/>
      <c r="BK13" s="139"/>
      <c r="BL13" s="139"/>
      <c r="BM13" s="139"/>
    </row>
    <row r="14" spans="1:65" s="127" customFormat="1" ht="16.95" customHeight="1">
      <c r="A14" s="123">
        <v>10</v>
      </c>
      <c r="B14" s="124" t="s">
        <v>20</v>
      </c>
      <c r="C14" s="124">
        <v>71000</v>
      </c>
      <c r="D14" s="124">
        <v>0</v>
      </c>
      <c r="E14" s="124">
        <v>5600</v>
      </c>
      <c r="F14" s="124">
        <v>0</v>
      </c>
      <c r="G14" s="124">
        <v>4384</v>
      </c>
      <c r="H14" s="125">
        <f t="shared" si="0"/>
        <v>78.285714285714292</v>
      </c>
      <c r="I14" s="124">
        <v>0</v>
      </c>
      <c r="J14" s="125"/>
      <c r="K14" s="124">
        <f>July24!K14+G14</f>
        <v>21681</v>
      </c>
      <c r="L14" s="125">
        <f t="shared" si="1"/>
        <v>30.536619718309858</v>
      </c>
      <c r="M14" s="124">
        <f t="shared" si="11"/>
        <v>0</v>
      </c>
      <c r="N14" s="125"/>
      <c r="O14" s="124">
        <v>353</v>
      </c>
      <c r="P14" s="124">
        <v>0</v>
      </c>
      <c r="Q14" s="124">
        <f>July24!Q14+O14</f>
        <v>1418</v>
      </c>
      <c r="R14" s="124">
        <f>July24!R14+P14</f>
        <v>0</v>
      </c>
      <c r="S14" s="124">
        <v>5246</v>
      </c>
      <c r="T14" s="124">
        <v>0</v>
      </c>
      <c r="U14" s="124">
        <v>1473</v>
      </c>
      <c r="V14" s="124">
        <v>0</v>
      </c>
      <c r="W14" s="124">
        <v>831</v>
      </c>
      <c r="X14" s="124">
        <v>0</v>
      </c>
      <c r="Y14" s="125">
        <f t="shared" si="2"/>
        <v>56.415478615071287</v>
      </c>
      <c r="Z14" s="125"/>
      <c r="AA14" s="124">
        <v>4487</v>
      </c>
      <c r="AB14" s="124">
        <v>0</v>
      </c>
      <c r="AC14" s="124">
        <v>2583</v>
      </c>
      <c r="AD14" s="124">
        <v>0</v>
      </c>
      <c r="AE14" s="124">
        <v>1904</v>
      </c>
      <c r="AF14" s="124">
        <v>0</v>
      </c>
      <c r="AG14" s="124">
        <v>75</v>
      </c>
      <c r="AH14" s="124">
        <v>0</v>
      </c>
      <c r="AI14" s="124">
        <v>224</v>
      </c>
      <c r="AJ14" s="124">
        <v>0</v>
      </c>
      <c r="AK14" s="124">
        <v>99</v>
      </c>
      <c r="AL14" s="124">
        <v>0</v>
      </c>
      <c r="AM14" s="124">
        <v>134</v>
      </c>
      <c r="AN14" s="124">
        <v>0</v>
      </c>
      <c r="AO14" s="124">
        <v>1106</v>
      </c>
      <c r="AP14" s="124">
        <v>0</v>
      </c>
      <c r="AQ14" s="124">
        <v>945</v>
      </c>
      <c r="AR14" s="124">
        <v>0</v>
      </c>
      <c r="AS14" s="124">
        <f t="shared" si="3"/>
        <v>2051</v>
      </c>
      <c r="AT14" s="124">
        <f t="shared" si="3"/>
        <v>0</v>
      </c>
      <c r="AU14" s="124">
        <f t="shared" si="4"/>
        <v>2051</v>
      </c>
      <c r="AV14" s="124">
        <f>July24!AV14+AO14</f>
        <v>2137</v>
      </c>
      <c r="AW14" s="124">
        <f>July24!AW14+AP14</f>
        <v>0</v>
      </c>
      <c r="AX14" s="124">
        <f>July24!AX14+AQ14</f>
        <v>1812</v>
      </c>
      <c r="AY14" s="124">
        <f>July24!AY14+AR14</f>
        <v>0</v>
      </c>
      <c r="AZ14" s="124">
        <f t="shared" si="5"/>
        <v>3949</v>
      </c>
      <c r="BA14" s="124">
        <f t="shared" si="5"/>
        <v>0</v>
      </c>
      <c r="BB14" s="124">
        <f t="shared" si="6"/>
        <v>3949</v>
      </c>
      <c r="BC14" s="124">
        <v>30</v>
      </c>
      <c r="BD14" s="124">
        <v>150</v>
      </c>
      <c r="BE14" s="124">
        <f>July24!BE14+BC14</f>
        <v>60</v>
      </c>
      <c r="BF14" s="124">
        <f>July24!BF14+BD14</f>
        <v>300</v>
      </c>
      <c r="BG14" s="124"/>
      <c r="BH14" s="124"/>
      <c r="BI14" s="124"/>
      <c r="BJ14" s="124"/>
      <c r="BK14" s="126"/>
      <c r="BL14" s="126"/>
      <c r="BM14" s="126"/>
    </row>
    <row r="15" spans="1:65" s="127" customFormat="1" ht="16.95" customHeight="1">
      <c r="A15" s="123">
        <v>11</v>
      </c>
      <c r="B15" s="124" t="s">
        <v>21</v>
      </c>
      <c r="C15" s="124">
        <v>58000</v>
      </c>
      <c r="D15" s="124">
        <v>0</v>
      </c>
      <c r="E15" s="124">
        <v>4834</v>
      </c>
      <c r="F15" s="124">
        <v>0</v>
      </c>
      <c r="G15" s="124">
        <v>3160</v>
      </c>
      <c r="H15" s="125">
        <f t="shared" si="0"/>
        <v>65.370293752585852</v>
      </c>
      <c r="I15" s="124">
        <v>0</v>
      </c>
      <c r="J15" s="125"/>
      <c r="K15" s="124">
        <f>July24!K15+G15</f>
        <v>6929</v>
      </c>
      <c r="L15" s="125">
        <f t="shared" si="1"/>
        <v>11.946551724137931</v>
      </c>
      <c r="M15" s="124">
        <f t="shared" si="11"/>
        <v>0</v>
      </c>
      <c r="N15" s="125"/>
      <c r="O15" s="124">
        <v>172</v>
      </c>
      <c r="P15" s="124">
        <v>0</v>
      </c>
      <c r="Q15" s="124">
        <f>July24!Q15+O15</f>
        <v>390</v>
      </c>
      <c r="R15" s="124">
        <f>July24!R15+P15</f>
        <v>0</v>
      </c>
      <c r="S15" s="124">
        <v>3856</v>
      </c>
      <c r="T15" s="124">
        <v>0</v>
      </c>
      <c r="U15" s="124">
        <v>1037</v>
      </c>
      <c r="V15" s="124">
        <v>0</v>
      </c>
      <c r="W15" s="124">
        <v>485</v>
      </c>
      <c r="X15" s="124">
        <v>0</v>
      </c>
      <c r="Y15" s="125">
        <f t="shared" si="2"/>
        <v>46.769527483124399</v>
      </c>
      <c r="Z15" s="125"/>
      <c r="AA15" s="124">
        <v>3678</v>
      </c>
      <c r="AB15" s="124">
        <v>0</v>
      </c>
      <c r="AC15" s="124">
        <v>2044</v>
      </c>
      <c r="AD15" s="124">
        <v>0</v>
      </c>
      <c r="AE15" s="124">
        <v>1635</v>
      </c>
      <c r="AF15" s="124">
        <v>0</v>
      </c>
      <c r="AG15" s="124">
        <v>87</v>
      </c>
      <c r="AH15" s="124">
        <v>0</v>
      </c>
      <c r="AI15" s="124">
        <v>260</v>
      </c>
      <c r="AJ15" s="124">
        <v>0</v>
      </c>
      <c r="AK15" s="124">
        <v>52</v>
      </c>
      <c r="AL15" s="124">
        <v>0</v>
      </c>
      <c r="AM15" s="124">
        <v>77</v>
      </c>
      <c r="AN15" s="124">
        <v>0</v>
      </c>
      <c r="AO15" s="124">
        <v>847</v>
      </c>
      <c r="AP15" s="124">
        <v>0</v>
      </c>
      <c r="AQ15" s="124">
        <v>701</v>
      </c>
      <c r="AR15" s="124">
        <v>0</v>
      </c>
      <c r="AS15" s="124">
        <f t="shared" si="3"/>
        <v>1548</v>
      </c>
      <c r="AT15" s="124">
        <f t="shared" si="3"/>
        <v>0</v>
      </c>
      <c r="AU15" s="124">
        <f t="shared" si="4"/>
        <v>1548</v>
      </c>
      <c r="AV15" s="124">
        <f>July24!AV15+AO15</f>
        <v>1518</v>
      </c>
      <c r="AW15" s="124">
        <f>July24!AW15+AP15</f>
        <v>0</v>
      </c>
      <c r="AX15" s="124">
        <f>July24!AX15+AQ15</f>
        <v>1244</v>
      </c>
      <c r="AY15" s="124">
        <f>July24!AY15+AR15</f>
        <v>0</v>
      </c>
      <c r="AZ15" s="124">
        <f t="shared" si="5"/>
        <v>2762</v>
      </c>
      <c r="BA15" s="124">
        <f t="shared" si="5"/>
        <v>0</v>
      </c>
      <c r="BB15" s="124">
        <f t="shared" si="6"/>
        <v>2762</v>
      </c>
      <c r="BC15" s="124"/>
      <c r="BD15" s="124"/>
      <c r="BE15" s="124"/>
      <c r="BF15" s="124"/>
      <c r="BG15" s="124"/>
      <c r="BH15" s="124"/>
      <c r="BI15" s="124"/>
      <c r="BJ15" s="124"/>
      <c r="BK15" s="126"/>
      <c r="BL15" s="126"/>
      <c r="BM15" s="126"/>
    </row>
    <row r="16" spans="1:65" s="127" customFormat="1" ht="16.95" customHeight="1">
      <c r="A16" s="123">
        <v>12</v>
      </c>
      <c r="B16" s="124" t="s">
        <v>22</v>
      </c>
      <c r="C16" s="124">
        <v>48000</v>
      </c>
      <c r="D16" s="124">
        <v>0</v>
      </c>
      <c r="E16" s="124">
        <v>3475</v>
      </c>
      <c r="F16" s="124">
        <v>0</v>
      </c>
      <c r="G16" s="124">
        <v>2602</v>
      </c>
      <c r="H16" s="125">
        <f t="shared" si="0"/>
        <v>74.877697841726615</v>
      </c>
      <c r="I16" s="124">
        <v>0</v>
      </c>
      <c r="J16" s="125"/>
      <c r="K16" s="124">
        <f>July24!K16+G16</f>
        <v>5361</v>
      </c>
      <c r="L16" s="125">
        <f t="shared" si="1"/>
        <v>11.168749999999999</v>
      </c>
      <c r="M16" s="124">
        <f t="shared" si="11"/>
        <v>0</v>
      </c>
      <c r="N16" s="125"/>
      <c r="O16" s="124">
        <v>182</v>
      </c>
      <c r="P16" s="124">
        <v>0</v>
      </c>
      <c r="Q16" s="124">
        <f>July24!Q16+O16</f>
        <v>373</v>
      </c>
      <c r="R16" s="124">
        <f>July24!R16+P16</f>
        <v>0</v>
      </c>
      <c r="S16" s="124">
        <v>3226</v>
      </c>
      <c r="T16" s="124">
        <v>0</v>
      </c>
      <c r="U16" s="124">
        <v>845</v>
      </c>
      <c r="V16" s="124">
        <v>0</v>
      </c>
      <c r="W16" s="124">
        <v>497</v>
      </c>
      <c r="X16" s="124">
        <v>0</v>
      </c>
      <c r="Y16" s="125">
        <f t="shared" si="2"/>
        <v>58.816568047337277</v>
      </c>
      <c r="Z16" s="125"/>
      <c r="AA16" s="124">
        <v>3191</v>
      </c>
      <c r="AB16" s="124">
        <v>0</v>
      </c>
      <c r="AC16" s="124">
        <v>1781</v>
      </c>
      <c r="AD16" s="124">
        <v>0</v>
      </c>
      <c r="AE16" s="124">
        <v>1410</v>
      </c>
      <c r="AF16" s="124">
        <v>0</v>
      </c>
      <c r="AG16" s="124">
        <v>89</v>
      </c>
      <c r="AH16" s="124">
        <v>0</v>
      </c>
      <c r="AI16" s="124">
        <v>223</v>
      </c>
      <c r="AJ16" s="124">
        <v>0</v>
      </c>
      <c r="AK16" s="124">
        <v>84</v>
      </c>
      <c r="AL16" s="124">
        <v>0</v>
      </c>
      <c r="AM16" s="124">
        <v>129</v>
      </c>
      <c r="AN16" s="124">
        <v>0</v>
      </c>
      <c r="AO16" s="124">
        <v>659</v>
      </c>
      <c r="AP16" s="124">
        <v>0</v>
      </c>
      <c r="AQ16" s="124">
        <v>620</v>
      </c>
      <c r="AR16" s="124">
        <v>0</v>
      </c>
      <c r="AS16" s="124">
        <f t="shared" si="3"/>
        <v>1279</v>
      </c>
      <c r="AT16" s="124">
        <f t="shared" si="3"/>
        <v>0</v>
      </c>
      <c r="AU16" s="124">
        <f t="shared" si="4"/>
        <v>1279</v>
      </c>
      <c r="AV16" s="124">
        <f>July24!AV16+AO16</f>
        <v>1334</v>
      </c>
      <c r="AW16" s="124">
        <f>July24!AW16+AP16</f>
        <v>0</v>
      </c>
      <c r="AX16" s="124">
        <f>July24!AX16+AQ16</f>
        <v>1253</v>
      </c>
      <c r="AY16" s="124">
        <f>July24!AY16+AR16</f>
        <v>0</v>
      </c>
      <c r="AZ16" s="124">
        <f t="shared" si="5"/>
        <v>2587</v>
      </c>
      <c r="BA16" s="124">
        <f t="shared" si="5"/>
        <v>0</v>
      </c>
      <c r="BB16" s="124">
        <f t="shared" si="6"/>
        <v>2587</v>
      </c>
      <c r="BC16" s="124"/>
      <c r="BD16" s="124"/>
      <c r="BE16" s="124"/>
      <c r="BF16" s="124"/>
      <c r="BG16" s="124"/>
      <c r="BH16" s="124"/>
      <c r="BI16" s="124"/>
      <c r="BJ16" s="124"/>
      <c r="BK16" s="126"/>
      <c r="BL16" s="126"/>
      <c r="BM16" s="126"/>
    </row>
    <row r="17" spans="1:65" s="127" customFormat="1" ht="16.95" customHeight="1">
      <c r="A17" s="123">
        <v>13</v>
      </c>
      <c r="B17" s="124" t="s">
        <v>23</v>
      </c>
      <c r="C17" s="124">
        <v>50000</v>
      </c>
      <c r="D17" s="124">
        <v>0</v>
      </c>
      <c r="E17" s="124">
        <v>3825</v>
      </c>
      <c r="F17" s="124">
        <v>0</v>
      </c>
      <c r="G17" s="124">
        <v>2975</v>
      </c>
      <c r="H17" s="125">
        <f t="shared" si="0"/>
        <v>77.777777777777771</v>
      </c>
      <c r="I17" s="124">
        <v>0</v>
      </c>
      <c r="J17" s="125"/>
      <c r="K17" s="124">
        <f>July24!K17+G17</f>
        <v>5642</v>
      </c>
      <c r="L17" s="125">
        <f t="shared" si="1"/>
        <v>11.284000000000001</v>
      </c>
      <c r="M17" s="124">
        <f t="shared" si="11"/>
        <v>0</v>
      </c>
      <c r="N17" s="125"/>
      <c r="O17" s="124">
        <v>119</v>
      </c>
      <c r="P17" s="124">
        <v>0</v>
      </c>
      <c r="Q17" s="124">
        <f>July24!Q17+O17</f>
        <v>330</v>
      </c>
      <c r="R17" s="124">
        <f>July24!R17+P17</f>
        <v>0</v>
      </c>
      <c r="S17" s="124">
        <v>4149</v>
      </c>
      <c r="T17" s="124">
        <v>0</v>
      </c>
      <c r="U17" s="124">
        <v>990</v>
      </c>
      <c r="V17" s="124">
        <v>0</v>
      </c>
      <c r="W17" s="124">
        <v>538</v>
      </c>
      <c r="X17" s="124">
        <v>0</v>
      </c>
      <c r="Y17" s="125">
        <f t="shared" si="2"/>
        <v>54.343434343434346</v>
      </c>
      <c r="Z17" s="125"/>
      <c r="AA17" s="124">
        <v>3041</v>
      </c>
      <c r="AB17" s="124">
        <v>0</v>
      </c>
      <c r="AC17" s="124">
        <v>1688</v>
      </c>
      <c r="AD17" s="124">
        <v>0</v>
      </c>
      <c r="AE17" s="124">
        <v>1358</v>
      </c>
      <c r="AF17" s="124">
        <v>0</v>
      </c>
      <c r="AG17" s="124">
        <v>39</v>
      </c>
      <c r="AH17" s="124">
        <v>0</v>
      </c>
      <c r="AI17" s="124">
        <v>177</v>
      </c>
      <c r="AJ17" s="124">
        <v>0</v>
      </c>
      <c r="AK17" s="124">
        <v>29</v>
      </c>
      <c r="AL17" s="124">
        <v>0</v>
      </c>
      <c r="AM17" s="124">
        <v>148</v>
      </c>
      <c r="AN17" s="124">
        <v>0</v>
      </c>
      <c r="AO17" s="124">
        <v>650</v>
      </c>
      <c r="AP17" s="124">
        <v>0</v>
      </c>
      <c r="AQ17" s="124">
        <v>616</v>
      </c>
      <c r="AR17" s="124">
        <v>0</v>
      </c>
      <c r="AS17" s="124">
        <f t="shared" si="3"/>
        <v>1266</v>
      </c>
      <c r="AT17" s="124">
        <f t="shared" si="3"/>
        <v>0</v>
      </c>
      <c r="AU17" s="124">
        <f t="shared" si="4"/>
        <v>1266</v>
      </c>
      <c r="AV17" s="124">
        <f>July24!AV17+AO17</f>
        <v>1356</v>
      </c>
      <c r="AW17" s="124">
        <f>July24!AW17+AP17</f>
        <v>0</v>
      </c>
      <c r="AX17" s="124">
        <f>July24!AX17+AQ17</f>
        <v>1294</v>
      </c>
      <c r="AY17" s="124">
        <f>July24!AY17+AR17</f>
        <v>0</v>
      </c>
      <c r="AZ17" s="124">
        <f t="shared" si="5"/>
        <v>2650</v>
      </c>
      <c r="BA17" s="124">
        <f t="shared" si="5"/>
        <v>0</v>
      </c>
      <c r="BB17" s="124">
        <f t="shared" si="6"/>
        <v>2650</v>
      </c>
      <c r="BC17" s="124"/>
      <c r="BD17" s="124"/>
      <c r="BE17" s="124"/>
      <c r="BF17" s="124"/>
      <c r="BG17" s="124"/>
      <c r="BH17" s="124"/>
      <c r="BI17" s="124"/>
      <c r="BJ17" s="124"/>
      <c r="BK17" s="126"/>
      <c r="BL17" s="126"/>
      <c r="BM17" s="126"/>
    </row>
    <row r="18" spans="1:65" s="127" customFormat="1" ht="16.95" customHeight="1">
      <c r="A18" s="128">
        <v>14</v>
      </c>
      <c r="B18" s="129" t="s">
        <v>24</v>
      </c>
      <c r="C18" s="124">
        <v>56000</v>
      </c>
      <c r="D18" s="124">
        <v>0</v>
      </c>
      <c r="E18" s="124">
        <v>4215</v>
      </c>
      <c r="F18" s="124">
        <v>0</v>
      </c>
      <c r="G18" s="124">
        <v>4074</v>
      </c>
      <c r="H18" s="125">
        <f t="shared" si="0"/>
        <v>96.654804270462634</v>
      </c>
      <c r="I18" s="124">
        <v>0</v>
      </c>
      <c r="J18" s="125"/>
      <c r="K18" s="124">
        <f>July24!K18+G18</f>
        <v>7792</v>
      </c>
      <c r="L18" s="125">
        <f t="shared" si="1"/>
        <v>13.914285714285715</v>
      </c>
      <c r="M18" s="124">
        <f t="shared" si="11"/>
        <v>0</v>
      </c>
      <c r="N18" s="125"/>
      <c r="O18" s="124">
        <v>353</v>
      </c>
      <c r="P18" s="124">
        <v>0</v>
      </c>
      <c r="Q18" s="124">
        <f>July24!Q18+O18</f>
        <v>492</v>
      </c>
      <c r="R18" s="124">
        <f>July24!R18+P18</f>
        <v>0</v>
      </c>
      <c r="S18" s="124">
        <v>6290</v>
      </c>
      <c r="T18" s="124">
        <v>0</v>
      </c>
      <c r="U18" s="124">
        <v>1505</v>
      </c>
      <c r="V18" s="124">
        <v>0</v>
      </c>
      <c r="W18" s="124">
        <v>769</v>
      </c>
      <c r="X18" s="124">
        <v>0</v>
      </c>
      <c r="Y18" s="125">
        <f t="shared" si="2"/>
        <v>51.096345514950166</v>
      </c>
      <c r="Z18" s="125"/>
      <c r="AA18" s="124">
        <v>4169</v>
      </c>
      <c r="AB18" s="124">
        <v>0</v>
      </c>
      <c r="AC18" s="124">
        <v>2140</v>
      </c>
      <c r="AD18" s="124">
        <v>0</v>
      </c>
      <c r="AE18" s="124">
        <v>1591</v>
      </c>
      <c r="AF18" s="124">
        <v>0</v>
      </c>
      <c r="AG18" s="124">
        <v>43</v>
      </c>
      <c r="AH18" s="124">
        <v>0</v>
      </c>
      <c r="AI18" s="124">
        <v>356</v>
      </c>
      <c r="AJ18" s="124">
        <v>0</v>
      </c>
      <c r="AK18" s="124">
        <v>25</v>
      </c>
      <c r="AL18" s="124">
        <v>0</v>
      </c>
      <c r="AM18" s="124">
        <v>62</v>
      </c>
      <c r="AN18" s="124">
        <v>0</v>
      </c>
      <c r="AO18" s="124">
        <v>925</v>
      </c>
      <c r="AP18" s="124">
        <v>0</v>
      </c>
      <c r="AQ18" s="124">
        <v>700</v>
      </c>
      <c r="AR18" s="124">
        <v>0</v>
      </c>
      <c r="AS18" s="124">
        <f t="shared" si="3"/>
        <v>1625</v>
      </c>
      <c r="AT18" s="124">
        <f t="shared" si="3"/>
        <v>0</v>
      </c>
      <c r="AU18" s="124">
        <f t="shared" si="4"/>
        <v>1625</v>
      </c>
      <c r="AV18" s="124">
        <f>July24!AV18+AO18</f>
        <v>1850</v>
      </c>
      <c r="AW18" s="124">
        <f>July24!AW18+AP18</f>
        <v>0</v>
      </c>
      <c r="AX18" s="124">
        <f>July24!AX18+AQ18</f>
        <v>1431</v>
      </c>
      <c r="AY18" s="124">
        <f>July24!AY18+AR18</f>
        <v>0</v>
      </c>
      <c r="AZ18" s="124">
        <f t="shared" si="5"/>
        <v>3281</v>
      </c>
      <c r="BA18" s="124">
        <f t="shared" si="5"/>
        <v>0</v>
      </c>
      <c r="BB18" s="124">
        <f t="shared" si="6"/>
        <v>3281</v>
      </c>
      <c r="BC18" s="124"/>
      <c r="BD18" s="124"/>
      <c r="BE18" s="124"/>
      <c r="BF18" s="124"/>
      <c r="BG18" s="124"/>
      <c r="BH18" s="124"/>
      <c r="BI18" s="124"/>
      <c r="BJ18" s="124"/>
      <c r="BK18" s="126"/>
      <c r="BL18" s="126"/>
      <c r="BM18" s="126"/>
    </row>
    <row r="19" spans="1:65" s="133" customFormat="1" ht="16.95" customHeight="1">
      <c r="A19" s="130"/>
      <c r="B19" s="131" t="s">
        <v>18</v>
      </c>
      <c r="C19" s="131">
        <f>SUM(C14:C18)</f>
        <v>283000</v>
      </c>
      <c r="D19" s="132">
        <f t="shared" ref="D19:BM19" si="12">SUM(D14:D18)</f>
        <v>0</v>
      </c>
      <c r="E19" s="132">
        <f t="shared" si="12"/>
        <v>21949</v>
      </c>
      <c r="F19" s="132">
        <f t="shared" si="12"/>
        <v>0</v>
      </c>
      <c r="G19" s="132">
        <f t="shared" si="12"/>
        <v>17195</v>
      </c>
      <c r="H19" s="125">
        <f t="shared" si="0"/>
        <v>78.340698892888057</v>
      </c>
      <c r="I19" s="132">
        <f t="shared" si="12"/>
        <v>0</v>
      </c>
      <c r="J19" s="132">
        <f t="shared" si="12"/>
        <v>0</v>
      </c>
      <c r="K19" s="132">
        <f t="shared" si="12"/>
        <v>47405</v>
      </c>
      <c r="L19" s="138">
        <f t="shared" si="1"/>
        <v>16.750883392226147</v>
      </c>
      <c r="M19" s="132">
        <f t="shared" si="12"/>
        <v>0</v>
      </c>
      <c r="N19" s="132">
        <f t="shared" si="12"/>
        <v>0</v>
      </c>
      <c r="O19" s="132">
        <f t="shared" si="12"/>
        <v>1179</v>
      </c>
      <c r="P19" s="132">
        <f t="shared" si="12"/>
        <v>0</v>
      </c>
      <c r="Q19" s="132">
        <f t="shared" si="12"/>
        <v>3003</v>
      </c>
      <c r="R19" s="132">
        <f t="shared" si="12"/>
        <v>0</v>
      </c>
      <c r="S19" s="132">
        <f t="shared" si="12"/>
        <v>22767</v>
      </c>
      <c r="T19" s="132">
        <f t="shared" si="12"/>
        <v>0</v>
      </c>
      <c r="U19" s="132">
        <f t="shared" si="12"/>
        <v>5850</v>
      </c>
      <c r="V19" s="132">
        <f t="shared" si="12"/>
        <v>0</v>
      </c>
      <c r="W19" s="132">
        <f t="shared" si="12"/>
        <v>3120</v>
      </c>
      <c r="X19" s="132">
        <f t="shared" si="12"/>
        <v>0</v>
      </c>
      <c r="Y19" s="132">
        <f t="shared" si="12"/>
        <v>267.44135400391747</v>
      </c>
      <c r="Z19" s="132">
        <f t="shared" si="12"/>
        <v>0</v>
      </c>
      <c r="AA19" s="132">
        <f t="shared" si="12"/>
        <v>18566</v>
      </c>
      <c r="AB19" s="132">
        <f t="shared" si="12"/>
        <v>0</v>
      </c>
      <c r="AC19" s="132">
        <f t="shared" si="12"/>
        <v>10236</v>
      </c>
      <c r="AD19" s="132">
        <f t="shared" si="12"/>
        <v>0</v>
      </c>
      <c r="AE19" s="132">
        <f t="shared" si="12"/>
        <v>7898</v>
      </c>
      <c r="AF19" s="132">
        <f t="shared" si="12"/>
        <v>0</v>
      </c>
      <c r="AG19" s="132">
        <f t="shared" si="12"/>
        <v>333</v>
      </c>
      <c r="AH19" s="132">
        <f t="shared" si="12"/>
        <v>0</v>
      </c>
      <c r="AI19" s="132">
        <f t="shared" si="12"/>
        <v>1240</v>
      </c>
      <c r="AJ19" s="132">
        <f t="shared" si="12"/>
        <v>0</v>
      </c>
      <c r="AK19" s="132">
        <f t="shared" si="12"/>
        <v>289</v>
      </c>
      <c r="AL19" s="132">
        <f t="shared" si="12"/>
        <v>0</v>
      </c>
      <c r="AM19" s="132">
        <f t="shared" si="12"/>
        <v>550</v>
      </c>
      <c r="AN19" s="132">
        <f t="shared" si="12"/>
        <v>0</v>
      </c>
      <c r="AO19" s="132">
        <f t="shared" si="12"/>
        <v>4187</v>
      </c>
      <c r="AP19" s="132">
        <f t="shared" si="12"/>
        <v>0</v>
      </c>
      <c r="AQ19" s="132">
        <f t="shared" si="12"/>
        <v>3582</v>
      </c>
      <c r="AR19" s="132">
        <f t="shared" si="12"/>
        <v>0</v>
      </c>
      <c r="AS19" s="132">
        <f t="shared" si="12"/>
        <v>7769</v>
      </c>
      <c r="AT19" s="132">
        <f t="shared" si="12"/>
        <v>0</v>
      </c>
      <c r="AU19" s="132">
        <f t="shared" si="12"/>
        <v>7769</v>
      </c>
      <c r="AV19" s="132">
        <f t="shared" si="12"/>
        <v>8195</v>
      </c>
      <c r="AW19" s="132">
        <f t="shared" si="12"/>
        <v>0</v>
      </c>
      <c r="AX19" s="132">
        <f t="shared" si="12"/>
        <v>7034</v>
      </c>
      <c r="AY19" s="132">
        <f t="shared" si="12"/>
        <v>0</v>
      </c>
      <c r="AZ19" s="132">
        <f t="shared" si="12"/>
        <v>15229</v>
      </c>
      <c r="BA19" s="132">
        <f t="shared" si="12"/>
        <v>0</v>
      </c>
      <c r="BB19" s="132">
        <f t="shared" si="12"/>
        <v>15229</v>
      </c>
      <c r="BC19" s="132">
        <f t="shared" si="12"/>
        <v>30</v>
      </c>
      <c r="BD19" s="132">
        <f t="shared" si="12"/>
        <v>150</v>
      </c>
      <c r="BE19" s="132">
        <f t="shared" si="12"/>
        <v>60</v>
      </c>
      <c r="BF19" s="132">
        <f t="shared" si="12"/>
        <v>300</v>
      </c>
      <c r="BG19" s="132">
        <f t="shared" si="12"/>
        <v>0</v>
      </c>
      <c r="BH19" s="132">
        <f t="shared" si="12"/>
        <v>0</v>
      </c>
      <c r="BI19" s="132">
        <f t="shared" si="12"/>
        <v>0</v>
      </c>
      <c r="BJ19" s="132">
        <f t="shared" si="12"/>
        <v>0</v>
      </c>
      <c r="BK19" s="132">
        <f t="shared" si="12"/>
        <v>0</v>
      </c>
      <c r="BL19" s="132">
        <f t="shared" si="12"/>
        <v>0</v>
      </c>
      <c r="BM19" s="132">
        <f t="shared" si="12"/>
        <v>0</v>
      </c>
    </row>
    <row r="20" spans="1:65" s="142" customFormat="1" ht="16.95" customHeight="1">
      <c r="A20" s="134">
        <v>15</v>
      </c>
      <c r="B20" s="140" t="s">
        <v>25</v>
      </c>
      <c r="C20" s="124">
        <v>120000</v>
      </c>
      <c r="D20" s="124">
        <v>0</v>
      </c>
      <c r="E20" s="124">
        <v>10235</v>
      </c>
      <c r="F20" s="124">
        <v>0</v>
      </c>
      <c r="G20" s="124">
        <v>9284</v>
      </c>
      <c r="H20" s="125">
        <f t="shared" si="0"/>
        <v>90.70835368832438</v>
      </c>
      <c r="I20" s="124">
        <v>0</v>
      </c>
      <c r="J20" s="125"/>
      <c r="K20" s="124">
        <f>July24!K20+G20</f>
        <v>18440</v>
      </c>
      <c r="L20" s="125">
        <f t="shared" si="1"/>
        <v>15.366666666666667</v>
      </c>
      <c r="M20" s="124">
        <f t="shared" si="11"/>
        <v>0</v>
      </c>
      <c r="N20" s="125"/>
      <c r="O20" s="124">
        <v>12</v>
      </c>
      <c r="P20" s="124">
        <v>0</v>
      </c>
      <c r="Q20" s="124">
        <f>July24!Q20+O20</f>
        <v>27</v>
      </c>
      <c r="R20" s="124">
        <f>July24!R20+P20</f>
        <v>0</v>
      </c>
      <c r="S20" s="124">
        <v>10242</v>
      </c>
      <c r="T20" s="124">
        <v>0</v>
      </c>
      <c r="U20" s="124">
        <v>2434</v>
      </c>
      <c r="V20" s="124">
        <v>0</v>
      </c>
      <c r="W20" s="124">
        <v>1239</v>
      </c>
      <c r="X20" s="124">
        <v>0</v>
      </c>
      <c r="Y20" s="125">
        <f t="shared" si="2"/>
        <v>50.903861955628592</v>
      </c>
      <c r="Z20" s="125"/>
      <c r="AA20" s="124">
        <v>8573</v>
      </c>
      <c r="AB20" s="124">
        <v>0</v>
      </c>
      <c r="AC20" s="124">
        <v>4287</v>
      </c>
      <c r="AD20" s="124">
        <v>0</v>
      </c>
      <c r="AE20" s="124">
        <v>4287</v>
      </c>
      <c r="AF20" s="124">
        <v>0</v>
      </c>
      <c r="AG20" s="124">
        <v>129</v>
      </c>
      <c r="AH20" s="124">
        <v>0</v>
      </c>
      <c r="AI20" s="124">
        <v>75</v>
      </c>
      <c r="AJ20" s="124">
        <v>0</v>
      </c>
      <c r="AK20" s="124">
        <v>86</v>
      </c>
      <c r="AL20" s="124">
        <v>0</v>
      </c>
      <c r="AM20" s="124">
        <v>695</v>
      </c>
      <c r="AN20" s="124">
        <v>0</v>
      </c>
      <c r="AO20" s="124">
        <v>1957</v>
      </c>
      <c r="AP20" s="124">
        <v>0</v>
      </c>
      <c r="AQ20" s="124">
        <v>1578</v>
      </c>
      <c r="AR20" s="124">
        <v>0</v>
      </c>
      <c r="AS20" s="124">
        <f t="shared" si="3"/>
        <v>3535</v>
      </c>
      <c r="AT20" s="124">
        <f t="shared" si="3"/>
        <v>0</v>
      </c>
      <c r="AU20" s="124">
        <f t="shared" si="4"/>
        <v>3535</v>
      </c>
      <c r="AV20" s="124">
        <f>July24!AV20+AO20</f>
        <v>3820</v>
      </c>
      <c r="AW20" s="124">
        <f>July24!AW20+AP20</f>
        <v>0</v>
      </c>
      <c r="AX20" s="124">
        <f>July24!AX20+AQ20</f>
        <v>3126</v>
      </c>
      <c r="AY20" s="124">
        <f>July24!AY20+AR20</f>
        <v>0</v>
      </c>
      <c r="AZ20" s="124">
        <f t="shared" si="5"/>
        <v>6946</v>
      </c>
      <c r="BA20" s="124">
        <f t="shared" si="5"/>
        <v>0</v>
      </c>
      <c r="BB20" s="124">
        <f t="shared" si="6"/>
        <v>6946</v>
      </c>
      <c r="BC20" s="124"/>
      <c r="BD20" s="124"/>
      <c r="BE20" s="124"/>
      <c r="BF20" s="124"/>
      <c r="BG20" s="124"/>
      <c r="BH20" s="124"/>
      <c r="BI20" s="124"/>
      <c r="BJ20" s="124"/>
      <c r="BK20" s="141"/>
      <c r="BL20" s="141"/>
      <c r="BM20" s="141"/>
    </row>
    <row r="21" spans="1:65" s="142" customFormat="1" ht="16.95" customHeight="1">
      <c r="A21" s="123">
        <v>16</v>
      </c>
      <c r="B21" s="124" t="s">
        <v>26</v>
      </c>
      <c r="C21" s="124">
        <v>76000</v>
      </c>
      <c r="D21" s="124">
        <v>0</v>
      </c>
      <c r="E21" s="124">
        <v>6415</v>
      </c>
      <c r="F21" s="124">
        <v>0</v>
      </c>
      <c r="G21" s="124">
        <v>5011</v>
      </c>
      <c r="H21" s="125">
        <f t="shared" si="0"/>
        <v>78.113795791114569</v>
      </c>
      <c r="I21" s="124">
        <v>0</v>
      </c>
      <c r="J21" s="125"/>
      <c r="K21" s="124">
        <f>July24!K21+G21</f>
        <v>9398</v>
      </c>
      <c r="L21" s="125">
        <f t="shared" si="1"/>
        <v>12.365789473684211</v>
      </c>
      <c r="M21" s="124">
        <f t="shared" si="11"/>
        <v>0</v>
      </c>
      <c r="N21" s="125"/>
      <c r="O21" s="124">
        <v>40</v>
      </c>
      <c r="P21" s="124">
        <v>0</v>
      </c>
      <c r="Q21" s="124">
        <f>July24!Q21+O21</f>
        <v>118</v>
      </c>
      <c r="R21" s="124">
        <f>July24!R21+P21</f>
        <v>0</v>
      </c>
      <c r="S21" s="124">
        <v>6918</v>
      </c>
      <c r="T21" s="124">
        <v>0</v>
      </c>
      <c r="U21" s="124">
        <v>1648</v>
      </c>
      <c r="V21" s="124">
        <v>0</v>
      </c>
      <c r="W21" s="124">
        <v>820</v>
      </c>
      <c r="X21" s="124">
        <v>0</v>
      </c>
      <c r="Y21" s="125">
        <f t="shared" si="2"/>
        <v>49.757281553398059</v>
      </c>
      <c r="Z21" s="125"/>
      <c r="AA21" s="124">
        <v>4264</v>
      </c>
      <c r="AB21" s="124">
        <v>0</v>
      </c>
      <c r="AC21" s="124">
        <v>2132</v>
      </c>
      <c r="AD21" s="124">
        <v>0</v>
      </c>
      <c r="AE21" s="124">
        <v>2132</v>
      </c>
      <c r="AF21" s="124">
        <v>0</v>
      </c>
      <c r="AG21" s="124">
        <v>64</v>
      </c>
      <c r="AH21" s="124">
        <v>0</v>
      </c>
      <c r="AI21" s="124">
        <v>37</v>
      </c>
      <c r="AJ21" s="124">
        <v>0</v>
      </c>
      <c r="AK21" s="124">
        <v>43</v>
      </c>
      <c r="AL21" s="124">
        <v>0</v>
      </c>
      <c r="AM21" s="124">
        <v>333</v>
      </c>
      <c r="AN21" s="124">
        <v>0</v>
      </c>
      <c r="AO21" s="124">
        <v>994</v>
      </c>
      <c r="AP21" s="124">
        <v>0</v>
      </c>
      <c r="AQ21" s="124">
        <v>795</v>
      </c>
      <c r="AR21" s="124">
        <v>0</v>
      </c>
      <c r="AS21" s="124">
        <f t="shared" si="3"/>
        <v>1789</v>
      </c>
      <c r="AT21" s="124">
        <f t="shared" si="3"/>
        <v>0</v>
      </c>
      <c r="AU21" s="124">
        <f t="shared" si="4"/>
        <v>1789</v>
      </c>
      <c r="AV21" s="124">
        <f>July24!AV21+AO21</f>
        <v>1946</v>
      </c>
      <c r="AW21" s="124">
        <f>July24!AW21+AP21</f>
        <v>0</v>
      </c>
      <c r="AX21" s="124">
        <f>July24!AX21+AQ21</f>
        <v>1602</v>
      </c>
      <c r="AY21" s="124">
        <f>July24!AY21+AR21</f>
        <v>0</v>
      </c>
      <c r="AZ21" s="124">
        <f t="shared" si="5"/>
        <v>3548</v>
      </c>
      <c r="BA21" s="124">
        <f t="shared" si="5"/>
        <v>0</v>
      </c>
      <c r="BB21" s="124">
        <f t="shared" si="6"/>
        <v>3548</v>
      </c>
      <c r="BC21" s="124"/>
      <c r="BD21" s="124"/>
      <c r="BE21" s="124"/>
      <c r="BF21" s="124"/>
      <c r="BG21" s="124"/>
      <c r="BH21" s="124"/>
      <c r="BI21" s="124"/>
      <c r="BJ21" s="124"/>
      <c r="BK21" s="141"/>
      <c r="BL21" s="141"/>
      <c r="BM21" s="141"/>
    </row>
    <row r="22" spans="1:65" s="142" customFormat="1" ht="16.95" customHeight="1">
      <c r="A22" s="128">
        <v>17</v>
      </c>
      <c r="B22" s="129" t="s">
        <v>27</v>
      </c>
      <c r="C22" s="124">
        <v>98000</v>
      </c>
      <c r="D22" s="124">
        <v>0</v>
      </c>
      <c r="E22" s="124">
        <v>8206</v>
      </c>
      <c r="F22" s="124">
        <v>0</v>
      </c>
      <c r="G22" s="124">
        <v>5954</v>
      </c>
      <c r="H22" s="125">
        <f t="shared" si="0"/>
        <v>72.556665854252984</v>
      </c>
      <c r="I22" s="124">
        <v>0</v>
      </c>
      <c r="J22" s="125"/>
      <c r="K22" s="124">
        <f>July24!K22+G22</f>
        <v>11542</v>
      </c>
      <c r="L22" s="125">
        <f t="shared" si="1"/>
        <v>11.777551020408163</v>
      </c>
      <c r="M22" s="124">
        <f t="shared" si="11"/>
        <v>0</v>
      </c>
      <c r="N22" s="125"/>
      <c r="O22" s="124">
        <v>32</v>
      </c>
      <c r="P22" s="124">
        <v>0</v>
      </c>
      <c r="Q22" s="124">
        <f>July24!Q22+O22</f>
        <v>73</v>
      </c>
      <c r="R22" s="124">
        <f>July24!R22+P22</f>
        <v>0</v>
      </c>
      <c r="S22" s="124">
        <v>7679</v>
      </c>
      <c r="T22" s="124">
        <v>0</v>
      </c>
      <c r="U22" s="124">
        <v>1956</v>
      </c>
      <c r="V22" s="124">
        <v>0</v>
      </c>
      <c r="W22" s="124">
        <v>982</v>
      </c>
      <c r="X22" s="124">
        <v>0</v>
      </c>
      <c r="Y22" s="125">
        <f t="shared" si="2"/>
        <v>50.204498977505111</v>
      </c>
      <c r="Z22" s="125"/>
      <c r="AA22" s="124">
        <v>5930</v>
      </c>
      <c r="AB22" s="124">
        <v>0</v>
      </c>
      <c r="AC22" s="124">
        <v>2965</v>
      </c>
      <c r="AD22" s="124">
        <v>0</v>
      </c>
      <c r="AE22" s="124">
        <v>2965</v>
      </c>
      <c r="AF22" s="124">
        <v>0</v>
      </c>
      <c r="AG22" s="124">
        <v>89</v>
      </c>
      <c r="AH22" s="124">
        <v>0</v>
      </c>
      <c r="AI22" s="124">
        <v>53</v>
      </c>
      <c r="AJ22" s="124">
        <v>0</v>
      </c>
      <c r="AK22" s="124">
        <v>59</v>
      </c>
      <c r="AL22" s="124">
        <v>0</v>
      </c>
      <c r="AM22" s="124">
        <v>503</v>
      </c>
      <c r="AN22" s="124">
        <v>0</v>
      </c>
      <c r="AO22" s="124">
        <v>1287</v>
      </c>
      <c r="AP22" s="124">
        <v>0</v>
      </c>
      <c r="AQ22" s="124">
        <v>1150</v>
      </c>
      <c r="AR22" s="124">
        <v>0</v>
      </c>
      <c r="AS22" s="124">
        <f t="shared" si="3"/>
        <v>2437</v>
      </c>
      <c r="AT22" s="124">
        <f t="shared" si="3"/>
        <v>0</v>
      </c>
      <c r="AU22" s="124">
        <f t="shared" si="4"/>
        <v>2437</v>
      </c>
      <c r="AV22" s="124">
        <f>July24!AV22+AO22</f>
        <v>2489</v>
      </c>
      <c r="AW22" s="124">
        <f>July24!AW22+AP22</f>
        <v>0</v>
      </c>
      <c r="AX22" s="124">
        <f>July24!AX22+AQ22</f>
        <v>2260</v>
      </c>
      <c r="AY22" s="124">
        <f>July24!AY22+AR22</f>
        <v>0</v>
      </c>
      <c r="AZ22" s="124">
        <f t="shared" si="5"/>
        <v>4749</v>
      </c>
      <c r="BA22" s="124">
        <f t="shared" si="5"/>
        <v>0</v>
      </c>
      <c r="BB22" s="124">
        <f t="shared" si="6"/>
        <v>4749</v>
      </c>
      <c r="BC22" s="124"/>
      <c r="BD22" s="124"/>
      <c r="BE22" s="124"/>
      <c r="BF22" s="124"/>
      <c r="BG22" s="124"/>
      <c r="BH22" s="124"/>
      <c r="BI22" s="124"/>
      <c r="BJ22" s="124"/>
      <c r="BK22" s="141"/>
      <c r="BL22" s="141"/>
      <c r="BM22" s="141"/>
    </row>
    <row r="23" spans="1:65" s="143" customFormat="1" ht="16.95" customHeight="1">
      <c r="A23" s="130"/>
      <c r="B23" s="131" t="s">
        <v>18</v>
      </c>
      <c r="C23" s="131">
        <f>SUM(C20:C22)</f>
        <v>294000</v>
      </c>
      <c r="D23" s="132">
        <f t="shared" ref="D23:BM23" si="13">SUM(D20:D22)</f>
        <v>0</v>
      </c>
      <c r="E23" s="132">
        <f t="shared" si="13"/>
        <v>24856</v>
      </c>
      <c r="F23" s="132">
        <f t="shared" si="13"/>
        <v>0</v>
      </c>
      <c r="G23" s="132">
        <f t="shared" si="13"/>
        <v>20249</v>
      </c>
      <c r="H23" s="125">
        <f t="shared" si="0"/>
        <v>81.46523978113936</v>
      </c>
      <c r="I23" s="132">
        <f t="shared" si="13"/>
        <v>0</v>
      </c>
      <c r="J23" s="132">
        <f t="shared" si="13"/>
        <v>0</v>
      </c>
      <c r="K23" s="132">
        <f t="shared" si="13"/>
        <v>39380</v>
      </c>
      <c r="L23" s="138">
        <f t="shared" si="1"/>
        <v>13.394557823129253</v>
      </c>
      <c r="M23" s="132">
        <f t="shared" si="13"/>
        <v>0</v>
      </c>
      <c r="N23" s="132">
        <f t="shared" si="13"/>
        <v>0</v>
      </c>
      <c r="O23" s="132">
        <f t="shared" si="13"/>
        <v>84</v>
      </c>
      <c r="P23" s="132">
        <f t="shared" si="13"/>
        <v>0</v>
      </c>
      <c r="Q23" s="132">
        <f t="shared" si="13"/>
        <v>218</v>
      </c>
      <c r="R23" s="132">
        <f t="shared" si="13"/>
        <v>0</v>
      </c>
      <c r="S23" s="132">
        <f t="shared" si="13"/>
        <v>24839</v>
      </c>
      <c r="T23" s="132">
        <f t="shared" si="13"/>
        <v>0</v>
      </c>
      <c r="U23" s="132">
        <f t="shared" si="13"/>
        <v>6038</v>
      </c>
      <c r="V23" s="132">
        <f t="shared" si="13"/>
        <v>0</v>
      </c>
      <c r="W23" s="132">
        <f t="shared" si="13"/>
        <v>3041</v>
      </c>
      <c r="X23" s="132">
        <f t="shared" si="13"/>
        <v>0</v>
      </c>
      <c r="Y23" s="132">
        <f t="shared" si="13"/>
        <v>150.86564248653178</v>
      </c>
      <c r="Z23" s="132">
        <f t="shared" si="13"/>
        <v>0</v>
      </c>
      <c r="AA23" s="132">
        <f t="shared" si="13"/>
        <v>18767</v>
      </c>
      <c r="AB23" s="132">
        <f t="shared" si="13"/>
        <v>0</v>
      </c>
      <c r="AC23" s="132">
        <f t="shared" si="13"/>
        <v>9384</v>
      </c>
      <c r="AD23" s="132">
        <f t="shared" si="13"/>
        <v>0</v>
      </c>
      <c r="AE23" s="132">
        <f t="shared" si="13"/>
        <v>9384</v>
      </c>
      <c r="AF23" s="132">
        <f t="shared" si="13"/>
        <v>0</v>
      </c>
      <c r="AG23" s="132">
        <f t="shared" si="13"/>
        <v>282</v>
      </c>
      <c r="AH23" s="132">
        <f t="shared" si="13"/>
        <v>0</v>
      </c>
      <c r="AI23" s="132">
        <f t="shared" si="13"/>
        <v>165</v>
      </c>
      <c r="AJ23" s="132">
        <f t="shared" si="13"/>
        <v>0</v>
      </c>
      <c r="AK23" s="132">
        <f t="shared" si="13"/>
        <v>188</v>
      </c>
      <c r="AL23" s="132">
        <f t="shared" si="13"/>
        <v>0</v>
      </c>
      <c r="AM23" s="132">
        <f t="shared" si="13"/>
        <v>1531</v>
      </c>
      <c r="AN23" s="132">
        <f t="shared" si="13"/>
        <v>0</v>
      </c>
      <c r="AO23" s="132">
        <f t="shared" si="13"/>
        <v>4238</v>
      </c>
      <c r="AP23" s="132">
        <f t="shared" si="13"/>
        <v>0</v>
      </c>
      <c r="AQ23" s="132">
        <f t="shared" si="13"/>
        <v>3523</v>
      </c>
      <c r="AR23" s="132">
        <f t="shared" si="13"/>
        <v>0</v>
      </c>
      <c r="AS23" s="132">
        <f t="shared" si="13"/>
        <v>7761</v>
      </c>
      <c r="AT23" s="132">
        <f t="shared" si="13"/>
        <v>0</v>
      </c>
      <c r="AU23" s="132">
        <f t="shared" si="13"/>
        <v>7761</v>
      </c>
      <c r="AV23" s="132">
        <f t="shared" si="13"/>
        <v>8255</v>
      </c>
      <c r="AW23" s="132">
        <f t="shared" si="13"/>
        <v>0</v>
      </c>
      <c r="AX23" s="132">
        <f t="shared" si="13"/>
        <v>6988</v>
      </c>
      <c r="AY23" s="132">
        <f t="shared" si="13"/>
        <v>0</v>
      </c>
      <c r="AZ23" s="132">
        <f t="shared" si="13"/>
        <v>15243</v>
      </c>
      <c r="BA23" s="132">
        <f t="shared" si="13"/>
        <v>0</v>
      </c>
      <c r="BB23" s="132">
        <f t="shared" si="13"/>
        <v>15243</v>
      </c>
      <c r="BC23" s="132">
        <f t="shared" si="13"/>
        <v>0</v>
      </c>
      <c r="BD23" s="132">
        <f t="shared" si="13"/>
        <v>0</v>
      </c>
      <c r="BE23" s="132">
        <f t="shared" si="13"/>
        <v>0</v>
      </c>
      <c r="BF23" s="132">
        <f t="shared" si="13"/>
        <v>0</v>
      </c>
      <c r="BG23" s="132">
        <f t="shared" si="13"/>
        <v>0</v>
      </c>
      <c r="BH23" s="132">
        <f t="shared" si="13"/>
        <v>0</v>
      </c>
      <c r="BI23" s="132">
        <f t="shared" si="13"/>
        <v>0</v>
      </c>
      <c r="BJ23" s="132">
        <f t="shared" si="13"/>
        <v>0</v>
      </c>
      <c r="BK23" s="132">
        <f t="shared" si="13"/>
        <v>0</v>
      </c>
      <c r="BL23" s="132">
        <f t="shared" si="13"/>
        <v>0</v>
      </c>
      <c r="BM23" s="132">
        <f t="shared" si="13"/>
        <v>0</v>
      </c>
    </row>
    <row r="24" spans="1:65" s="142" customFormat="1" ht="16.95" customHeight="1">
      <c r="A24" s="134">
        <v>18</v>
      </c>
      <c r="B24" s="140" t="s">
        <v>28</v>
      </c>
      <c r="C24" s="124">
        <v>75000</v>
      </c>
      <c r="D24" s="124">
        <v>0</v>
      </c>
      <c r="E24" s="124">
        <v>6208</v>
      </c>
      <c r="F24" s="124">
        <v>0</v>
      </c>
      <c r="G24" s="124">
        <v>5285</v>
      </c>
      <c r="H24" s="125">
        <f t="shared" si="0"/>
        <v>85.132087628865975</v>
      </c>
      <c r="I24" s="124">
        <v>0</v>
      </c>
      <c r="J24" s="125"/>
      <c r="K24" s="124">
        <f>July24!K24+G24</f>
        <v>10371</v>
      </c>
      <c r="L24" s="125">
        <f t="shared" si="1"/>
        <v>13.827999999999999</v>
      </c>
      <c r="M24" s="124">
        <f t="shared" si="11"/>
        <v>0</v>
      </c>
      <c r="N24" s="125"/>
      <c r="O24" s="124">
        <v>10</v>
      </c>
      <c r="P24" s="124">
        <v>0</v>
      </c>
      <c r="Q24" s="124">
        <f>July24!Q24+O24</f>
        <v>15</v>
      </c>
      <c r="R24" s="124">
        <f>July24!R24+P24</f>
        <v>0</v>
      </c>
      <c r="S24" s="124">
        <v>5236</v>
      </c>
      <c r="T24" s="124">
        <v>0</v>
      </c>
      <c r="U24" s="124">
        <v>1734</v>
      </c>
      <c r="V24" s="124">
        <v>0</v>
      </c>
      <c r="W24" s="124">
        <v>909</v>
      </c>
      <c r="X24" s="124">
        <v>0</v>
      </c>
      <c r="Y24" s="125">
        <f t="shared" si="2"/>
        <v>52.422145328719722</v>
      </c>
      <c r="Z24" s="125"/>
      <c r="AA24" s="124">
        <v>5095</v>
      </c>
      <c r="AB24" s="124">
        <v>0</v>
      </c>
      <c r="AC24" s="124">
        <v>2705</v>
      </c>
      <c r="AD24" s="124">
        <v>0</v>
      </c>
      <c r="AE24" s="124">
        <v>2397</v>
      </c>
      <c r="AF24" s="124">
        <v>0</v>
      </c>
      <c r="AG24" s="124">
        <v>93</v>
      </c>
      <c r="AH24" s="124">
        <v>0</v>
      </c>
      <c r="AI24" s="124">
        <v>181</v>
      </c>
      <c r="AJ24" s="124">
        <v>0</v>
      </c>
      <c r="AK24" s="124">
        <v>92</v>
      </c>
      <c r="AL24" s="124">
        <v>0</v>
      </c>
      <c r="AM24" s="124">
        <v>122</v>
      </c>
      <c r="AN24" s="124">
        <v>0</v>
      </c>
      <c r="AO24" s="124">
        <v>1266</v>
      </c>
      <c r="AP24" s="124">
        <v>0</v>
      </c>
      <c r="AQ24" s="124">
        <v>944</v>
      </c>
      <c r="AR24" s="124">
        <v>0</v>
      </c>
      <c r="AS24" s="124">
        <f t="shared" si="3"/>
        <v>2210</v>
      </c>
      <c r="AT24" s="124">
        <f t="shared" si="3"/>
        <v>0</v>
      </c>
      <c r="AU24" s="124">
        <f t="shared" si="4"/>
        <v>2210</v>
      </c>
      <c r="AV24" s="124">
        <f>July24!AV24+AO24</f>
        <v>2568</v>
      </c>
      <c r="AW24" s="124">
        <f>July24!AW24+AP24</f>
        <v>0</v>
      </c>
      <c r="AX24" s="124">
        <f>July24!AX24+AQ24</f>
        <v>1911</v>
      </c>
      <c r="AY24" s="124">
        <f>July24!AY24+AR24</f>
        <v>0</v>
      </c>
      <c r="AZ24" s="124">
        <f t="shared" si="5"/>
        <v>4479</v>
      </c>
      <c r="BA24" s="124">
        <f t="shared" si="5"/>
        <v>0</v>
      </c>
      <c r="BB24" s="124">
        <f t="shared" si="6"/>
        <v>4479</v>
      </c>
      <c r="BC24" s="124"/>
      <c r="BD24" s="124"/>
      <c r="BE24" s="124"/>
      <c r="BF24" s="124"/>
      <c r="BG24" s="124"/>
      <c r="BH24" s="124"/>
      <c r="BI24" s="124"/>
      <c r="BJ24" s="124"/>
      <c r="BK24" s="141"/>
      <c r="BL24" s="141"/>
      <c r="BM24" s="141"/>
    </row>
    <row r="25" spans="1:65" s="142" customFormat="1" ht="16.95" customHeight="1">
      <c r="A25" s="128">
        <v>19</v>
      </c>
      <c r="B25" s="129" t="s">
        <v>29</v>
      </c>
      <c r="C25" s="124">
        <v>70000</v>
      </c>
      <c r="D25" s="124">
        <v>0</v>
      </c>
      <c r="E25" s="124">
        <v>5320</v>
      </c>
      <c r="F25" s="124">
        <v>0</v>
      </c>
      <c r="G25" s="124">
        <v>4765</v>
      </c>
      <c r="H25" s="125">
        <f t="shared" si="0"/>
        <v>89.567669172932327</v>
      </c>
      <c r="I25" s="124">
        <v>0</v>
      </c>
      <c r="J25" s="125"/>
      <c r="K25" s="124">
        <f>July24!K25+G25</f>
        <v>9372</v>
      </c>
      <c r="L25" s="125">
        <f t="shared" si="1"/>
        <v>13.388571428571428</v>
      </c>
      <c r="M25" s="124">
        <f t="shared" si="11"/>
        <v>0</v>
      </c>
      <c r="N25" s="125"/>
      <c r="O25" s="124">
        <v>40</v>
      </c>
      <c r="P25" s="124">
        <v>0</v>
      </c>
      <c r="Q25" s="124">
        <f>July24!Q25+O25</f>
        <v>83</v>
      </c>
      <c r="R25" s="124">
        <f>July24!R25+P25</f>
        <v>0</v>
      </c>
      <c r="S25" s="124">
        <v>5219</v>
      </c>
      <c r="T25" s="124">
        <v>0</v>
      </c>
      <c r="U25" s="124">
        <v>1302</v>
      </c>
      <c r="V25" s="124">
        <v>0</v>
      </c>
      <c r="W25" s="124">
        <v>690</v>
      </c>
      <c r="X25" s="124">
        <v>0</v>
      </c>
      <c r="Y25" s="125">
        <f t="shared" si="2"/>
        <v>52.995391705069125</v>
      </c>
      <c r="Z25" s="125"/>
      <c r="AA25" s="124">
        <v>5276</v>
      </c>
      <c r="AB25" s="124">
        <v>0</v>
      </c>
      <c r="AC25" s="124">
        <v>2854</v>
      </c>
      <c r="AD25" s="124">
        <v>0</v>
      </c>
      <c r="AE25" s="124">
        <v>2422</v>
      </c>
      <c r="AF25" s="124">
        <v>0</v>
      </c>
      <c r="AG25" s="124">
        <v>70</v>
      </c>
      <c r="AH25" s="124">
        <v>0</v>
      </c>
      <c r="AI25" s="124">
        <v>396</v>
      </c>
      <c r="AJ25" s="124">
        <v>0</v>
      </c>
      <c r="AK25" s="124">
        <v>44</v>
      </c>
      <c r="AL25" s="124">
        <v>0</v>
      </c>
      <c r="AM25" s="124">
        <v>161</v>
      </c>
      <c r="AN25" s="124">
        <v>0</v>
      </c>
      <c r="AO25" s="124">
        <v>1241</v>
      </c>
      <c r="AP25" s="124">
        <v>0</v>
      </c>
      <c r="AQ25" s="124">
        <v>942</v>
      </c>
      <c r="AR25" s="124">
        <v>0</v>
      </c>
      <c r="AS25" s="124">
        <f t="shared" si="3"/>
        <v>2183</v>
      </c>
      <c r="AT25" s="124">
        <f t="shared" si="3"/>
        <v>0</v>
      </c>
      <c r="AU25" s="124">
        <f t="shared" si="4"/>
        <v>2183</v>
      </c>
      <c r="AV25" s="124">
        <f>July24!AV25+AO25</f>
        <v>2395</v>
      </c>
      <c r="AW25" s="124">
        <f>July24!AW25+AP25</f>
        <v>0</v>
      </c>
      <c r="AX25" s="124">
        <f>July24!AX25+AQ25</f>
        <v>1848</v>
      </c>
      <c r="AY25" s="124">
        <f>July24!AY25+AR25</f>
        <v>0</v>
      </c>
      <c r="AZ25" s="124">
        <f t="shared" si="5"/>
        <v>4243</v>
      </c>
      <c r="BA25" s="124">
        <f t="shared" si="5"/>
        <v>0</v>
      </c>
      <c r="BB25" s="124">
        <f t="shared" si="6"/>
        <v>4243</v>
      </c>
      <c r="BC25" s="124"/>
      <c r="BD25" s="124"/>
      <c r="BE25" s="124"/>
      <c r="BF25" s="124"/>
      <c r="BG25" s="124"/>
      <c r="BH25" s="124"/>
      <c r="BI25" s="124"/>
      <c r="BJ25" s="124"/>
      <c r="BK25" s="141"/>
      <c r="BL25" s="141"/>
      <c r="BM25" s="141"/>
    </row>
    <row r="26" spans="1:65" s="143" customFormat="1" ht="16.95" customHeight="1">
      <c r="A26" s="130"/>
      <c r="B26" s="131" t="s">
        <v>18</v>
      </c>
      <c r="C26" s="131">
        <f>SUM(C24:C25)</f>
        <v>145000</v>
      </c>
      <c r="D26" s="132">
        <f t="shared" ref="D26:BM26" si="14">SUM(D24:D25)</f>
        <v>0</v>
      </c>
      <c r="E26" s="132">
        <f t="shared" si="14"/>
        <v>11528</v>
      </c>
      <c r="F26" s="132">
        <f t="shared" si="14"/>
        <v>0</v>
      </c>
      <c r="G26" s="132">
        <f t="shared" si="14"/>
        <v>10050</v>
      </c>
      <c r="H26" s="125">
        <f t="shared" si="0"/>
        <v>87.179042331714086</v>
      </c>
      <c r="I26" s="132">
        <f t="shared" si="14"/>
        <v>0</v>
      </c>
      <c r="J26" s="138"/>
      <c r="K26" s="132">
        <f>SUM(K24:K25)</f>
        <v>19743</v>
      </c>
      <c r="L26" s="138">
        <f t="shared" si="1"/>
        <v>13.615862068965518</v>
      </c>
      <c r="M26" s="132">
        <f t="shared" si="11"/>
        <v>0</v>
      </c>
      <c r="N26" s="138"/>
      <c r="O26" s="132">
        <f t="shared" si="14"/>
        <v>50</v>
      </c>
      <c r="P26" s="132">
        <f t="shared" si="14"/>
        <v>0</v>
      </c>
      <c r="Q26" s="132">
        <f t="shared" ref="Q26:R67" si="15">O26</f>
        <v>50</v>
      </c>
      <c r="R26" s="132">
        <f t="shared" si="15"/>
        <v>0</v>
      </c>
      <c r="S26" s="132">
        <f t="shared" si="14"/>
        <v>10455</v>
      </c>
      <c r="T26" s="132">
        <f t="shared" si="14"/>
        <v>0</v>
      </c>
      <c r="U26" s="132">
        <f t="shared" si="14"/>
        <v>3036</v>
      </c>
      <c r="V26" s="132">
        <f t="shared" si="14"/>
        <v>0</v>
      </c>
      <c r="W26" s="132">
        <f t="shared" si="14"/>
        <v>1599</v>
      </c>
      <c r="X26" s="132">
        <f t="shared" si="14"/>
        <v>0</v>
      </c>
      <c r="Y26" s="138">
        <f t="shared" si="2"/>
        <v>52.66798418972332</v>
      </c>
      <c r="Z26" s="138"/>
      <c r="AA26" s="132">
        <f t="shared" si="14"/>
        <v>10371</v>
      </c>
      <c r="AB26" s="132">
        <f t="shared" si="14"/>
        <v>0</v>
      </c>
      <c r="AC26" s="132">
        <f t="shared" si="14"/>
        <v>5559</v>
      </c>
      <c r="AD26" s="132">
        <f t="shared" si="14"/>
        <v>0</v>
      </c>
      <c r="AE26" s="132">
        <f t="shared" si="14"/>
        <v>4819</v>
      </c>
      <c r="AF26" s="132">
        <f t="shared" si="14"/>
        <v>0</v>
      </c>
      <c r="AG26" s="132">
        <f t="shared" si="14"/>
        <v>163</v>
      </c>
      <c r="AH26" s="132">
        <f t="shared" si="14"/>
        <v>0</v>
      </c>
      <c r="AI26" s="132">
        <f t="shared" si="14"/>
        <v>577</v>
      </c>
      <c r="AJ26" s="132">
        <f t="shared" si="14"/>
        <v>0</v>
      </c>
      <c r="AK26" s="132">
        <f t="shared" si="14"/>
        <v>136</v>
      </c>
      <c r="AL26" s="132">
        <f t="shared" si="14"/>
        <v>0</v>
      </c>
      <c r="AM26" s="132">
        <f t="shared" si="14"/>
        <v>283</v>
      </c>
      <c r="AN26" s="132">
        <f t="shared" si="14"/>
        <v>0</v>
      </c>
      <c r="AO26" s="132">
        <f t="shared" si="14"/>
        <v>2507</v>
      </c>
      <c r="AP26" s="132">
        <f t="shared" si="14"/>
        <v>0</v>
      </c>
      <c r="AQ26" s="132">
        <f t="shared" si="14"/>
        <v>1886</v>
      </c>
      <c r="AR26" s="132">
        <f t="shared" si="14"/>
        <v>0</v>
      </c>
      <c r="AS26" s="132">
        <f t="shared" si="3"/>
        <v>4393</v>
      </c>
      <c r="AT26" s="132">
        <f t="shared" si="3"/>
        <v>0</v>
      </c>
      <c r="AU26" s="132">
        <f t="shared" si="4"/>
        <v>4393</v>
      </c>
      <c r="AV26" s="132">
        <f t="shared" ref="AV26:AY67" si="16">AO26</f>
        <v>2507</v>
      </c>
      <c r="AW26" s="132">
        <f t="shared" si="16"/>
        <v>0</v>
      </c>
      <c r="AX26" s="132">
        <f t="shared" si="16"/>
        <v>1886</v>
      </c>
      <c r="AY26" s="132">
        <f t="shared" si="16"/>
        <v>0</v>
      </c>
      <c r="AZ26" s="132">
        <f t="shared" si="5"/>
        <v>4393</v>
      </c>
      <c r="BA26" s="132">
        <f t="shared" si="5"/>
        <v>0</v>
      </c>
      <c r="BB26" s="132">
        <f t="shared" si="6"/>
        <v>4393</v>
      </c>
      <c r="BC26" s="132">
        <f t="shared" si="14"/>
        <v>0</v>
      </c>
      <c r="BD26" s="132">
        <f t="shared" si="14"/>
        <v>0</v>
      </c>
      <c r="BE26" s="132">
        <f t="shared" si="14"/>
        <v>0</v>
      </c>
      <c r="BF26" s="132">
        <f t="shared" si="14"/>
        <v>0</v>
      </c>
      <c r="BG26" s="132">
        <f t="shared" si="14"/>
        <v>0</v>
      </c>
      <c r="BH26" s="132">
        <f t="shared" si="14"/>
        <v>0</v>
      </c>
      <c r="BI26" s="132">
        <f t="shared" si="14"/>
        <v>0</v>
      </c>
      <c r="BJ26" s="132">
        <f t="shared" si="14"/>
        <v>0</v>
      </c>
      <c r="BK26" s="132">
        <f t="shared" si="14"/>
        <v>0</v>
      </c>
      <c r="BL26" s="132">
        <f t="shared" si="14"/>
        <v>0</v>
      </c>
      <c r="BM26" s="132">
        <f t="shared" si="14"/>
        <v>0</v>
      </c>
    </row>
    <row r="27" spans="1:65" s="142" customFormat="1" ht="16.95" customHeight="1">
      <c r="A27" s="134">
        <v>20</v>
      </c>
      <c r="B27" s="140" t="s">
        <v>30</v>
      </c>
      <c r="C27" s="124">
        <v>107500</v>
      </c>
      <c r="D27" s="124">
        <v>0</v>
      </c>
      <c r="E27" s="124">
        <v>7450</v>
      </c>
      <c r="F27" s="124">
        <v>0</v>
      </c>
      <c r="G27" s="124">
        <v>7329</v>
      </c>
      <c r="H27" s="125">
        <f t="shared" si="0"/>
        <v>98.375838926174495</v>
      </c>
      <c r="I27" s="124">
        <v>0</v>
      </c>
      <c r="J27" s="125"/>
      <c r="K27" s="124">
        <f>July24!K27+G27</f>
        <v>13255</v>
      </c>
      <c r="L27" s="125">
        <f t="shared" si="1"/>
        <v>12.330232558139535</v>
      </c>
      <c r="M27" s="124">
        <f t="shared" si="11"/>
        <v>0</v>
      </c>
      <c r="N27" s="125"/>
      <c r="O27" s="124">
        <v>221</v>
      </c>
      <c r="P27" s="124">
        <v>0</v>
      </c>
      <c r="Q27" s="124">
        <f>July24!Q27+O27</f>
        <v>374</v>
      </c>
      <c r="R27" s="124">
        <f>July24!R27+P27</f>
        <v>0</v>
      </c>
      <c r="S27" s="124">
        <v>9706</v>
      </c>
      <c r="T27" s="124">
        <v>0</v>
      </c>
      <c r="U27" s="124">
        <v>2610</v>
      </c>
      <c r="V27" s="124">
        <v>0</v>
      </c>
      <c r="W27" s="124">
        <v>1353</v>
      </c>
      <c r="X27" s="124">
        <v>0</v>
      </c>
      <c r="Y27" s="125">
        <f t="shared" si="2"/>
        <v>51.839080459770116</v>
      </c>
      <c r="Z27" s="125"/>
      <c r="AA27" s="124">
        <v>7848</v>
      </c>
      <c r="AB27" s="124">
        <v>0</v>
      </c>
      <c r="AC27" s="124">
        <v>4013</v>
      </c>
      <c r="AD27" s="124">
        <v>0</v>
      </c>
      <c r="AE27" s="124">
        <v>3693</v>
      </c>
      <c r="AF27" s="124">
        <v>0</v>
      </c>
      <c r="AG27" s="124">
        <v>171</v>
      </c>
      <c r="AH27" s="124">
        <v>0</v>
      </c>
      <c r="AI27" s="124">
        <v>513</v>
      </c>
      <c r="AJ27" s="124">
        <v>0</v>
      </c>
      <c r="AK27" s="124">
        <v>141</v>
      </c>
      <c r="AL27" s="124">
        <v>0</v>
      </c>
      <c r="AM27" s="124">
        <v>294</v>
      </c>
      <c r="AN27" s="124">
        <v>0</v>
      </c>
      <c r="AO27" s="124">
        <v>1784</v>
      </c>
      <c r="AP27" s="124">
        <v>0</v>
      </c>
      <c r="AQ27" s="124">
        <v>1372</v>
      </c>
      <c r="AR27" s="124">
        <v>0</v>
      </c>
      <c r="AS27" s="124">
        <f t="shared" si="3"/>
        <v>3156</v>
      </c>
      <c r="AT27" s="124">
        <f t="shared" si="3"/>
        <v>0</v>
      </c>
      <c r="AU27" s="124">
        <f t="shared" si="4"/>
        <v>3156</v>
      </c>
      <c r="AV27" s="124">
        <f>July24!AV27+AO27</f>
        <v>3231</v>
      </c>
      <c r="AW27" s="124">
        <f>July24!AW27+AP27</f>
        <v>0</v>
      </c>
      <c r="AX27" s="124">
        <f>July24!AX27+AQ27</f>
        <v>2719</v>
      </c>
      <c r="AY27" s="124">
        <f>July24!AY27+AR27</f>
        <v>0</v>
      </c>
      <c r="AZ27" s="124">
        <f t="shared" si="5"/>
        <v>5950</v>
      </c>
      <c r="BA27" s="124">
        <f t="shared" si="5"/>
        <v>0</v>
      </c>
      <c r="BB27" s="124">
        <f t="shared" si="6"/>
        <v>5950</v>
      </c>
      <c r="BC27" s="124"/>
      <c r="BD27" s="124"/>
      <c r="BE27" s="124"/>
      <c r="BF27" s="124"/>
      <c r="BG27" s="124"/>
      <c r="BH27" s="124"/>
      <c r="BI27" s="124"/>
      <c r="BJ27" s="124"/>
      <c r="BK27" s="141"/>
      <c r="BL27" s="141"/>
      <c r="BM27" s="141"/>
    </row>
    <row r="28" spans="1:65" s="142" customFormat="1" ht="16.95" customHeight="1">
      <c r="A28" s="128">
        <v>21</v>
      </c>
      <c r="B28" s="129" t="s">
        <v>31</v>
      </c>
      <c r="C28" s="124">
        <v>25000</v>
      </c>
      <c r="D28" s="124">
        <v>0</v>
      </c>
      <c r="E28" s="124">
        <v>1523</v>
      </c>
      <c r="F28" s="124">
        <v>0</v>
      </c>
      <c r="G28" s="124">
        <v>1838</v>
      </c>
      <c r="H28" s="125">
        <f t="shared" si="0"/>
        <v>120.68286277084701</v>
      </c>
      <c r="I28" s="124">
        <v>0</v>
      </c>
      <c r="J28" s="125"/>
      <c r="K28" s="124">
        <f>July24!K28+G28</f>
        <v>3753</v>
      </c>
      <c r="L28" s="125">
        <f t="shared" si="1"/>
        <v>15.012</v>
      </c>
      <c r="M28" s="124">
        <f t="shared" si="11"/>
        <v>0</v>
      </c>
      <c r="N28" s="125"/>
      <c r="O28" s="124">
        <v>125</v>
      </c>
      <c r="P28" s="124">
        <v>0</v>
      </c>
      <c r="Q28" s="124">
        <f>July24!Q28+O28</f>
        <v>263</v>
      </c>
      <c r="R28" s="124">
        <f>July24!R28+P28</f>
        <v>0</v>
      </c>
      <c r="S28" s="124">
        <v>2454</v>
      </c>
      <c r="T28" s="124">
        <v>0</v>
      </c>
      <c r="U28" s="124">
        <v>690</v>
      </c>
      <c r="V28" s="124">
        <v>0</v>
      </c>
      <c r="W28" s="124">
        <v>380</v>
      </c>
      <c r="X28" s="124">
        <v>0</v>
      </c>
      <c r="Y28" s="125">
        <f t="shared" si="2"/>
        <v>55.072463768115945</v>
      </c>
      <c r="Z28" s="125"/>
      <c r="AA28" s="124">
        <v>1765</v>
      </c>
      <c r="AB28" s="124">
        <v>0</v>
      </c>
      <c r="AC28" s="124">
        <v>903</v>
      </c>
      <c r="AD28" s="124">
        <v>0</v>
      </c>
      <c r="AE28" s="124">
        <v>745</v>
      </c>
      <c r="AF28" s="124">
        <v>0</v>
      </c>
      <c r="AG28" s="124">
        <v>40</v>
      </c>
      <c r="AH28" s="124">
        <v>0</v>
      </c>
      <c r="AI28" s="124">
        <v>133</v>
      </c>
      <c r="AJ28" s="124">
        <v>0</v>
      </c>
      <c r="AK28" s="124">
        <v>25</v>
      </c>
      <c r="AL28" s="124">
        <v>0</v>
      </c>
      <c r="AM28" s="124">
        <v>22</v>
      </c>
      <c r="AN28" s="124">
        <v>0</v>
      </c>
      <c r="AO28" s="124">
        <v>431</v>
      </c>
      <c r="AP28" s="124">
        <v>0</v>
      </c>
      <c r="AQ28" s="124">
        <v>343</v>
      </c>
      <c r="AR28" s="124">
        <v>0</v>
      </c>
      <c r="AS28" s="124">
        <f t="shared" si="3"/>
        <v>774</v>
      </c>
      <c r="AT28" s="124">
        <f t="shared" si="3"/>
        <v>0</v>
      </c>
      <c r="AU28" s="124">
        <f t="shared" si="4"/>
        <v>774</v>
      </c>
      <c r="AV28" s="124">
        <f>July24!AV28+AO28</f>
        <v>929</v>
      </c>
      <c r="AW28" s="124">
        <f>July24!AW28+AP28</f>
        <v>0</v>
      </c>
      <c r="AX28" s="124">
        <f>July24!AX28+AQ28</f>
        <v>690</v>
      </c>
      <c r="AY28" s="124">
        <f>July24!AY28+AR28</f>
        <v>0</v>
      </c>
      <c r="AZ28" s="124">
        <f t="shared" si="5"/>
        <v>1619</v>
      </c>
      <c r="BA28" s="124">
        <f t="shared" si="5"/>
        <v>0</v>
      </c>
      <c r="BB28" s="124">
        <f t="shared" si="6"/>
        <v>1619</v>
      </c>
      <c r="BC28" s="124"/>
      <c r="BD28" s="124"/>
      <c r="BE28" s="124"/>
      <c r="BF28" s="124"/>
      <c r="BG28" s="124"/>
      <c r="BH28" s="124"/>
      <c r="BI28" s="124"/>
      <c r="BJ28" s="124"/>
      <c r="BK28" s="141"/>
      <c r="BL28" s="141"/>
      <c r="BM28" s="141"/>
    </row>
    <row r="29" spans="1:65" s="143" customFormat="1" ht="16.95" customHeight="1">
      <c r="A29" s="130"/>
      <c r="B29" s="131" t="s">
        <v>18</v>
      </c>
      <c r="C29" s="131">
        <f>SUM(C27:C28)</f>
        <v>132500</v>
      </c>
      <c r="D29" s="132">
        <f t="shared" ref="D29:BM29" si="17">SUM(D27:D28)</f>
        <v>0</v>
      </c>
      <c r="E29" s="132">
        <f t="shared" si="17"/>
        <v>8973</v>
      </c>
      <c r="F29" s="132">
        <f t="shared" si="17"/>
        <v>0</v>
      </c>
      <c r="G29" s="132">
        <f t="shared" si="17"/>
        <v>9167</v>
      </c>
      <c r="H29" s="125">
        <f t="shared" si="0"/>
        <v>102.16204168059734</v>
      </c>
      <c r="I29" s="132">
        <f t="shared" si="17"/>
        <v>0</v>
      </c>
      <c r="J29" s="138"/>
      <c r="K29" s="132">
        <f>SUM(K27:K28)</f>
        <v>17008</v>
      </c>
      <c r="L29" s="138">
        <f t="shared" si="1"/>
        <v>12.836226415094339</v>
      </c>
      <c r="M29" s="132">
        <f t="shared" si="11"/>
        <v>0</v>
      </c>
      <c r="N29" s="138"/>
      <c r="O29" s="132">
        <f t="shared" si="17"/>
        <v>346</v>
      </c>
      <c r="P29" s="132">
        <f t="shared" si="17"/>
        <v>0</v>
      </c>
      <c r="Q29" s="132">
        <f t="shared" si="15"/>
        <v>346</v>
      </c>
      <c r="R29" s="132">
        <f t="shared" si="15"/>
        <v>0</v>
      </c>
      <c r="S29" s="132">
        <f t="shared" si="17"/>
        <v>12160</v>
      </c>
      <c r="T29" s="132">
        <f t="shared" si="17"/>
        <v>0</v>
      </c>
      <c r="U29" s="132">
        <f t="shared" si="17"/>
        <v>3300</v>
      </c>
      <c r="V29" s="132">
        <f t="shared" si="17"/>
        <v>0</v>
      </c>
      <c r="W29" s="132">
        <f t="shared" si="17"/>
        <v>1733</v>
      </c>
      <c r="X29" s="132">
        <f t="shared" si="17"/>
        <v>0</v>
      </c>
      <c r="Y29" s="138">
        <f t="shared" si="2"/>
        <v>52.515151515151516</v>
      </c>
      <c r="Z29" s="138"/>
      <c r="AA29" s="132">
        <f t="shared" si="17"/>
        <v>9613</v>
      </c>
      <c r="AB29" s="132">
        <f t="shared" si="17"/>
        <v>0</v>
      </c>
      <c r="AC29" s="132">
        <f t="shared" si="17"/>
        <v>4916</v>
      </c>
      <c r="AD29" s="132">
        <f t="shared" si="17"/>
        <v>0</v>
      </c>
      <c r="AE29" s="132">
        <f t="shared" si="17"/>
        <v>4438</v>
      </c>
      <c r="AF29" s="132">
        <f t="shared" si="17"/>
        <v>0</v>
      </c>
      <c r="AG29" s="132">
        <f t="shared" si="17"/>
        <v>211</v>
      </c>
      <c r="AH29" s="132">
        <f t="shared" si="17"/>
        <v>0</v>
      </c>
      <c r="AI29" s="132">
        <f t="shared" si="17"/>
        <v>646</v>
      </c>
      <c r="AJ29" s="132">
        <f t="shared" si="17"/>
        <v>0</v>
      </c>
      <c r="AK29" s="132">
        <f t="shared" si="17"/>
        <v>166</v>
      </c>
      <c r="AL29" s="132">
        <f t="shared" si="17"/>
        <v>0</v>
      </c>
      <c r="AM29" s="132">
        <f t="shared" si="17"/>
        <v>316</v>
      </c>
      <c r="AN29" s="132">
        <f t="shared" si="17"/>
        <v>0</v>
      </c>
      <c r="AO29" s="132">
        <f t="shared" si="17"/>
        <v>2215</v>
      </c>
      <c r="AP29" s="132">
        <f t="shared" si="17"/>
        <v>0</v>
      </c>
      <c r="AQ29" s="132">
        <f t="shared" si="17"/>
        <v>1715</v>
      </c>
      <c r="AR29" s="132">
        <f t="shared" si="17"/>
        <v>0</v>
      </c>
      <c r="AS29" s="132">
        <f t="shared" si="3"/>
        <v>3930</v>
      </c>
      <c r="AT29" s="132">
        <f t="shared" si="3"/>
        <v>0</v>
      </c>
      <c r="AU29" s="132">
        <f t="shared" si="4"/>
        <v>3930</v>
      </c>
      <c r="AV29" s="132">
        <f t="shared" si="16"/>
        <v>2215</v>
      </c>
      <c r="AW29" s="132">
        <f t="shared" si="16"/>
        <v>0</v>
      </c>
      <c r="AX29" s="132">
        <f t="shared" si="16"/>
        <v>1715</v>
      </c>
      <c r="AY29" s="132">
        <f t="shared" si="16"/>
        <v>0</v>
      </c>
      <c r="AZ29" s="132">
        <f t="shared" si="5"/>
        <v>3930</v>
      </c>
      <c r="BA29" s="132">
        <f t="shared" si="5"/>
        <v>0</v>
      </c>
      <c r="BB29" s="132">
        <f t="shared" si="6"/>
        <v>3930</v>
      </c>
      <c r="BC29" s="132">
        <f t="shared" si="17"/>
        <v>0</v>
      </c>
      <c r="BD29" s="132">
        <f t="shared" si="17"/>
        <v>0</v>
      </c>
      <c r="BE29" s="132"/>
      <c r="BF29" s="132"/>
      <c r="BG29" s="132">
        <f t="shared" si="17"/>
        <v>0</v>
      </c>
      <c r="BH29" s="132">
        <f t="shared" si="17"/>
        <v>0</v>
      </c>
      <c r="BI29" s="132">
        <f t="shared" si="17"/>
        <v>0</v>
      </c>
      <c r="BJ29" s="132">
        <f t="shared" si="17"/>
        <v>0</v>
      </c>
      <c r="BK29" s="132">
        <f t="shared" si="17"/>
        <v>0</v>
      </c>
      <c r="BL29" s="132">
        <f t="shared" si="17"/>
        <v>0</v>
      </c>
      <c r="BM29" s="132">
        <f t="shared" si="17"/>
        <v>0</v>
      </c>
    </row>
    <row r="30" spans="1:65" s="142" customFormat="1" ht="16.95" customHeight="1">
      <c r="A30" s="134">
        <v>22</v>
      </c>
      <c r="B30" s="140" t="s">
        <v>32</v>
      </c>
      <c r="C30" s="124">
        <v>90000</v>
      </c>
      <c r="D30" s="124">
        <v>35000</v>
      </c>
      <c r="E30" s="124">
        <v>7440</v>
      </c>
      <c r="F30" s="124">
        <v>2910</v>
      </c>
      <c r="G30" s="124">
        <v>6995</v>
      </c>
      <c r="H30" s="125">
        <f t="shared" si="0"/>
        <v>94.018817204301072</v>
      </c>
      <c r="I30" s="124">
        <v>2513</v>
      </c>
      <c r="J30" s="125">
        <f>I30*100/F30</f>
        <v>86.357388316151201</v>
      </c>
      <c r="K30" s="124">
        <f>July24!K30+G30</f>
        <v>13883</v>
      </c>
      <c r="L30" s="125">
        <f t="shared" si="1"/>
        <v>15.425555555555556</v>
      </c>
      <c r="M30" s="124">
        <f>July24!M30+I30</f>
        <v>4833</v>
      </c>
      <c r="N30" s="125">
        <f t="shared" si="9"/>
        <v>13.808571428571428</v>
      </c>
      <c r="O30" s="124">
        <v>362</v>
      </c>
      <c r="P30" s="124">
        <v>86</v>
      </c>
      <c r="Q30" s="124">
        <f>July24!Q30+O30</f>
        <v>691</v>
      </c>
      <c r="R30" s="124">
        <f>July24!R30+P30</f>
        <v>172</v>
      </c>
      <c r="S30" s="124">
        <v>7584</v>
      </c>
      <c r="T30" s="124">
        <v>3805</v>
      </c>
      <c r="U30" s="124">
        <v>2084</v>
      </c>
      <c r="V30" s="124">
        <v>1047</v>
      </c>
      <c r="W30" s="124">
        <v>1151</v>
      </c>
      <c r="X30" s="124">
        <v>577</v>
      </c>
      <c r="Y30" s="125">
        <f t="shared" si="2"/>
        <v>55.230326295585414</v>
      </c>
      <c r="Z30" s="125">
        <f t="shared" si="2"/>
        <v>55.109837631327601</v>
      </c>
      <c r="AA30" s="124">
        <v>7446</v>
      </c>
      <c r="AB30" s="124">
        <v>3542</v>
      </c>
      <c r="AC30" s="124">
        <v>3536</v>
      </c>
      <c r="AD30" s="124">
        <v>1828</v>
      </c>
      <c r="AE30" s="124">
        <v>2613</v>
      </c>
      <c r="AF30" s="124">
        <v>1445</v>
      </c>
      <c r="AG30" s="124">
        <v>166</v>
      </c>
      <c r="AH30" s="124">
        <v>92</v>
      </c>
      <c r="AI30" s="124">
        <v>465</v>
      </c>
      <c r="AJ30" s="124">
        <v>257</v>
      </c>
      <c r="AK30" s="124">
        <v>126</v>
      </c>
      <c r="AL30" s="124">
        <v>88</v>
      </c>
      <c r="AM30" s="124">
        <v>337</v>
      </c>
      <c r="AN30" s="124">
        <v>171</v>
      </c>
      <c r="AO30" s="124">
        <v>1801</v>
      </c>
      <c r="AP30" s="124">
        <v>714</v>
      </c>
      <c r="AQ30" s="124">
        <v>1503</v>
      </c>
      <c r="AR30" s="124">
        <v>590</v>
      </c>
      <c r="AS30" s="124">
        <f t="shared" si="3"/>
        <v>3304</v>
      </c>
      <c r="AT30" s="124">
        <f t="shared" si="3"/>
        <v>1304</v>
      </c>
      <c r="AU30" s="124">
        <f t="shared" si="4"/>
        <v>4608</v>
      </c>
      <c r="AV30" s="124">
        <f>July24!AV30+AO30</f>
        <v>3559</v>
      </c>
      <c r="AW30" s="124">
        <f>July24!AW30+AP30</f>
        <v>1428</v>
      </c>
      <c r="AX30" s="124">
        <f>July24!AX30+AQ30</f>
        <v>2905</v>
      </c>
      <c r="AY30" s="124">
        <f>July24!AY30+AR30</f>
        <v>1180</v>
      </c>
      <c r="AZ30" s="124">
        <f t="shared" si="5"/>
        <v>6464</v>
      </c>
      <c r="BA30" s="124">
        <f t="shared" si="5"/>
        <v>2608</v>
      </c>
      <c r="BB30" s="124">
        <f t="shared" si="6"/>
        <v>9072</v>
      </c>
      <c r="BC30" s="124">
        <v>55</v>
      </c>
      <c r="BD30" s="124">
        <v>275</v>
      </c>
      <c r="BE30" s="124">
        <f>July24!BE30+BC30</f>
        <v>110</v>
      </c>
      <c r="BF30" s="124">
        <f>July24!BF30+BD30</f>
        <v>550</v>
      </c>
      <c r="BG30" s="124">
        <v>4</v>
      </c>
      <c r="BH30" s="124">
        <v>2700</v>
      </c>
      <c r="BI30" s="124"/>
      <c r="BJ30" s="124">
        <f>SUM(BH30:BI30)</f>
        <v>2700</v>
      </c>
      <c r="BK30" s="124">
        <f>July24!BK30+BH30</f>
        <v>5400</v>
      </c>
      <c r="BL30" s="124">
        <f>July24!BL30+BI30</f>
        <v>0</v>
      </c>
      <c r="BM30" s="124">
        <f>SUM(BK30:BL30)</f>
        <v>5400</v>
      </c>
    </row>
    <row r="31" spans="1:65" s="142" customFormat="1" ht="16.95" customHeight="1">
      <c r="A31" s="123">
        <v>23</v>
      </c>
      <c r="B31" s="124" t="s">
        <v>33</v>
      </c>
      <c r="C31" s="124">
        <v>65500</v>
      </c>
      <c r="D31" s="124">
        <v>0</v>
      </c>
      <c r="E31" s="124">
        <v>5330</v>
      </c>
      <c r="F31" s="124">
        <v>0</v>
      </c>
      <c r="G31" s="124">
        <v>5423</v>
      </c>
      <c r="H31" s="125">
        <f t="shared" si="0"/>
        <v>101.74484052532833</v>
      </c>
      <c r="I31" s="124">
        <v>0</v>
      </c>
      <c r="J31" s="125"/>
      <c r="K31" s="124">
        <f>July24!K31+G31</f>
        <v>10193</v>
      </c>
      <c r="L31" s="125">
        <f t="shared" si="1"/>
        <v>15.561832061068703</v>
      </c>
      <c r="M31" s="124">
        <f>July24!M31+I31</f>
        <v>0</v>
      </c>
      <c r="N31" s="125"/>
      <c r="O31" s="124">
        <v>115</v>
      </c>
      <c r="P31" s="124">
        <v>0</v>
      </c>
      <c r="Q31" s="124">
        <f>July24!Q31+O31</f>
        <v>249</v>
      </c>
      <c r="R31" s="124">
        <f>July24!R31+P31</f>
        <v>0</v>
      </c>
      <c r="S31" s="124">
        <v>4612</v>
      </c>
      <c r="T31" s="124">
        <v>0</v>
      </c>
      <c r="U31" s="124">
        <v>1371</v>
      </c>
      <c r="V31" s="124">
        <v>0</v>
      </c>
      <c r="W31" s="124">
        <v>730</v>
      </c>
      <c r="X31" s="124">
        <v>0</v>
      </c>
      <c r="Y31" s="125">
        <f t="shared" si="2"/>
        <v>53.245805981035737</v>
      </c>
      <c r="Z31" s="125"/>
      <c r="AA31" s="124">
        <v>4942</v>
      </c>
      <c r="AB31" s="124">
        <v>0</v>
      </c>
      <c r="AC31" s="124">
        <v>2557</v>
      </c>
      <c r="AD31" s="124">
        <v>0</v>
      </c>
      <c r="AE31" s="124">
        <v>2022</v>
      </c>
      <c r="AF31" s="124">
        <v>0</v>
      </c>
      <c r="AG31" s="124">
        <v>81</v>
      </c>
      <c r="AH31" s="124">
        <v>0</v>
      </c>
      <c r="AI31" s="124">
        <v>356</v>
      </c>
      <c r="AJ31" s="124">
        <v>0</v>
      </c>
      <c r="AK31" s="124">
        <v>66</v>
      </c>
      <c r="AL31" s="124">
        <v>0</v>
      </c>
      <c r="AM31" s="124">
        <v>118</v>
      </c>
      <c r="AN31" s="124">
        <v>0</v>
      </c>
      <c r="AO31" s="124">
        <v>1186</v>
      </c>
      <c r="AP31" s="124">
        <v>0</v>
      </c>
      <c r="AQ31" s="124">
        <v>1002</v>
      </c>
      <c r="AR31" s="124">
        <v>0</v>
      </c>
      <c r="AS31" s="124">
        <f t="shared" si="3"/>
        <v>2188</v>
      </c>
      <c r="AT31" s="124">
        <f t="shared" si="3"/>
        <v>0</v>
      </c>
      <c r="AU31" s="124">
        <f t="shared" si="4"/>
        <v>2188</v>
      </c>
      <c r="AV31" s="124">
        <f>July24!AV31+AO31</f>
        <v>2453</v>
      </c>
      <c r="AW31" s="124">
        <f>July24!AW31+AP31</f>
        <v>0</v>
      </c>
      <c r="AX31" s="124">
        <f>July24!AX31+AQ31</f>
        <v>2044</v>
      </c>
      <c r="AY31" s="124">
        <f>July24!AY31+AR31</f>
        <v>0</v>
      </c>
      <c r="AZ31" s="124">
        <f t="shared" si="5"/>
        <v>4497</v>
      </c>
      <c r="BA31" s="124">
        <f t="shared" si="5"/>
        <v>0</v>
      </c>
      <c r="BB31" s="124">
        <f t="shared" si="6"/>
        <v>4497</v>
      </c>
      <c r="BC31" s="124"/>
      <c r="BD31" s="124"/>
      <c r="BE31" s="124"/>
      <c r="BF31" s="124"/>
      <c r="BG31" s="124"/>
      <c r="BH31" s="124"/>
      <c r="BI31" s="124"/>
      <c r="BJ31" s="124"/>
      <c r="BK31" s="141"/>
      <c r="BL31" s="141"/>
      <c r="BM31" s="141"/>
    </row>
    <row r="32" spans="1:65" s="142" customFormat="1" ht="16.95" customHeight="1">
      <c r="A32" s="128">
        <v>24</v>
      </c>
      <c r="B32" s="129" t="s">
        <v>34</v>
      </c>
      <c r="C32" s="124">
        <v>55500</v>
      </c>
      <c r="D32" s="124">
        <v>0</v>
      </c>
      <c r="E32" s="124">
        <v>4523</v>
      </c>
      <c r="F32" s="124">
        <v>0</v>
      </c>
      <c r="G32" s="124">
        <v>4246</v>
      </c>
      <c r="H32" s="125">
        <f t="shared" si="0"/>
        <v>93.875746186159631</v>
      </c>
      <c r="I32" s="124">
        <v>0</v>
      </c>
      <c r="J32" s="125"/>
      <c r="K32" s="124">
        <f>July24!K32+G32</f>
        <v>8223</v>
      </c>
      <c r="L32" s="125">
        <f t="shared" si="1"/>
        <v>14.816216216216215</v>
      </c>
      <c r="M32" s="124">
        <f>July24!M32+I32</f>
        <v>0</v>
      </c>
      <c r="N32" s="125"/>
      <c r="O32" s="124">
        <v>5</v>
      </c>
      <c r="P32" s="124">
        <v>0</v>
      </c>
      <c r="Q32" s="124">
        <f>July24!Q32+O32</f>
        <v>5</v>
      </c>
      <c r="R32" s="124">
        <f>July24!R32+P32</f>
        <v>0</v>
      </c>
      <c r="S32" s="124">
        <v>4098</v>
      </c>
      <c r="T32" s="124">
        <v>0</v>
      </c>
      <c r="U32" s="124">
        <v>1494</v>
      </c>
      <c r="V32" s="124">
        <v>0</v>
      </c>
      <c r="W32" s="124">
        <v>906</v>
      </c>
      <c r="X32" s="124">
        <v>0</v>
      </c>
      <c r="Y32" s="125">
        <f t="shared" si="2"/>
        <v>60.642570281124499</v>
      </c>
      <c r="Z32" s="125"/>
      <c r="AA32" s="124">
        <v>3751</v>
      </c>
      <c r="AB32" s="124">
        <v>0</v>
      </c>
      <c r="AC32" s="124">
        <v>2174</v>
      </c>
      <c r="AD32" s="124">
        <v>0</v>
      </c>
      <c r="AE32" s="124">
        <v>1217</v>
      </c>
      <c r="AF32" s="124">
        <v>0</v>
      </c>
      <c r="AG32" s="124">
        <v>70</v>
      </c>
      <c r="AH32" s="124">
        <v>0</v>
      </c>
      <c r="AI32" s="124">
        <v>206</v>
      </c>
      <c r="AJ32" s="124">
        <v>0</v>
      </c>
      <c r="AK32" s="124">
        <v>57</v>
      </c>
      <c r="AL32" s="124">
        <v>0</v>
      </c>
      <c r="AM32" s="124">
        <v>258</v>
      </c>
      <c r="AN32" s="124">
        <v>0</v>
      </c>
      <c r="AO32" s="124">
        <v>1009</v>
      </c>
      <c r="AP32" s="124">
        <v>0</v>
      </c>
      <c r="AQ32" s="124">
        <v>844</v>
      </c>
      <c r="AR32" s="124">
        <v>0</v>
      </c>
      <c r="AS32" s="124">
        <f t="shared" si="3"/>
        <v>1853</v>
      </c>
      <c r="AT32" s="124">
        <f t="shared" si="3"/>
        <v>0</v>
      </c>
      <c r="AU32" s="124">
        <f t="shared" si="4"/>
        <v>1853</v>
      </c>
      <c r="AV32" s="124">
        <f>July24!AV32+AO32</f>
        <v>2011</v>
      </c>
      <c r="AW32" s="124">
        <f>July24!AW32+AP32</f>
        <v>0</v>
      </c>
      <c r="AX32" s="124">
        <f>July24!AX32+AQ32</f>
        <v>1640</v>
      </c>
      <c r="AY32" s="124">
        <f>July24!AY32+AR32</f>
        <v>0</v>
      </c>
      <c r="AZ32" s="124">
        <f t="shared" si="5"/>
        <v>3651</v>
      </c>
      <c r="BA32" s="124">
        <f t="shared" si="5"/>
        <v>0</v>
      </c>
      <c r="BB32" s="124">
        <f t="shared" si="6"/>
        <v>3651</v>
      </c>
      <c r="BC32" s="124"/>
      <c r="BD32" s="124"/>
      <c r="BE32" s="124"/>
      <c r="BF32" s="124"/>
      <c r="BG32" s="124"/>
      <c r="BH32" s="124"/>
      <c r="BI32" s="124"/>
      <c r="BJ32" s="124"/>
      <c r="BK32" s="141"/>
      <c r="BL32" s="141"/>
      <c r="BM32" s="141"/>
    </row>
    <row r="33" spans="1:65" s="143" customFormat="1" ht="16.95" customHeight="1">
      <c r="A33" s="130"/>
      <c r="B33" s="132" t="s">
        <v>18</v>
      </c>
      <c r="C33" s="131">
        <f>SUM(C30:C32)</f>
        <v>211000</v>
      </c>
      <c r="D33" s="132">
        <f>SUM(D30:D32)</f>
        <v>35000</v>
      </c>
      <c r="E33" s="132">
        <f>SUM(E30:E32)</f>
        <v>17293</v>
      </c>
      <c r="F33" s="132">
        <f>SUM(F30:F32)</f>
        <v>2910</v>
      </c>
      <c r="G33" s="132">
        <f>SUM(G30:G32)</f>
        <v>16664</v>
      </c>
      <c r="H33" s="125">
        <f t="shared" si="0"/>
        <v>96.362690105823162</v>
      </c>
      <c r="I33" s="132">
        <f>SUM(I30:I32)</f>
        <v>2513</v>
      </c>
      <c r="J33" s="125">
        <f t="shared" ref="J33:J35" si="18">I33*100/F33</f>
        <v>86.357388316151201</v>
      </c>
      <c r="K33" s="132">
        <f>SUM(K30:K32)</f>
        <v>32299</v>
      </c>
      <c r="L33" s="138">
        <f t="shared" si="1"/>
        <v>15.307582938388625</v>
      </c>
      <c r="M33" s="132">
        <f t="shared" si="11"/>
        <v>2513</v>
      </c>
      <c r="N33" s="138">
        <f t="shared" si="9"/>
        <v>7.18</v>
      </c>
      <c r="O33" s="132">
        <f>SUM(O30:O32)</f>
        <v>482</v>
      </c>
      <c r="P33" s="132">
        <f>SUM(P30:P32)</f>
        <v>86</v>
      </c>
      <c r="Q33" s="132">
        <f t="shared" si="15"/>
        <v>482</v>
      </c>
      <c r="R33" s="132">
        <f t="shared" si="15"/>
        <v>86</v>
      </c>
      <c r="S33" s="132">
        <f t="shared" ref="S33:X33" si="19">SUM(S30:S32)</f>
        <v>16294</v>
      </c>
      <c r="T33" s="132">
        <f t="shared" si="19"/>
        <v>3805</v>
      </c>
      <c r="U33" s="132">
        <f t="shared" si="19"/>
        <v>4949</v>
      </c>
      <c r="V33" s="132">
        <f t="shared" si="19"/>
        <v>1047</v>
      </c>
      <c r="W33" s="132">
        <f t="shared" si="19"/>
        <v>2787</v>
      </c>
      <c r="X33" s="132">
        <f t="shared" si="19"/>
        <v>577</v>
      </c>
      <c r="Y33" s="138">
        <f t="shared" si="2"/>
        <v>56.314406950899169</v>
      </c>
      <c r="Z33" s="138">
        <f t="shared" si="2"/>
        <v>55.109837631327601</v>
      </c>
      <c r="AA33" s="132">
        <f t="shared" ref="AA33:AR33" si="20">SUM(AA30:AA32)</f>
        <v>16139</v>
      </c>
      <c r="AB33" s="132">
        <f t="shared" si="20"/>
        <v>3542</v>
      </c>
      <c r="AC33" s="132">
        <f t="shared" si="20"/>
        <v>8267</v>
      </c>
      <c r="AD33" s="132">
        <f t="shared" si="20"/>
        <v>1828</v>
      </c>
      <c r="AE33" s="132">
        <f t="shared" si="20"/>
        <v>5852</v>
      </c>
      <c r="AF33" s="132">
        <f t="shared" si="20"/>
        <v>1445</v>
      </c>
      <c r="AG33" s="132">
        <f t="shared" si="20"/>
        <v>317</v>
      </c>
      <c r="AH33" s="132">
        <f t="shared" si="20"/>
        <v>92</v>
      </c>
      <c r="AI33" s="132">
        <f t="shared" si="20"/>
        <v>1027</v>
      </c>
      <c r="AJ33" s="132">
        <f t="shared" si="20"/>
        <v>257</v>
      </c>
      <c r="AK33" s="132">
        <f t="shared" si="20"/>
        <v>249</v>
      </c>
      <c r="AL33" s="132">
        <f t="shared" si="20"/>
        <v>88</v>
      </c>
      <c r="AM33" s="132">
        <f t="shared" si="20"/>
        <v>713</v>
      </c>
      <c r="AN33" s="132">
        <f t="shared" si="20"/>
        <v>171</v>
      </c>
      <c r="AO33" s="132">
        <f t="shared" si="20"/>
        <v>3996</v>
      </c>
      <c r="AP33" s="132">
        <f t="shared" si="20"/>
        <v>714</v>
      </c>
      <c r="AQ33" s="132">
        <f t="shared" si="20"/>
        <v>3349</v>
      </c>
      <c r="AR33" s="132">
        <f t="shared" si="20"/>
        <v>590</v>
      </c>
      <c r="AS33" s="132">
        <f t="shared" si="3"/>
        <v>7345</v>
      </c>
      <c r="AT33" s="132">
        <f t="shared" si="3"/>
        <v>1304</v>
      </c>
      <c r="AU33" s="132">
        <f t="shared" si="4"/>
        <v>8649</v>
      </c>
      <c r="AV33" s="132">
        <f t="shared" si="16"/>
        <v>3996</v>
      </c>
      <c r="AW33" s="132">
        <f t="shared" si="16"/>
        <v>714</v>
      </c>
      <c r="AX33" s="132">
        <f t="shared" si="16"/>
        <v>3349</v>
      </c>
      <c r="AY33" s="132">
        <f t="shared" si="16"/>
        <v>590</v>
      </c>
      <c r="AZ33" s="132">
        <f t="shared" si="5"/>
        <v>7345</v>
      </c>
      <c r="BA33" s="132">
        <f t="shared" si="5"/>
        <v>1304</v>
      </c>
      <c r="BB33" s="132">
        <f t="shared" si="6"/>
        <v>8649</v>
      </c>
      <c r="BC33" s="132">
        <f t="shared" ref="BC33:BM33" si="21">SUM(BC30:BC32)</f>
        <v>55</v>
      </c>
      <c r="BD33" s="132">
        <f t="shared" si="21"/>
        <v>275</v>
      </c>
      <c r="BE33" s="132">
        <f t="shared" si="21"/>
        <v>110</v>
      </c>
      <c r="BF33" s="132">
        <f t="shared" si="21"/>
        <v>550</v>
      </c>
      <c r="BG33" s="132">
        <f t="shared" si="21"/>
        <v>4</v>
      </c>
      <c r="BH33" s="132">
        <f t="shared" si="21"/>
        <v>2700</v>
      </c>
      <c r="BI33" s="132">
        <f t="shared" si="21"/>
        <v>0</v>
      </c>
      <c r="BJ33" s="132">
        <f t="shared" si="21"/>
        <v>2700</v>
      </c>
      <c r="BK33" s="132">
        <f t="shared" si="21"/>
        <v>5400</v>
      </c>
      <c r="BL33" s="132">
        <f t="shared" si="21"/>
        <v>0</v>
      </c>
      <c r="BM33" s="132">
        <f t="shared" si="21"/>
        <v>5400</v>
      </c>
    </row>
    <row r="34" spans="1:65" s="142" customFormat="1" ht="16.95" customHeight="1">
      <c r="A34" s="134">
        <v>25</v>
      </c>
      <c r="B34" s="140" t="s">
        <v>35</v>
      </c>
      <c r="C34" s="124">
        <v>38000</v>
      </c>
      <c r="D34" s="124">
        <v>4000</v>
      </c>
      <c r="E34" s="124">
        <v>3170</v>
      </c>
      <c r="F34" s="124">
        <v>335</v>
      </c>
      <c r="G34" s="124">
        <v>2819</v>
      </c>
      <c r="H34" s="125">
        <f t="shared" si="0"/>
        <v>88.927444794952677</v>
      </c>
      <c r="I34" s="124">
        <v>268</v>
      </c>
      <c r="J34" s="125">
        <f t="shared" si="18"/>
        <v>80</v>
      </c>
      <c r="K34" s="124">
        <f>July24!K34+G34</f>
        <v>5876</v>
      </c>
      <c r="L34" s="125">
        <f t="shared" si="1"/>
        <v>15.463157894736842</v>
      </c>
      <c r="M34" s="124">
        <f>July24!M34+I34</f>
        <v>522</v>
      </c>
      <c r="N34" s="125">
        <f t="shared" si="9"/>
        <v>13.05</v>
      </c>
      <c r="O34" s="124">
        <v>120</v>
      </c>
      <c r="P34" s="124">
        <v>12</v>
      </c>
      <c r="Q34" s="124">
        <f>July24!Q34+O34</f>
        <v>209</v>
      </c>
      <c r="R34" s="124">
        <f>July24!R34+P34</f>
        <v>34</v>
      </c>
      <c r="S34" s="124">
        <v>3078</v>
      </c>
      <c r="T34" s="124">
        <v>254</v>
      </c>
      <c r="U34" s="124">
        <v>732</v>
      </c>
      <c r="V34" s="124">
        <v>102</v>
      </c>
      <c r="W34" s="124">
        <v>408</v>
      </c>
      <c r="X34" s="124">
        <v>52</v>
      </c>
      <c r="Y34" s="125">
        <f t="shared" si="2"/>
        <v>55.73770491803279</v>
      </c>
      <c r="Z34" s="125">
        <f t="shared" si="2"/>
        <v>50.980392156862742</v>
      </c>
      <c r="AA34" s="124">
        <v>2765</v>
      </c>
      <c r="AB34" s="124">
        <v>195</v>
      </c>
      <c r="AC34" s="124">
        <v>1472</v>
      </c>
      <c r="AD34" s="124">
        <v>103</v>
      </c>
      <c r="AE34" s="124">
        <v>1293</v>
      </c>
      <c r="AF34" s="124">
        <v>102</v>
      </c>
      <c r="AG34" s="124">
        <v>118</v>
      </c>
      <c r="AH34" s="124">
        <v>2</v>
      </c>
      <c r="AI34" s="124">
        <v>190</v>
      </c>
      <c r="AJ34" s="124">
        <v>9</v>
      </c>
      <c r="AK34" s="124">
        <v>59</v>
      </c>
      <c r="AL34" s="124">
        <v>5</v>
      </c>
      <c r="AM34" s="124">
        <v>0</v>
      </c>
      <c r="AN34" s="124">
        <v>12</v>
      </c>
      <c r="AO34" s="124">
        <v>592</v>
      </c>
      <c r="AP34" s="124">
        <v>45</v>
      </c>
      <c r="AQ34" s="124">
        <v>513</v>
      </c>
      <c r="AR34" s="124">
        <v>30</v>
      </c>
      <c r="AS34" s="124">
        <f t="shared" si="3"/>
        <v>1105</v>
      </c>
      <c r="AT34" s="124">
        <f t="shared" si="3"/>
        <v>75</v>
      </c>
      <c r="AU34" s="124">
        <f t="shared" si="4"/>
        <v>1180</v>
      </c>
      <c r="AV34" s="124">
        <f>July24!AV34+AO34</f>
        <v>1225</v>
      </c>
      <c r="AW34" s="124">
        <f>July24!AW34+AP34</f>
        <v>69</v>
      </c>
      <c r="AX34" s="124">
        <f>July24!AX34+AQ34</f>
        <v>1006</v>
      </c>
      <c r="AY34" s="124">
        <f>July24!AY34+AR34</f>
        <v>46</v>
      </c>
      <c r="AZ34" s="124">
        <f t="shared" si="5"/>
        <v>2231</v>
      </c>
      <c r="BA34" s="124">
        <f t="shared" si="5"/>
        <v>115</v>
      </c>
      <c r="BB34" s="124">
        <f t="shared" si="6"/>
        <v>2346</v>
      </c>
      <c r="BC34" s="124"/>
      <c r="BD34" s="124"/>
      <c r="BE34" s="124"/>
      <c r="BF34" s="124"/>
      <c r="BG34" s="124">
        <v>3</v>
      </c>
      <c r="BH34" s="124">
        <v>685</v>
      </c>
      <c r="BI34" s="124"/>
      <c r="BJ34" s="124">
        <f>SUM(BH34:BI34)</f>
        <v>685</v>
      </c>
      <c r="BK34" s="124">
        <f>July24!BK34+BH34</f>
        <v>2187</v>
      </c>
      <c r="BL34" s="124">
        <f>July24!BL34+BI34</f>
        <v>0</v>
      </c>
      <c r="BM34" s="124">
        <f>SUM(BK34:BL34)</f>
        <v>2187</v>
      </c>
    </row>
    <row r="35" spans="1:65" s="142" customFormat="1" ht="16.95" customHeight="1">
      <c r="A35" s="123">
        <v>26</v>
      </c>
      <c r="B35" s="124" t="s">
        <v>36</v>
      </c>
      <c r="C35" s="124">
        <v>12000</v>
      </c>
      <c r="D35" s="124">
        <v>10000</v>
      </c>
      <c r="E35" s="124">
        <v>1010</v>
      </c>
      <c r="F35" s="124">
        <v>896</v>
      </c>
      <c r="G35" s="124">
        <v>775</v>
      </c>
      <c r="H35" s="125">
        <f t="shared" si="0"/>
        <v>76.732673267326732</v>
      </c>
      <c r="I35" s="124">
        <v>377</v>
      </c>
      <c r="J35" s="125">
        <f t="shared" si="18"/>
        <v>42.075892857142854</v>
      </c>
      <c r="K35" s="124">
        <f>July24!K35+G35</f>
        <v>1583</v>
      </c>
      <c r="L35" s="125">
        <f t="shared" si="1"/>
        <v>13.191666666666666</v>
      </c>
      <c r="M35" s="124">
        <f>July24!M35+I35</f>
        <v>1168</v>
      </c>
      <c r="N35" s="125">
        <f t="shared" si="9"/>
        <v>11.68</v>
      </c>
      <c r="O35" s="124">
        <v>48</v>
      </c>
      <c r="P35" s="124">
        <v>27</v>
      </c>
      <c r="Q35" s="124">
        <f>July24!Q35+O35</f>
        <v>90</v>
      </c>
      <c r="R35" s="124">
        <f>July24!R35+P35</f>
        <v>67</v>
      </c>
      <c r="S35" s="124">
        <v>1122</v>
      </c>
      <c r="T35" s="124">
        <v>908</v>
      </c>
      <c r="U35" s="124">
        <v>319</v>
      </c>
      <c r="V35" s="124">
        <v>316</v>
      </c>
      <c r="W35" s="124">
        <v>170</v>
      </c>
      <c r="X35" s="124">
        <v>163</v>
      </c>
      <c r="Y35" s="125">
        <f t="shared" si="2"/>
        <v>53.291536050156736</v>
      </c>
      <c r="Z35" s="125">
        <f t="shared" si="2"/>
        <v>51.582278481012658</v>
      </c>
      <c r="AA35" s="124">
        <v>503</v>
      </c>
      <c r="AB35" s="124">
        <v>888</v>
      </c>
      <c r="AC35" s="124">
        <v>566</v>
      </c>
      <c r="AD35" s="124">
        <v>462</v>
      </c>
      <c r="AE35" s="124">
        <v>306</v>
      </c>
      <c r="AF35" s="124">
        <v>429</v>
      </c>
      <c r="AG35" s="124">
        <v>260</v>
      </c>
      <c r="AH35" s="124">
        <v>31</v>
      </c>
      <c r="AI35" s="124">
        <v>14</v>
      </c>
      <c r="AJ35" s="124">
        <v>43</v>
      </c>
      <c r="AK35" s="124">
        <v>25</v>
      </c>
      <c r="AL35" s="124">
        <v>22</v>
      </c>
      <c r="AM35" s="124">
        <v>7</v>
      </c>
      <c r="AN35" s="124">
        <v>0</v>
      </c>
      <c r="AO35" s="124">
        <v>135</v>
      </c>
      <c r="AP35" s="124">
        <v>183</v>
      </c>
      <c r="AQ35" s="124">
        <v>125</v>
      </c>
      <c r="AR35" s="124">
        <v>183</v>
      </c>
      <c r="AS35" s="124">
        <f t="shared" si="3"/>
        <v>260</v>
      </c>
      <c r="AT35" s="124">
        <f t="shared" si="3"/>
        <v>366</v>
      </c>
      <c r="AU35" s="124">
        <f t="shared" si="4"/>
        <v>626</v>
      </c>
      <c r="AV35" s="124">
        <f>July24!AV35+AO35</f>
        <v>258</v>
      </c>
      <c r="AW35" s="124">
        <f>July24!AW35+AP35</f>
        <v>352</v>
      </c>
      <c r="AX35" s="124">
        <f>July24!AX35+AQ35</f>
        <v>238</v>
      </c>
      <c r="AY35" s="124">
        <f>July24!AY35+AR35</f>
        <v>345</v>
      </c>
      <c r="AZ35" s="124">
        <f t="shared" si="5"/>
        <v>496</v>
      </c>
      <c r="BA35" s="124">
        <f t="shared" si="5"/>
        <v>697</v>
      </c>
      <c r="BB35" s="124">
        <f t="shared" si="6"/>
        <v>1193</v>
      </c>
      <c r="BC35" s="124"/>
      <c r="BD35" s="124"/>
      <c r="BE35" s="124"/>
      <c r="BF35" s="124"/>
      <c r="BG35" s="124"/>
      <c r="BH35" s="124"/>
      <c r="BI35" s="124"/>
      <c r="BJ35" s="124"/>
      <c r="BK35" s="141"/>
      <c r="BL35" s="141"/>
      <c r="BM35" s="141"/>
    </row>
    <row r="36" spans="1:65" s="142" customFormat="1" ht="16.95" customHeight="1">
      <c r="A36" s="128">
        <v>27</v>
      </c>
      <c r="B36" s="129" t="s">
        <v>37</v>
      </c>
      <c r="C36" s="124">
        <v>29000</v>
      </c>
      <c r="D36" s="124">
        <v>0</v>
      </c>
      <c r="E36" s="124">
        <v>2410</v>
      </c>
      <c r="F36" s="124">
        <v>0</v>
      </c>
      <c r="G36" s="124">
        <v>2295</v>
      </c>
      <c r="H36" s="125">
        <f t="shared" si="0"/>
        <v>95.22821576763485</v>
      </c>
      <c r="I36" s="124"/>
      <c r="J36" s="125"/>
      <c r="K36" s="124">
        <f>July24!K36+G36</f>
        <v>4669</v>
      </c>
      <c r="L36" s="125">
        <f t="shared" si="1"/>
        <v>16.100000000000001</v>
      </c>
      <c r="M36" s="124">
        <f>July24!M36+I36</f>
        <v>0</v>
      </c>
      <c r="N36" s="125"/>
      <c r="O36" s="124">
        <v>119</v>
      </c>
      <c r="P36" s="124">
        <v>0</v>
      </c>
      <c r="Q36" s="124">
        <f>July24!Q36+O36</f>
        <v>239</v>
      </c>
      <c r="R36" s="124">
        <f>July24!R36+P36</f>
        <v>0</v>
      </c>
      <c r="S36" s="124">
        <v>2052</v>
      </c>
      <c r="T36" s="124">
        <v>0</v>
      </c>
      <c r="U36" s="124">
        <v>543</v>
      </c>
      <c r="V36" s="124">
        <v>0</v>
      </c>
      <c r="W36" s="124">
        <v>282</v>
      </c>
      <c r="X36" s="124">
        <v>0</v>
      </c>
      <c r="Y36" s="125">
        <f t="shared" si="2"/>
        <v>51.933701657458563</v>
      </c>
      <c r="Z36" s="125"/>
      <c r="AA36" s="124">
        <v>1788</v>
      </c>
      <c r="AB36" s="124">
        <v>0</v>
      </c>
      <c r="AC36" s="124">
        <v>967</v>
      </c>
      <c r="AD36" s="124">
        <v>0</v>
      </c>
      <c r="AE36" s="124">
        <v>821</v>
      </c>
      <c r="AF36" s="124">
        <v>0</v>
      </c>
      <c r="AG36" s="124">
        <v>24</v>
      </c>
      <c r="AH36" s="124">
        <v>0</v>
      </c>
      <c r="AI36" s="124">
        <v>74</v>
      </c>
      <c r="AJ36" s="124">
        <v>0</v>
      </c>
      <c r="AK36" s="124">
        <v>23</v>
      </c>
      <c r="AL36" s="124">
        <v>0</v>
      </c>
      <c r="AM36" s="124">
        <v>14</v>
      </c>
      <c r="AN36" s="124">
        <v>0</v>
      </c>
      <c r="AO36" s="124">
        <v>463</v>
      </c>
      <c r="AP36" s="124">
        <v>0</v>
      </c>
      <c r="AQ36" s="124">
        <v>369</v>
      </c>
      <c r="AR36" s="124">
        <v>0</v>
      </c>
      <c r="AS36" s="124">
        <f t="shared" si="3"/>
        <v>832</v>
      </c>
      <c r="AT36" s="124">
        <f t="shared" si="3"/>
        <v>0</v>
      </c>
      <c r="AU36" s="124">
        <f t="shared" si="4"/>
        <v>832</v>
      </c>
      <c r="AV36" s="124">
        <f>July24!AV36+AO36</f>
        <v>894</v>
      </c>
      <c r="AW36" s="124">
        <f>July24!AW36+AP36</f>
        <v>0</v>
      </c>
      <c r="AX36" s="124">
        <f>July24!AX36+AQ36</f>
        <v>694</v>
      </c>
      <c r="AY36" s="124">
        <f>July24!AY36+AR36</f>
        <v>0</v>
      </c>
      <c r="AZ36" s="124">
        <f t="shared" si="5"/>
        <v>1588</v>
      </c>
      <c r="BA36" s="124">
        <f t="shared" si="5"/>
        <v>0</v>
      </c>
      <c r="BB36" s="124">
        <f t="shared" si="6"/>
        <v>1588</v>
      </c>
      <c r="BC36" s="124"/>
      <c r="BD36" s="124"/>
      <c r="BE36" s="124"/>
      <c r="BF36" s="124"/>
      <c r="BG36" s="124"/>
      <c r="BH36" s="124"/>
      <c r="BI36" s="124"/>
      <c r="BJ36" s="124"/>
      <c r="BK36" s="141"/>
      <c r="BL36" s="141"/>
      <c r="BM36" s="141"/>
    </row>
    <row r="37" spans="1:65" s="143" customFormat="1" ht="16.95" customHeight="1">
      <c r="A37" s="130"/>
      <c r="B37" s="131" t="s">
        <v>18</v>
      </c>
      <c r="C37" s="131">
        <f>SUM(C34:C36)</f>
        <v>79000</v>
      </c>
      <c r="D37" s="132">
        <f t="shared" ref="D37:BM37" si="22">SUM(D34:D36)</f>
        <v>14000</v>
      </c>
      <c r="E37" s="132">
        <f t="shared" si="22"/>
        <v>6590</v>
      </c>
      <c r="F37" s="132">
        <f t="shared" si="22"/>
        <v>1231</v>
      </c>
      <c r="G37" s="132">
        <f t="shared" si="22"/>
        <v>5889</v>
      </c>
      <c r="H37" s="125">
        <f t="shared" si="0"/>
        <v>89.362670713201823</v>
      </c>
      <c r="I37" s="132">
        <f t="shared" si="22"/>
        <v>645</v>
      </c>
      <c r="J37" s="125">
        <f>I37*100/F37</f>
        <v>52.396425670186836</v>
      </c>
      <c r="K37" s="132">
        <f>SUM(K34:K36)</f>
        <v>12128</v>
      </c>
      <c r="L37" s="138">
        <f t="shared" si="1"/>
        <v>15.351898734177215</v>
      </c>
      <c r="M37" s="132">
        <f t="shared" si="11"/>
        <v>645</v>
      </c>
      <c r="N37" s="138">
        <f t="shared" si="9"/>
        <v>4.6071428571428568</v>
      </c>
      <c r="O37" s="132">
        <f t="shared" si="22"/>
        <v>287</v>
      </c>
      <c r="P37" s="132">
        <f t="shared" si="22"/>
        <v>39</v>
      </c>
      <c r="Q37" s="132">
        <f t="shared" si="15"/>
        <v>287</v>
      </c>
      <c r="R37" s="132">
        <f t="shared" si="15"/>
        <v>39</v>
      </c>
      <c r="S37" s="132">
        <f t="shared" si="22"/>
        <v>6252</v>
      </c>
      <c r="T37" s="132">
        <f t="shared" si="22"/>
        <v>1162</v>
      </c>
      <c r="U37" s="132">
        <f t="shared" si="22"/>
        <v>1594</v>
      </c>
      <c r="V37" s="132">
        <f t="shared" si="22"/>
        <v>418</v>
      </c>
      <c r="W37" s="132">
        <f t="shared" si="22"/>
        <v>860</v>
      </c>
      <c r="X37" s="132">
        <f t="shared" si="22"/>
        <v>215</v>
      </c>
      <c r="Y37" s="138">
        <f t="shared" si="2"/>
        <v>53.952321204516942</v>
      </c>
      <c r="Z37" s="138">
        <f t="shared" si="2"/>
        <v>51.435406698564591</v>
      </c>
      <c r="AA37" s="132">
        <f t="shared" si="22"/>
        <v>5056</v>
      </c>
      <c r="AB37" s="132">
        <f t="shared" si="22"/>
        <v>1083</v>
      </c>
      <c r="AC37" s="132">
        <f t="shared" si="22"/>
        <v>3005</v>
      </c>
      <c r="AD37" s="132">
        <f t="shared" si="22"/>
        <v>565</v>
      </c>
      <c r="AE37" s="132">
        <f t="shared" si="22"/>
        <v>2420</v>
      </c>
      <c r="AF37" s="132">
        <f t="shared" si="22"/>
        <v>531</v>
      </c>
      <c r="AG37" s="132">
        <f t="shared" si="22"/>
        <v>402</v>
      </c>
      <c r="AH37" s="132">
        <f t="shared" si="22"/>
        <v>33</v>
      </c>
      <c r="AI37" s="132">
        <f t="shared" si="22"/>
        <v>278</v>
      </c>
      <c r="AJ37" s="132">
        <f t="shared" si="22"/>
        <v>52</v>
      </c>
      <c r="AK37" s="132">
        <f t="shared" si="22"/>
        <v>107</v>
      </c>
      <c r="AL37" s="132">
        <f t="shared" si="22"/>
        <v>27</v>
      </c>
      <c r="AM37" s="132">
        <f t="shared" si="22"/>
        <v>21</v>
      </c>
      <c r="AN37" s="132">
        <f t="shared" si="22"/>
        <v>12</v>
      </c>
      <c r="AO37" s="132">
        <f t="shared" si="22"/>
        <v>1190</v>
      </c>
      <c r="AP37" s="132">
        <f t="shared" si="22"/>
        <v>228</v>
      </c>
      <c r="AQ37" s="132">
        <f t="shared" si="22"/>
        <v>1007</v>
      </c>
      <c r="AR37" s="132">
        <f t="shared" si="22"/>
        <v>213</v>
      </c>
      <c r="AS37" s="132">
        <f t="shared" si="3"/>
        <v>2197</v>
      </c>
      <c r="AT37" s="132">
        <f t="shared" si="3"/>
        <v>441</v>
      </c>
      <c r="AU37" s="132">
        <f t="shared" si="4"/>
        <v>2638</v>
      </c>
      <c r="AV37" s="132">
        <f t="shared" si="16"/>
        <v>1190</v>
      </c>
      <c r="AW37" s="132">
        <f t="shared" si="16"/>
        <v>228</v>
      </c>
      <c r="AX37" s="132">
        <f t="shared" si="16"/>
        <v>1007</v>
      </c>
      <c r="AY37" s="132">
        <f t="shared" si="16"/>
        <v>213</v>
      </c>
      <c r="AZ37" s="132">
        <f t="shared" si="5"/>
        <v>2197</v>
      </c>
      <c r="BA37" s="132">
        <f t="shared" si="5"/>
        <v>441</v>
      </c>
      <c r="BB37" s="132">
        <f t="shared" si="6"/>
        <v>2638</v>
      </c>
      <c r="BC37" s="132">
        <f t="shared" si="22"/>
        <v>0</v>
      </c>
      <c r="BD37" s="132">
        <f t="shared" si="22"/>
        <v>0</v>
      </c>
      <c r="BE37" s="132">
        <f t="shared" si="22"/>
        <v>0</v>
      </c>
      <c r="BF37" s="132">
        <f t="shared" si="22"/>
        <v>0</v>
      </c>
      <c r="BG37" s="132">
        <f t="shared" si="22"/>
        <v>3</v>
      </c>
      <c r="BH37" s="132">
        <f t="shared" si="22"/>
        <v>685</v>
      </c>
      <c r="BI37" s="132">
        <f t="shared" si="22"/>
        <v>0</v>
      </c>
      <c r="BJ37" s="132">
        <f t="shared" si="22"/>
        <v>685</v>
      </c>
      <c r="BK37" s="132">
        <f t="shared" si="22"/>
        <v>2187</v>
      </c>
      <c r="BL37" s="132">
        <f t="shared" si="22"/>
        <v>0</v>
      </c>
      <c r="BM37" s="132">
        <f t="shared" si="22"/>
        <v>2187</v>
      </c>
    </row>
    <row r="38" spans="1:65" s="143" customFormat="1" ht="16.95" customHeight="1">
      <c r="A38" s="136">
        <v>28</v>
      </c>
      <c r="B38" s="137" t="s">
        <v>38</v>
      </c>
      <c r="C38" s="132">
        <v>14000</v>
      </c>
      <c r="D38" s="132">
        <v>0</v>
      </c>
      <c r="E38" s="132">
        <v>1167</v>
      </c>
      <c r="F38" s="132">
        <v>0</v>
      </c>
      <c r="G38" s="132">
        <v>832</v>
      </c>
      <c r="H38" s="125">
        <f t="shared" si="0"/>
        <v>71.293916023993148</v>
      </c>
      <c r="I38" s="132">
        <v>0</v>
      </c>
      <c r="J38" s="138"/>
      <c r="K38" s="132">
        <f>July24!K38+G38</f>
        <v>1734</v>
      </c>
      <c r="L38" s="138">
        <f t="shared" si="1"/>
        <v>12.385714285714286</v>
      </c>
      <c r="M38" s="132">
        <f>July24!M38+I38</f>
        <v>0</v>
      </c>
      <c r="N38" s="138"/>
      <c r="O38" s="132">
        <v>36</v>
      </c>
      <c r="P38" s="132">
        <v>0</v>
      </c>
      <c r="Q38" s="124">
        <f>July24!Q38+O38</f>
        <v>76</v>
      </c>
      <c r="R38" s="124">
        <f>July24!R38+P38</f>
        <v>0</v>
      </c>
      <c r="S38" s="132">
        <v>1043</v>
      </c>
      <c r="T38" s="132">
        <v>0</v>
      </c>
      <c r="U38" s="132">
        <v>444</v>
      </c>
      <c r="V38" s="132">
        <v>0</v>
      </c>
      <c r="W38" s="132">
        <v>197</v>
      </c>
      <c r="X38" s="132">
        <v>0</v>
      </c>
      <c r="Y38" s="138">
        <f t="shared" si="2"/>
        <v>44.369369369369366</v>
      </c>
      <c r="Z38" s="138"/>
      <c r="AA38" s="132">
        <v>870</v>
      </c>
      <c r="AB38" s="132">
        <v>0</v>
      </c>
      <c r="AC38" s="132">
        <v>225</v>
      </c>
      <c r="AD38" s="132">
        <v>0</v>
      </c>
      <c r="AE38" s="132">
        <v>244</v>
      </c>
      <c r="AF38" s="132">
        <v>0</v>
      </c>
      <c r="AG38" s="132">
        <v>87</v>
      </c>
      <c r="AH38" s="132">
        <v>0</v>
      </c>
      <c r="AI38" s="132">
        <v>147</v>
      </c>
      <c r="AJ38" s="132">
        <v>0</v>
      </c>
      <c r="AK38" s="132">
        <v>37</v>
      </c>
      <c r="AL38" s="132">
        <v>0</v>
      </c>
      <c r="AM38" s="132">
        <v>61</v>
      </c>
      <c r="AN38" s="132">
        <v>0</v>
      </c>
      <c r="AO38" s="132">
        <v>224</v>
      </c>
      <c r="AP38" s="132">
        <v>0</v>
      </c>
      <c r="AQ38" s="132">
        <v>183</v>
      </c>
      <c r="AR38" s="132">
        <v>0</v>
      </c>
      <c r="AS38" s="132">
        <f t="shared" si="3"/>
        <v>407</v>
      </c>
      <c r="AT38" s="132">
        <f t="shared" si="3"/>
        <v>0</v>
      </c>
      <c r="AU38" s="132">
        <f t="shared" si="4"/>
        <v>407</v>
      </c>
      <c r="AV38" s="124">
        <f>July24!AV38+AO38</f>
        <v>439</v>
      </c>
      <c r="AW38" s="124">
        <f>July24!AW38+AP38</f>
        <v>0</v>
      </c>
      <c r="AX38" s="124">
        <f>July24!AX38+AQ38</f>
        <v>359</v>
      </c>
      <c r="AY38" s="124">
        <f>July24!AY38+AR38</f>
        <v>0</v>
      </c>
      <c r="AZ38" s="132">
        <f t="shared" si="5"/>
        <v>798</v>
      </c>
      <c r="BA38" s="132">
        <f t="shared" si="5"/>
        <v>0</v>
      </c>
      <c r="BB38" s="132">
        <f t="shared" si="6"/>
        <v>798</v>
      </c>
      <c r="BC38" s="132"/>
      <c r="BD38" s="132"/>
      <c r="BE38" s="132"/>
      <c r="BF38" s="132"/>
      <c r="BG38" s="132"/>
      <c r="BH38" s="132"/>
      <c r="BI38" s="132"/>
      <c r="BJ38" s="132"/>
      <c r="BK38" s="144"/>
      <c r="BL38" s="144"/>
      <c r="BM38" s="144"/>
    </row>
    <row r="39" spans="1:65" s="143" customFormat="1" ht="16.95" customHeight="1">
      <c r="A39" s="130">
        <v>29</v>
      </c>
      <c r="B39" s="132" t="s">
        <v>39</v>
      </c>
      <c r="C39" s="132">
        <v>6500</v>
      </c>
      <c r="D39" s="132">
        <v>0</v>
      </c>
      <c r="E39" s="132">
        <v>539</v>
      </c>
      <c r="F39" s="132">
        <v>0</v>
      </c>
      <c r="G39" s="132">
        <v>427</v>
      </c>
      <c r="H39" s="125">
        <f t="shared" si="0"/>
        <v>79.220779220779221</v>
      </c>
      <c r="I39" s="132">
        <v>0</v>
      </c>
      <c r="J39" s="138"/>
      <c r="K39" s="132">
        <f>July24!K39+G39</f>
        <v>925</v>
      </c>
      <c r="L39" s="138">
        <f t="shared" si="1"/>
        <v>14.23076923076923</v>
      </c>
      <c r="M39" s="132">
        <f>July24!M39+I39</f>
        <v>0</v>
      </c>
      <c r="N39" s="138"/>
      <c r="O39" s="132">
        <v>2</v>
      </c>
      <c r="P39" s="132">
        <v>0</v>
      </c>
      <c r="Q39" s="124">
        <f>July24!Q39+O39</f>
        <v>3</v>
      </c>
      <c r="R39" s="124">
        <f>July24!R39+P39</f>
        <v>0</v>
      </c>
      <c r="S39" s="132">
        <v>447</v>
      </c>
      <c r="T39" s="132">
        <v>0</v>
      </c>
      <c r="U39" s="132">
        <v>167</v>
      </c>
      <c r="V39" s="132">
        <v>0</v>
      </c>
      <c r="W39" s="132">
        <v>104</v>
      </c>
      <c r="X39" s="132">
        <v>0</v>
      </c>
      <c r="Y39" s="138">
        <f t="shared" si="2"/>
        <v>62.275449101796404</v>
      </c>
      <c r="Z39" s="138"/>
      <c r="AA39" s="132">
        <v>412</v>
      </c>
      <c r="AB39" s="132">
        <v>0</v>
      </c>
      <c r="AC39" s="132">
        <v>202</v>
      </c>
      <c r="AD39" s="132">
        <v>0</v>
      </c>
      <c r="AE39" s="132">
        <v>121</v>
      </c>
      <c r="AF39" s="132">
        <v>0</v>
      </c>
      <c r="AG39" s="132">
        <v>5</v>
      </c>
      <c r="AH39" s="132">
        <v>0</v>
      </c>
      <c r="AI39" s="132">
        <v>10</v>
      </c>
      <c r="AJ39" s="132">
        <v>0</v>
      </c>
      <c r="AK39" s="132">
        <v>3</v>
      </c>
      <c r="AL39" s="132">
        <v>0</v>
      </c>
      <c r="AM39" s="132">
        <v>6</v>
      </c>
      <c r="AN39" s="132">
        <v>0</v>
      </c>
      <c r="AO39" s="132">
        <v>111</v>
      </c>
      <c r="AP39" s="132">
        <v>0</v>
      </c>
      <c r="AQ39" s="132">
        <v>95</v>
      </c>
      <c r="AR39" s="132">
        <v>0</v>
      </c>
      <c r="AS39" s="132">
        <f t="shared" si="3"/>
        <v>206</v>
      </c>
      <c r="AT39" s="132">
        <f t="shared" si="3"/>
        <v>0</v>
      </c>
      <c r="AU39" s="132">
        <f t="shared" si="4"/>
        <v>206</v>
      </c>
      <c r="AV39" s="124">
        <f>July24!AV39+AO39</f>
        <v>227</v>
      </c>
      <c r="AW39" s="124">
        <f>July24!AW39+AP39</f>
        <v>0</v>
      </c>
      <c r="AX39" s="124">
        <f>July24!AX39+AQ39</f>
        <v>183</v>
      </c>
      <c r="AY39" s="124">
        <f>July24!AY39+AR39</f>
        <v>0</v>
      </c>
      <c r="AZ39" s="132">
        <f t="shared" si="5"/>
        <v>410</v>
      </c>
      <c r="BA39" s="132">
        <f t="shared" si="5"/>
        <v>0</v>
      </c>
      <c r="BB39" s="132">
        <f t="shared" si="6"/>
        <v>410</v>
      </c>
      <c r="BC39" s="132"/>
      <c r="BD39" s="132"/>
      <c r="BE39" s="132"/>
      <c r="BF39" s="132"/>
      <c r="BG39" s="132"/>
      <c r="BH39" s="132"/>
      <c r="BI39" s="132"/>
      <c r="BJ39" s="132"/>
      <c r="BK39" s="144"/>
      <c r="BL39" s="144"/>
      <c r="BM39" s="144"/>
    </row>
    <row r="40" spans="1:65" s="143" customFormat="1" ht="16.95" customHeight="1">
      <c r="A40" s="130">
        <v>30</v>
      </c>
      <c r="B40" s="132" t="s">
        <v>40</v>
      </c>
      <c r="C40" s="132">
        <v>10000</v>
      </c>
      <c r="D40" s="132">
        <v>0</v>
      </c>
      <c r="E40" s="132">
        <v>839</v>
      </c>
      <c r="F40" s="132">
        <v>0</v>
      </c>
      <c r="G40" s="132">
        <v>898</v>
      </c>
      <c r="H40" s="125">
        <f t="shared" si="0"/>
        <v>107.03218116805721</v>
      </c>
      <c r="I40" s="132">
        <v>0</v>
      </c>
      <c r="J40" s="138"/>
      <c r="K40" s="132">
        <f>July24!K40+G40</f>
        <v>1734</v>
      </c>
      <c r="L40" s="138">
        <f t="shared" si="1"/>
        <v>17.34</v>
      </c>
      <c r="M40" s="132">
        <f>July24!M40+I40</f>
        <v>0</v>
      </c>
      <c r="N40" s="138"/>
      <c r="O40" s="132">
        <v>0</v>
      </c>
      <c r="P40" s="132">
        <v>0</v>
      </c>
      <c r="Q40" s="124">
        <f>July24!Q40+O40</f>
        <v>0</v>
      </c>
      <c r="R40" s="124">
        <f>July24!R40+P40</f>
        <v>0</v>
      </c>
      <c r="S40" s="132">
        <v>864</v>
      </c>
      <c r="T40" s="132">
        <v>0</v>
      </c>
      <c r="U40" s="132">
        <v>289</v>
      </c>
      <c r="V40" s="132">
        <v>0</v>
      </c>
      <c r="W40" s="132">
        <v>160</v>
      </c>
      <c r="X40" s="132">
        <v>0</v>
      </c>
      <c r="Y40" s="138">
        <f t="shared" si="2"/>
        <v>55.363321799307961</v>
      </c>
      <c r="Z40" s="138"/>
      <c r="AA40" s="132">
        <v>656</v>
      </c>
      <c r="AB40" s="132">
        <v>0</v>
      </c>
      <c r="AC40" s="132">
        <v>346</v>
      </c>
      <c r="AD40" s="132">
        <v>0</v>
      </c>
      <c r="AE40" s="132">
        <v>310</v>
      </c>
      <c r="AF40" s="132">
        <v>0</v>
      </c>
      <c r="AG40" s="132">
        <v>0</v>
      </c>
      <c r="AH40" s="132">
        <v>0</v>
      </c>
      <c r="AI40" s="132">
        <v>0</v>
      </c>
      <c r="AJ40" s="132">
        <v>36</v>
      </c>
      <c r="AK40" s="132">
        <v>0</v>
      </c>
      <c r="AL40" s="132">
        <v>0</v>
      </c>
      <c r="AM40" s="132">
        <v>0</v>
      </c>
      <c r="AN40" s="132">
        <v>0</v>
      </c>
      <c r="AO40" s="132">
        <v>194</v>
      </c>
      <c r="AP40" s="132">
        <v>0</v>
      </c>
      <c r="AQ40" s="132">
        <v>116</v>
      </c>
      <c r="AR40" s="132">
        <v>0</v>
      </c>
      <c r="AS40" s="132">
        <f t="shared" si="3"/>
        <v>310</v>
      </c>
      <c r="AT40" s="132">
        <f t="shared" si="3"/>
        <v>0</v>
      </c>
      <c r="AU40" s="132">
        <f t="shared" si="4"/>
        <v>310</v>
      </c>
      <c r="AV40" s="124">
        <f>July24!AV40+AO40</f>
        <v>452</v>
      </c>
      <c r="AW40" s="124">
        <f>July24!AW40+AP40</f>
        <v>0</v>
      </c>
      <c r="AX40" s="124">
        <f>July24!AX40+AQ40</f>
        <v>270</v>
      </c>
      <c r="AY40" s="124">
        <f>July24!AY40+AR40</f>
        <v>0</v>
      </c>
      <c r="AZ40" s="132">
        <f t="shared" si="5"/>
        <v>722</v>
      </c>
      <c r="BA40" s="132">
        <f t="shared" si="5"/>
        <v>0</v>
      </c>
      <c r="BB40" s="132">
        <f t="shared" si="6"/>
        <v>722</v>
      </c>
      <c r="BC40" s="132"/>
      <c r="BD40" s="132"/>
      <c r="BE40" s="132"/>
      <c r="BF40" s="132"/>
      <c r="BG40" s="132"/>
      <c r="BH40" s="132"/>
      <c r="BI40" s="132"/>
      <c r="BJ40" s="132"/>
      <c r="BK40" s="144"/>
      <c r="BL40" s="144"/>
      <c r="BM40" s="144"/>
    </row>
    <row r="41" spans="1:65" s="142" customFormat="1" ht="16.95" customHeight="1">
      <c r="A41" s="123">
        <v>31</v>
      </c>
      <c r="B41" s="124" t="s">
        <v>41</v>
      </c>
      <c r="C41" s="124">
        <v>24000</v>
      </c>
      <c r="D41" s="124">
        <v>0</v>
      </c>
      <c r="E41" s="124">
        <v>1835</v>
      </c>
      <c r="F41" s="124">
        <v>0</v>
      </c>
      <c r="G41" s="124">
        <v>1702</v>
      </c>
      <c r="H41" s="125">
        <f t="shared" si="0"/>
        <v>92.752043596730246</v>
      </c>
      <c r="I41" s="124">
        <v>0</v>
      </c>
      <c r="J41" s="125"/>
      <c r="K41" s="124">
        <f>July24!K41+G41</f>
        <v>3427</v>
      </c>
      <c r="L41" s="125">
        <f t="shared" si="1"/>
        <v>14.279166666666667</v>
      </c>
      <c r="M41" s="124">
        <f>July24!M41+I41</f>
        <v>0</v>
      </c>
      <c r="N41" s="125"/>
      <c r="O41" s="124">
        <v>106</v>
      </c>
      <c r="P41" s="124">
        <v>0</v>
      </c>
      <c r="Q41" s="124">
        <f>July24!Q41+O41</f>
        <v>189</v>
      </c>
      <c r="R41" s="124">
        <f>July24!R41+P41</f>
        <v>0</v>
      </c>
      <c r="S41" s="124">
        <v>2756</v>
      </c>
      <c r="T41" s="124">
        <v>0</v>
      </c>
      <c r="U41" s="124">
        <v>733</v>
      </c>
      <c r="V41" s="124">
        <v>0</v>
      </c>
      <c r="W41" s="124">
        <v>460</v>
      </c>
      <c r="X41" s="124">
        <v>0</v>
      </c>
      <c r="Y41" s="125">
        <f t="shared" si="2"/>
        <v>62.755798090040926</v>
      </c>
      <c r="Z41" s="125"/>
      <c r="AA41" s="124">
        <v>1347</v>
      </c>
      <c r="AB41" s="124">
        <v>0</v>
      </c>
      <c r="AC41" s="124">
        <v>729</v>
      </c>
      <c r="AD41" s="124">
        <v>0</v>
      </c>
      <c r="AE41" s="124">
        <v>575</v>
      </c>
      <c r="AF41" s="124">
        <v>0</v>
      </c>
      <c r="AG41" s="124">
        <v>14</v>
      </c>
      <c r="AH41" s="124">
        <v>0</v>
      </c>
      <c r="AI41" s="124">
        <v>19</v>
      </c>
      <c r="AJ41" s="124">
        <v>0</v>
      </c>
      <c r="AK41" s="124">
        <v>48</v>
      </c>
      <c r="AL41" s="124">
        <v>0</v>
      </c>
      <c r="AM41" s="124">
        <v>141</v>
      </c>
      <c r="AN41" s="124">
        <v>0</v>
      </c>
      <c r="AO41" s="124">
        <v>466</v>
      </c>
      <c r="AP41" s="124">
        <v>0</v>
      </c>
      <c r="AQ41" s="124">
        <v>389</v>
      </c>
      <c r="AR41" s="124">
        <v>0</v>
      </c>
      <c r="AS41" s="124">
        <f t="shared" si="3"/>
        <v>855</v>
      </c>
      <c r="AT41" s="124">
        <f t="shared" si="3"/>
        <v>0</v>
      </c>
      <c r="AU41" s="124">
        <f t="shared" si="4"/>
        <v>855</v>
      </c>
      <c r="AV41" s="124">
        <f>July24!AV41+AO41</f>
        <v>904</v>
      </c>
      <c r="AW41" s="124">
        <f>July24!AW41+AP41</f>
        <v>0</v>
      </c>
      <c r="AX41" s="124">
        <f>July24!AX41+AQ41</f>
        <v>720</v>
      </c>
      <c r="AY41" s="124">
        <f>July24!AY41+AR41</f>
        <v>0</v>
      </c>
      <c r="AZ41" s="124">
        <f t="shared" si="5"/>
        <v>1624</v>
      </c>
      <c r="BA41" s="124">
        <f t="shared" si="5"/>
        <v>0</v>
      </c>
      <c r="BB41" s="124">
        <f t="shared" si="6"/>
        <v>1624</v>
      </c>
      <c r="BC41" s="124">
        <v>45</v>
      </c>
      <c r="BD41" s="124">
        <v>225</v>
      </c>
      <c r="BE41" s="124">
        <f>July24!BE41+BC41</f>
        <v>90</v>
      </c>
      <c r="BF41" s="124">
        <f>July24!BF41+BD41</f>
        <v>450</v>
      </c>
      <c r="BG41" s="124"/>
      <c r="BH41" s="124"/>
      <c r="BI41" s="124"/>
      <c r="BJ41" s="124"/>
      <c r="BK41" s="141"/>
      <c r="BL41" s="141"/>
      <c r="BM41" s="141"/>
    </row>
    <row r="42" spans="1:65" s="142" customFormat="1" ht="16.95" customHeight="1">
      <c r="A42" s="123">
        <v>32</v>
      </c>
      <c r="B42" s="124" t="s">
        <v>42</v>
      </c>
      <c r="C42" s="124">
        <v>22000</v>
      </c>
      <c r="D42" s="124">
        <v>0</v>
      </c>
      <c r="E42" s="124">
        <v>1704</v>
      </c>
      <c r="F42" s="124">
        <v>0</v>
      </c>
      <c r="G42" s="124">
        <v>909</v>
      </c>
      <c r="H42" s="125">
        <f t="shared" si="0"/>
        <v>53.345070422535208</v>
      </c>
      <c r="I42" s="124">
        <v>0</v>
      </c>
      <c r="J42" s="125"/>
      <c r="K42" s="124">
        <f>July24!K42+G42</f>
        <v>2131</v>
      </c>
      <c r="L42" s="125">
        <f t="shared" si="1"/>
        <v>9.6863636363636356</v>
      </c>
      <c r="M42" s="124">
        <f>July24!M42+I42</f>
        <v>0</v>
      </c>
      <c r="N42" s="125"/>
      <c r="O42" s="124">
        <v>141</v>
      </c>
      <c r="P42" s="124">
        <v>0</v>
      </c>
      <c r="Q42" s="124">
        <f>July24!Q42+O42</f>
        <v>210</v>
      </c>
      <c r="R42" s="124">
        <f>July24!R42+P42</f>
        <v>0</v>
      </c>
      <c r="S42" s="124">
        <v>1673</v>
      </c>
      <c r="T42" s="124">
        <v>0</v>
      </c>
      <c r="U42" s="124">
        <v>883</v>
      </c>
      <c r="V42" s="124">
        <v>0</v>
      </c>
      <c r="W42" s="124">
        <v>596</v>
      </c>
      <c r="X42" s="124">
        <v>0</v>
      </c>
      <c r="Y42" s="125">
        <f t="shared" si="2"/>
        <v>67.497168742921858</v>
      </c>
      <c r="Z42" s="125"/>
      <c r="AA42" s="124">
        <v>1266</v>
      </c>
      <c r="AB42" s="124">
        <v>0</v>
      </c>
      <c r="AC42" s="124">
        <v>631</v>
      </c>
      <c r="AD42" s="124">
        <v>0</v>
      </c>
      <c r="AE42" s="124">
        <v>449</v>
      </c>
      <c r="AF42" s="124">
        <v>0</v>
      </c>
      <c r="AG42" s="124">
        <v>11</v>
      </c>
      <c r="AH42" s="124">
        <v>0</v>
      </c>
      <c r="AI42" s="124">
        <v>17</v>
      </c>
      <c r="AJ42" s="124">
        <v>0</v>
      </c>
      <c r="AK42" s="124">
        <v>21</v>
      </c>
      <c r="AL42" s="124">
        <v>0</v>
      </c>
      <c r="AM42" s="124">
        <v>245</v>
      </c>
      <c r="AN42" s="124">
        <v>0</v>
      </c>
      <c r="AO42" s="124">
        <v>439</v>
      </c>
      <c r="AP42" s="124">
        <v>0</v>
      </c>
      <c r="AQ42" s="124">
        <v>340</v>
      </c>
      <c r="AR42" s="124">
        <v>0</v>
      </c>
      <c r="AS42" s="124">
        <f t="shared" si="3"/>
        <v>779</v>
      </c>
      <c r="AT42" s="124">
        <f t="shared" si="3"/>
        <v>0</v>
      </c>
      <c r="AU42" s="124">
        <f t="shared" si="4"/>
        <v>779</v>
      </c>
      <c r="AV42" s="124">
        <f>July24!AV42+AO42</f>
        <v>749</v>
      </c>
      <c r="AW42" s="124">
        <f>July24!AW42+AP42</f>
        <v>0</v>
      </c>
      <c r="AX42" s="124">
        <f>July24!AX42+AQ42</f>
        <v>592</v>
      </c>
      <c r="AY42" s="124">
        <f>July24!AY42+AR42</f>
        <v>0</v>
      </c>
      <c r="AZ42" s="124">
        <f t="shared" si="5"/>
        <v>1341</v>
      </c>
      <c r="BA42" s="124">
        <f t="shared" si="5"/>
        <v>0</v>
      </c>
      <c r="BB42" s="124">
        <f t="shared" si="6"/>
        <v>1341</v>
      </c>
      <c r="BC42" s="124"/>
      <c r="BD42" s="124"/>
      <c r="BE42" s="124"/>
      <c r="BF42" s="124"/>
      <c r="BG42" s="124"/>
      <c r="BH42" s="124"/>
      <c r="BI42" s="124"/>
      <c r="BJ42" s="124"/>
      <c r="BK42" s="141"/>
      <c r="BL42" s="141"/>
      <c r="BM42" s="141"/>
    </row>
    <row r="43" spans="1:65" s="142" customFormat="1" ht="16.95" customHeight="1">
      <c r="A43" s="123">
        <v>33</v>
      </c>
      <c r="B43" s="124" t="s">
        <v>43</v>
      </c>
      <c r="C43" s="124">
        <v>25000</v>
      </c>
      <c r="D43" s="124">
        <v>0</v>
      </c>
      <c r="E43" s="124">
        <v>2030</v>
      </c>
      <c r="F43" s="124">
        <v>0</v>
      </c>
      <c r="G43" s="124">
        <v>1609</v>
      </c>
      <c r="H43" s="125">
        <f t="shared" si="0"/>
        <v>79.261083743842363</v>
      </c>
      <c r="I43" s="124">
        <v>0</v>
      </c>
      <c r="J43" s="125"/>
      <c r="K43" s="124">
        <f>July24!K43+G43</f>
        <v>3536</v>
      </c>
      <c r="L43" s="125">
        <f t="shared" si="1"/>
        <v>14.144</v>
      </c>
      <c r="M43" s="124">
        <f>July24!M43+I43</f>
        <v>0</v>
      </c>
      <c r="N43" s="125"/>
      <c r="O43" s="124">
        <v>126</v>
      </c>
      <c r="P43" s="124">
        <v>0</v>
      </c>
      <c r="Q43" s="124">
        <f>July24!Q43+O43</f>
        <v>313</v>
      </c>
      <c r="R43" s="124">
        <f>July24!R43+P43</f>
        <v>0</v>
      </c>
      <c r="S43" s="124">
        <v>1940</v>
      </c>
      <c r="T43" s="124">
        <v>0</v>
      </c>
      <c r="U43" s="124">
        <v>568</v>
      </c>
      <c r="V43" s="124">
        <v>0</v>
      </c>
      <c r="W43" s="124">
        <v>303</v>
      </c>
      <c r="X43" s="124">
        <v>0</v>
      </c>
      <c r="Y43" s="125">
        <f t="shared" si="2"/>
        <v>53.345070422535208</v>
      </c>
      <c r="Z43" s="125"/>
      <c r="AA43" s="124">
        <v>2015</v>
      </c>
      <c r="AB43" s="124">
        <v>0</v>
      </c>
      <c r="AC43" s="124">
        <v>1196</v>
      </c>
      <c r="AD43" s="124">
        <v>0</v>
      </c>
      <c r="AE43" s="124">
        <v>873</v>
      </c>
      <c r="AF43" s="124">
        <v>0</v>
      </c>
      <c r="AG43" s="124">
        <v>19</v>
      </c>
      <c r="AH43" s="124">
        <v>0</v>
      </c>
      <c r="AI43" s="124">
        <v>27</v>
      </c>
      <c r="AJ43" s="124">
        <v>0</v>
      </c>
      <c r="AK43" s="124">
        <v>41</v>
      </c>
      <c r="AL43" s="124">
        <v>0</v>
      </c>
      <c r="AM43" s="124">
        <v>313</v>
      </c>
      <c r="AN43" s="124">
        <v>0</v>
      </c>
      <c r="AO43" s="124">
        <v>441</v>
      </c>
      <c r="AP43" s="124">
        <v>0</v>
      </c>
      <c r="AQ43" s="124">
        <v>354</v>
      </c>
      <c r="AR43" s="124">
        <v>0</v>
      </c>
      <c r="AS43" s="124">
        <f t="shared" si="3"/>
        <v>795</v>
      </c>
      <c r="AT43" s="124">
        <f t="shared" si="3"/>
        <v>0</v>
      </c>
      <c r="AU43" s="124">
        <f t="shared" si="4"/>
        <v>795</v>
      </c>
      <c r="AV43" s="124">
        <f>July24!AV43+AO43</f>
        <v>886</v>
      </c>
      <c r="AW43" s="124">
        <f>July24!AW43+AP43</f>
        <v>0</v>
      </c>
      <c r="AX43" s="124">
        <f>July24!AX43+AQ43</f>
        <v>727</v>
      </c>
      <c r="AY43" s="124">
        <f>July24!AY43+AR43</f>
        <v>0</v>
      </c>
      <c r="AZ43" s="124">
        <f t="shared" si="5"/>
        <v>1613</v>
      </c>
      <c r="BA43" s="124">
        <f t="shared" si="5"/>
        <v>0</v>
      </c>
      <c r="BB43" s="124">
        <f t="shared" si="6"/>
        <v>1613</v>
      </c>
      <c r="BC43" s="124"/>
      <c r="BD43" s="124"/>
      <c r="BE43" s="124"/>
      <c r="BF43" s="124"/>
      <c r="BG43" s="124"/>
      <c r="BH43" s="124"/>
      <c r="BI43" s="124"/>
      <c r="BJ43" s="124"/>
      <c r="BK43" s="141"/>
      <c r="BL43" s="141"/>
      <c r="BM43" s="141"/>
    </row>
    <row r="44" spans="1:65" s="142" customFormat="1" ht="16.95" customHeight="1">
      <c r="A44" s="128">
        <v>34</v>
      </c>
      <c r="B44" s="129" t="s">
        <v>44</v>
      </c>
      <c r="C44" s="124">
        <v>14000</v>
      </c>
      <c r="D44" s="124">
        <v>0</v>
      </c>
      <c r="E44" s="124">
        <v>1091</v>
      </c>
      <c r="F44" s="124">
        <v>0</v>
      </c>
      <c r="G44" s="124">
        <v>1110</v>
      </c>
      <c r="H44" s="125">
        <f t="shared" si="0"/>
        <v>101.74152153987168</v>
      </c>
      <c r="I44" s="124">
        <v>0</v>
      </c>
      <c r="J44" s="125"/>
      <c r="K44" s="124">
        <f>July24!K44+G44</f>
        <v>1877</v>
      </c>
      <c r="L44" s="125">
        <f t="shared" si="1"/>
        <v>13.407142857142857</v>
      </c>
      <c r="M44" s="124">
        <f>July24!M44+I44</f>
        <v>0</v>
      </c>
      <c r="N44" s="125"/>
      <c r="O44" s="124">
        <v>113</v>
      </c>
      <c r="P44" s="124">
        <v>0</v>
      </c>
      <c r="Q44" s="124">
        <f>July24!Q44+O44</f>
        <v>178</v>
      </c>
      <c r="R44" s="124">
        <f>July24!R44+P44</f>
        <v>0</v>
      </c>
      <c r="S44" s="124">
        <v>1420</v>
      </c>
      <c r="T44" s="124">
        <v>0</v>
      </c>
      <c r="U44" s="124">
        <v>442</v>
      </c>
      <c r="V44" s="124">
        <v>0</v>
      </c>
      <c r="W44" s="124">
        <v>251</v>
      </c>
      <c r="X44" s="124">
        <v>0</v>
      </c>
      <c r="Y44" s="125">
        <f t="shared" si="2"/>
        <v>56.787330316742079</v>
      </c>
      <c r="Z44" s="125"/>
      <c r="AA44" s="124">
        <v>890</v>
      </c>
      <c r="AB44" s="124">
        <v>0</v>
      </c>
      <c r="AC44" s="124">
        <v>505</v>
      </c>
      <c r="AD44" s="124">
        <v>0</v>
      </c>
      <c r="AE44" s="124">
        <v>346</v>
      </c>
      <c r="AF44" s="124">
        <v>0</v>
      </c>
      <c r="AG44" s="124">
        <v>8</v>
      </c>
      <c r="AH44" s="124">
        <v>0</v>
      </c>
      <c r="AI44" s="124">
        <v>8</v>
      </c>
      <c r="AJ44" s="124">
        <v>0</v>
      </c>
      <c r="AK44" s="124">
        <v>11</v>
      </c>
      <c r="AL44" s="124">
        <v>0</v>
      </c>
      <c r="AM44" s="124">
        <v>99</v>
      </c>
      <c r="AN44" s="124">
        <v>0</v>
      </c>
      <c r="AO44" s="124">
        <v>261</v>
      </c>
      <c r="AP44" s="124">
        <v>0</v>
      </c>
      <c r="AQ44" s="124">
        <v>260</v>
      </c>
      <c r="AR44" s="124">
        <v>0</v>
      </c>
      <c r="AS44" s="124">
        <f t="shared" si="3"/>
        <v>521</v>
      </c>
      <c r="AT44" s="124">
        <f t="shared" si="3"/>
        <v>0</v>
      </c>
      <c r="AU44" s="124">
        <f t="shared" si="4"/>
        <v>521</v>
      </c>
      <c r="AV44" s="124">
        <f>July24!AV44+AO44</f>
        <v>505</v>
      </c>
      <c r="AW44" s="124">
        <f>July24!AW44+AP44</f>
        <v>0</v>
      </c>
      <c r="AX44" s="124">
        <f>July24!AX44+AQ44</f>
        <v>482</v>
      </c>
      <c r="AY44" s="124">
        <f>July24!AY44+AR44</f>
        <v>0</v>
      </c>
      <c r="AZ44" s="124">
        <f t="shared" si="5"/>
        <v>987</v>
      </c>
      <c r="BA44" s="124">
        <f t="shared" si="5"/>
        <v>0</v>
      </c>
      <c r="BB44" s="124">
        <f t="shared" si="6"/>
        <v>987</v>
      </c>
      <c r="BC44" s="124"/>
      <c r="BD44" s="124"/>
      <c r="BE44" s="124"/>
      <c r="BF44" s="124"/>
      <c r="BG44" s="124"/>
      <c r="BH44" s="124"/>
      <c r="BI44" s="124"/>
      <c r="BJ44" s="124"/>
      <c r="BK44" s="141"/>
      <c r="BL44" s="141"/>
      <c r="BM44" s="141"/>
    </row>
    <row r="45" spans="1:65" s="143" customFormat="1" ht="16.95" customHeight="1">
      <c r="A45" s="130"/>
      <c r="B45" s="131" t="s">
        <v>18</v>
      </c>
      <c r="C45" s="131">
        <f>SUM(C41:C44)</f>
        <v>85000</v>
      </c>
      <c r="D45" s="132">
        <f t="shared" ref="D45:BM45" si="23">SUM(D41:D44)</f>
        <v>0</v>
      </c>
      <c r="E45" s="132">
        <f t="shared" si="23"/>
        <v>6660</v>
      </c>
      <c r="F45" s="132">
        <f t="shared" si="23"/>
        <v>0</v>
      </c>
      <c r="G45" s="132">
        <f t="shared" si="23"/>
        <v>5330</v>
      </c>
      <c r="H45" s="125">
        <f t="shared" si="0"/>
        <v>80.030030030030034</v>
      </c>
      <c r="I45" s="132">
        <f t="shared" si="23"/>
        <v>0</v>
      </c>
      <c r="J45" s="138"/>
      <c r="K45" s="132">
        <f>SUM(K41:K44)</f>
        <v>10971</v>
      </c>
      <c r="L45" s="138">
        <f t="shared" si="1"/>
        <v>12.907058823529411</v>
      </c>
      <c r="M45" s="132">
        <f t="shared" si="11"/>
        <v>0</v>
      </c>
      <c r="N45" s="138"/>
      <c r="O45" s="132">
        <f t="shared" si="23"/>
        <v>486</v>
      </c>
      <c r="P45" s="132">
        <f t="shared" si="23"/>
        <v>0</v>
      </c>
      <c r="Q45" s="132">
        <f t="shared" si="15"/>
        <v>486</v>
      </c>
      <c r="R45" s="132">
        <f t="shared" si="15"/>
        <v>0</v>
      </c>
      <c r="S45" s="132">
        <f t="shared" si="23"/>
        <v>7789</v>
      </c>
      <c r="T45" s="132">
        <f t="shared" si="23"/>
        <v>0</v>
      </c>
      <c r="U45" s="132">
        <f t="shared" si="23"/>
        <v>2626</v>
      </c>
      <c r="V45" s="132">
        <f t="shared" si="23"/>
        <v>0</v>
      </c>
      <c r="W45" s="132">
        <f t="shared" si="23"/>
        <v>1610</v>
      </c>
      <c r="X45" s="132">
        <f t="shared" si="23"/>
        <v>0</v>
      </c>
      <c r="Y45" s="138">
        <f t="shared" si="2"/>
        <v>61.309977151561313</v>
      </c>
      <c r="Z45" s="138"/>
      <c r="AA45" s="132">
        <f t="shared" si="23"/>
        <v>5518</v>
      </c>
      <c r="AB45" s="132">
        <f t="shared" si="23"/>
        <v>0</v>
      </c>
      <c r="AC45" s="132">
        <f t="shared" si="23"/>
        <v>3061</v>
      </c>
      <c r="AD45" s="132">
        <f t="shared" si="23"/>
        <v>0</v>
      </c>
      <c r="AE45" s="132">
        <f t="shared" si="23"/>
        <v>2243</v>
      </c>
      <c r="AF45" s="132">
        <f t="shared" si="23"/>
        <v>0</v>
      </c>
      <c r="AG45" s="132">
        <f t="shared" si="23"/>
        <v>52</v>
      </c>
      <c r="AH45" s="132">
        <f t="shared" si="23"/>
        <v>0</v>
      </c>
      <c r="AI45" s="132">
        <f t="shared" si="23"/>
        <v>71</v>
      </c>
      <c r="AJ45" s="132">
        <f t="shared" si="23"/>
        <v>0</v>
      </c>
      <c r="AK45" s="132">
        <f t="shared" si="23"/>
        <v>121</v>
      </c>
      <c r="AL45" s="132">
        <f t="shared" si="23"/>
        <v>0</v>
      </c>
      <c r="AM45" s="132">
        <f t="shared" si="23"/>
        <v>798</v>
      </c>
      <c r="AN45" s="132">
        <f t="shared" si="23"/>
        <v>0</v>
      </c>
      <c r="AO45" s="132">
        <f t="shared" si="23"/>
        <v>1607</v>
      </c>
      <c r="AP45" s="132">
        <f t="shared" si="23"/>
        <v>0</v>
      </c>
      <c r="AQ45" s="132">
        <f t="shared" si="23"/>
        <v>1343</v>
      </c>
      <c r="AR45" s="132">
        <f t="shared" si="23"/>
        <v>0</v>
      </c>
      <c r="AS45" s="132">
        <f t="shared" si="3"/>
        <v>2950</v>
      </c>
      <c r="AT45" s="132">
        <f t="shared" si="3"/>
        <v>0</v>
      </c>
      <c r="AU45" s="132">
        <f t="shared" si="4"/>
        <v>2950</v>
      </c>
      <c r="AV45" s="132">
        <f t="shared" si="16"/>
        <v>1607</v>
      </c>
      <c r="AW45" s="132">
        <f t="shared" si="16"/>
        <v>0</v>
      </c>
      <c r="AX45" s="132">
        <f t="shared" si="16"/>
        <v>1343</v>
      </c>
      <c r="AY45" s="132">
        <f t="shared" si="16"/>
        <v>0</v>
      </c>
      <c r="AZ45" s="132">
        <f t="shared" si="5"/>
        <v>2950</v>
      </c>
      <c r="BA45" s="132">
        <f t="shared" si="5"/>
        <v>0</v>
      </c>
      <c r="BB45" s="132">
        <f t="shared" si="6"/>
        <v>2950</v>
      </c>
      <c r="BC45" s="132">
        <f t="shared" si="23"/>
        <v>45</v>
      </c>
      <c r="BD45" s="132">
        <f t="shared" si="23"/>
        <v>225</v>
      </c>
      <c r="BE45" s="132">
        <f t="shared" si="23"/>
        <v>90</v>
      </c>
      <c r="BF45" s="132">
        <f t="shared" si="23"/>
        <v>450</v>
      </c>
      <c r="BG45" s="132">
        <f t="shared" si="23"/>
        <v>0</v>
      </c>
      <c r="BH45" s="132">
        <f t="shared" si="23"/>
        <v>0</v>
      </c>
      <c r="BI45" s="132">
        <f t="shared" si="23"/>
        <v>0</v>
      </c>
      <c r="BJ45" s="132">
        <f t="shared" si="23"/>
        <v>0</v>
      </c>
      <c r="BK45" s="132">
        <f t="shared" si="23"/>
        <v>0</v>
      </c>
      <c r="BL45" s="132">
        <f t="shared" si="23"/>
        <v>0</v>
      </c>
      <c r="BM45" s="132">
        <f t="shared" si="23"/>
        <v>0</v>
      </c>
    </row>
    <row r="46" spans="1:65" s="142" customFormat="1" ht="16.95" customHeight="1">
      <c r="A46" s="134">
        <v>35</v>
      </c>
      <c r="B46" s="140" t="s">
        <v>45</v>
      </c>
      <c r="C46" s="124">
        <v>62000</v>
      </c>
      <c r="D46" s="124">
        <v>18000</v>
      </c>
      <c r="E46" s="124">
        <v>5167</v>
      </c>
      <c r="F46" s="124">
        <v>1500</v>
      </c>
      <c r="G46" s="124">
        <v>5112</v>
      </c>
      <c r="H46" s="125">
        <f t="shared" si="0"/>
        <v>98.935552544997094</v>
      </c>
      <c r="I46" s="124">
        <v>2006</v>
      </c>
      <c r="J46" s="125">
        <f>I46*100/F46</f>
        <v>133.73333333333332</v>
      </c>
      <c r="K46" s="124">
        <f>July24!K46+G46</f>
        <v>10248</v>
      </c>
      <c r="L46" s="125">
        <f t="shared" si="1"/>
        <v>16.529032258064515</v>
      </c>
      <c r="M46" s="124">
        <f>July24!M46+I46</f>
        <v>4098</v>
      </c>
      <c r="N46" s="125">
        <f t="shared" si="9"/>
        <v>22.766666666666666</v>
      </c>
      <c r="O46" s="124">
        <v>160</v>
      </c>
      <c r="P46" s="124">
        <v>74</v>
      </c>
      <c r="Q46" s="124">
        <f>July24!Q46+O46</f>
        <v>330</v>
      </c>
      <c r="R46" s="124">
        <f>July24!R46+P46</f>
        <v>153</v>
      </c>
      <c r="S46" s="124">
        <v>5214</v>
      </c>
      <c r="T46" s="124">
        <v>1967</v>
      </c>
      <c r="U46" s="124">
        <v>1310</v>
      </c>
      <c r="V46" s="124">
        <v>563</v>
      </c>
      <c r="W46" s="124">
        <v>802</v>
      </c>
      <c r="X46" s="124">
        <v>289</v>
      </c>
      <c r="Y46" s="125">
        <f t="shared" si="2"/>
        <v>61.221374045801525</v>
      </c>
      <c r="Z46" s="125">
        <f t="shared" si="2"/>
        <v>51.332149200710482</v>
      </c>
      <c r="AA46" s="124">
        <v>5482</v>
      </c>
      <c r="AB46" s="124">
        <v>1889</v>
      </c>
      <c r="AC46" s="124">
        <v>2666</v>
      </c>
      <c r="AD46" s="124">
        <v>837</v>
      </c>
      <c r="AE46" s="124">
        <v>2685</v>
      </c>
      <c r="AF46" s="124">
        <v>764</v>
      </c>
      <c r="AG46" s="124">
        <v>76</v>
      </c>
      <c r="AH46" s="124">
        <v>29</v>
      </c>
      <c r="AI46" s="124">
        <v>502</v>
      </c>
      <c r="AJ46" s="124">
        <v>84</v>
      </c>
      <c r="AK46" s="124">
        <v>61</v>
      </c>
      <c r="AL46" s="124">
        <v>25</v>
      </c>
      <c r="AM46" s="124">
        <v>171</v>
      </c>
      <c r="AN46" s="124">
        <v>54</v>
      </c>
      <c r="AO46" s="124">
        <v>1131</v>
      </c>
      <c r="AP46" s="124">
        <v>403</v>
      </c>
      <c r="AQ46" s="124">
        <v>1048</v>
      </c>
      <c r="AR46" s="124">
        <v>326</v>
      </c>
      <c r="AS46" s="124">
        <f t="shared" si="3"/>
        <v>2179</v>
      </c>
      <c r="AT46" s="124">
        <f t="shared" si="3"/>
        <v>729</v>
      </c>
      <c r="AU46" s="124">
        <f t="shared" si="4"/>
        <v>2908</v>
      </c>
      <c r="AV46" s="124">
        <f>July24!AV46+AO46</f>
        <v>2308</v>
      </c>
      <c r="AW46" s="124">
        <f>July24!AW46+AP46</f>
        <v>757</v>
      </c>
      <c r="AX46" s="124">
        <f>July24!AX46+AQ46</f>
        <v>2091</v>
      </c>
      <c r="AY46" s="124">
        <f>July24!AY46+AR46</f>
        <v>596</v>
      </c>
      <c r="AZ46" s="124">
        <f t="shared" si="5"/>
        <v>4399</v>
      </c>
      <c r="BA46" s="124">
        <f t="shared" si="5"/>
        <v>1353</v>
      </c>
      <c r="BB46" s="124">
        <f t="shared" si="6"/>
        <v>5752</v>
      </c>
      <c r="BC46" s="124"/>
      <c r="BD46" s="124"/>
      <c r="BE46" s="124"/>
      <c r="BF46" s="124"/>
      <c r="BG46" s="124">
        <v>4</v>
      </c>
      <c r="BH46" s="124">
        <v>4394</v>
      </c>
      <c r="BI46" s="124"/>
      <c r="BJ46" s="124">
        <f>SUM(BH46:BI46)</f>
        <v>4394</v>
      </c>
      <c r="BK46" s="124">
        <f>July24!BK46+BH46</f>
        <v>8824</v>
      </c>
      <c r="BL46" s="124">
        <f>July24!BL46+BI46</f>
        <v>0</v>
      </c>
      <c r="BM46" s="124">
        <f t="shared" ref="BM46:BM47" si="24">SUM(BK46:BL46)</f>
        <v>8824</v>
      </c>
    </row>
    <row r="47" spans="1:65" s="142" customFormat="1" ht="16.95" customHeight="1">
      <c r="A47" s="123">
        <v>36</v>
      </c>
      <c r="B47" s="145" t="s">
        <v>82</v>
      </c>
      <c r="C47" s="124"/>
      <c r="D47" s="124"/>
      <c r="E47" s="124"/>
      <c r="F47" s="124"/>
      <c r="G47" s="124"/>
      <c r="H47" s="125"/>
      <c r="I47" s="124"/>
      <c r="J47" s="125"/>
      <c r="K47" s="124"/>
      <c r="L47" s="125"/>
      <c r="M47" s="124">
        <f t="shared" si="11"/>
        <v>0</v>
      </c>
      <c r="N47" s="125"/>
      <c r="O47" s="124"/>
      <c r="P47" s="124"/>
      <c r="Q47" s="124">
        <f>July24!Q47+O47</f>
        <v>0</v>
      </c>
      <c r="R47" s="124">
        <f>July24!R47+P47</f>
        <v>0</v>
      </c>
      <c r="S47" s="124"/>
      <c r="T47" s="124"/>
      <c r="U47" s="124"/>
      <c r="V47" s="124"/>
      <c r="W47" s="124"/>
      <c r="X47" s="124"/>
      <c r="Y47" s="125"/>
      <c r="Z47" s="125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>
        <f t="shared" si="3"/>
        <v>0</v>
      </c>
      <c r="AT47" s="124">
        <f t="shared" si="3"/>
        <v>0</v>
      </c>
      <c r="AU47" s="124">
        <f t="shared" si="4"/>
        <v>0</v>
      </c>
      <c r="AV47" s="124">
        <f>July24!AV47+AO47</f>
        <v>0</v>
      </c>
      <c r="AW47" s="124">
        <f>July24!AW47+AP47</f>
        <v>0</v>
      </c>
      <c r="AX47" s="124">
        <f>July24!AX47+AQ47</f>
        <v>0</v>
      </c>
      <c r="AY47" s="124">
        <f>July24!AY47+AR47</f>
        <v>0</v>
      </c>
      <c r="AZ47" s="124">
        <f t="shared" si="5"/>
        <v>0</v>
      </c>
      <c r="BA47" s="124">
        <f t="shared" si="5"/>
        <v>0</v>
      </c>
      <c r="BB47" s="124">
        <f t="shared" si="6"/>
        <v>0</v>
      </c>
      <c r="BC47" s="124"/>
      <c r="BD47" s="124"/>
      <c r="BE47" s="124"/>
      <c r="BF47" s="124"/>
      <c r="BG47" s="124">
        <v>37</v>
      </c>
      <c r="BH47" s="124"/>
      <c r="BI47" s="124">
        <v>74805</v>
      </c>
      <c r="BJ47" s="124">
        <f>SUM(BH47:BI47)</f>
        <v>74805</v>
      </c>
      <c r="BK47" s="124">
        <f>July24!BK47+BH47</f>
        <v>0</v>
      </c>
      <c r="BL47" s="124">
        <f>July24!BL47+BI47</f>
        <v>158630</v>
      </c>
      <c r="BM47" s="124">
        <f t="shared" si="24"/>
        <v>158630</v>
      </c>
    </row>
    <row r="48" spans="1:65" s="142" customFormat="1" ht="16.95" customHeight="1">
      <c r="A48" s="123">
        <v>37</v>
      </c>
      <c r="B48" s="124" t="s">
        <v>46</v>
      </c>
      <c r="C48" s="124">
        <v>59000</v>
      </c>
      <c r="D48" s="124">
        <v>2000</v>
      </c>
      <c r="E48" s="124">
        <v>4916</v>
      </c>
      <c r="F48" s="124">
        <v>168</v>
      </c>
      <c r="G48" s="124">
        <v>4541</v>
      </c>
      <c r="H48" s="125">
        <f t="shared" si="0"/>
        <v>92.371847030105783</v>
      </c>
      <c r="I48" s="124">
        <v>1241</v>
      </c>
      <c r="J48" s="125">
        <f t="shared" ref="J48:J54" si="25">I48*100/F48</f>
        <v>738.69047619047615</v>
      </c>
      <c r="K48" s="124">
        <f>July24!K48+G48</f>
        <v>8846</v>
      </c>
      <c r="L48" s="125">
        <f t="shared" si="1"/>
        <v>14.993220338983051</v>
      </c>
      <c r="M48" s="124">
        <f>July24!M48+I48</f>
        <v>2355</v>
      </c>
      <c r="N48" s="125">
        <f t="shared" si="9"/>
        <v>117.75</v>
      </c>
      <c r="O48" s="124">
        <v>67</v>
      </c>
      <c r="P48" s="124">
        <v>41</v>
      </c>
      <c r="Q48" s="124">
        <f>July24!Q48+O48</f>
        <v>140</v>
      </c>
      <c r="R48" s="124">
        <f>July24!R48+P48</f>
        <v>81</v>
      </c>
      <c r="S48" s="124">
        <v>5579</v>
      </c>
      <c r="T48" s="124">
        <v>1102</v>
      </c>
      <c r="U48" s="124">
        <v>1292</v>
      </c>
      <c r="V48" s="124">
        <v>300</v>
      </c>
      <c r="W48" s="124">
        <v>650</v>
      </c>
      <c r="X48" s="124">
        <v>147</v>
      </c>
      <c r="Y48" s="125">
        <f t="shared" si="2"/>
        <v>50.309597523219814</v>
      </c>
      <c r="Z48" s="125">
        <f t="shared" si="2"/>
        <v>49</v>
      </c>
      <c r="AA48" s="124">
        <v>4609</v>
      </c>
      <c r="AB48" s="124">
        <v>1026</v>
      </c>
      <c r="AC48" s="124">
        <v>1908</v>
      </c>
      <c r="AD48" s="124">
        <v>425</v>
      </c>
      <c r="AE48" s="124">
        <v>1798</v>
      </c>
      <c r="AF48" s="124">
        <v>231</v>
      </c>
      <c r="AG48" s="124">
        <v>73</v>
      </c>
      <c r="AH48" s="124">
        <v>31</v>
      </c>
      <c r="AI48" s="124">
        <v>443</v>
      </c>
      <c r="AJ48" s="124">
        <v>151</v>
      </c>
      <c r="AK48" s="124">
        <v>63</v>
      </c>
      <c r="AL48" s="124">
        <v>28</v>
      </c>
      <c r="AM48" s="124">
        <v>61</v>
      </c>
      <c r="AN48" s="124">
        <v>92</v>
      </c>
      <c r="AO48" s="124">
        <v>960</v>
      </c>
      <c r="AP48" s="124">
        <v>195</v>
      </c>
      <c r="AQ48" s="124">
        <v>818</v>
      </c>
      <c r="AR48" s="124">
        <v>163</v>
      </c>
      <c r="AS48" s="124">
        <f t="shared" si="3"/>
        <v>1778</v>
      </c>
      <c r="AT48" s="124">
        <f t="shared" si="3"/>
        <v>358</v>
      </c>
      <c r="AU48" s="124">
        <f t="shared" si="4"/>
        <v>2136</v>
      </c>
      <c r="AV48" s="124">
        <f>July24!AV48+AO48</f>
        <v>2030</v>
      </c>
      <c r="AW48" s="124">
        <f>July24!AW48+AP48</f>
        <v>430</v>
      </c>
      <c r="AX48" s="124">
        <f>July24!AX48+AQ48</f>
        <v>1709</v>
      </c>
      <c r="AY48" s="124">
        <f>July24!AY48+AR48</f>
        <v>336</v>
      </c>
      <c r="AZ48" s="124">
        <f t="shared" si="5"/>
        <v>3739</v>
      </c>
      <c r="BA48" s="124">
        <f t="shared" si="5"/>
        <v>766</v>
      </c>
      <c r="BB48" s="124">
        <f t="shared" si="6"/>
        <v>4505</v>
      </c>
      <c r="BC48" s="124"/>
      <c r="BD48" s="124"/>
      <c r="BE48" s="124"/>
      <c r="BF48" s="124"/>
      <c r="BG48" s="124"/>
      <c r="BH48" s="124"/>
      <c r="BI48" s="124"/>
      <c r="BJ48" s="124"/>
      <c r="BK48" s="141"/>
      <c r="BL48" s="141"/>
      <c r="BM48" s="141"/>
    </row>
    <row r="49" spans="1:65" s="142" customFormat="1" ht="16.95" customHeight="1">
      <c r="A49" s="123">
        <v>38</v>
      </c>
      <c r="B49" s="124" t="s">
        <v>47</v>
      </c>
      <c r="C49" s="124">
        <v>42000</v>
      </c>
      <c r="D49" s="124">
        <v>500</v>
      </c>
      <c r="E49" s="124">
        <v>2777</v>
      </c>
      <c r="F49" s="124">
        <v>42</v>
      </c>
      <c r="G49" s="124">
        <v>3112</v>
      </c>
      <c r="H49" s="125">
        <f t="shared" si="0"/>
        <v>112.06337774576882</v>
      </c>
      <c r="I49" s="124">
        <v>90</v>
      </c>
      <c r="J49" s="125">
        <f t="shared" si="25"/>
        <v>214.28571428571428</v>
      </c>
      <c r="K49" s="124">
        <f>July24!K49+G49</f>
        <v>6700</v>
      </c>
      <c r="L49" s="125">
        <f t="shared" si="1"/>
        <v>15.952380952380953</v>
      </c>
      <c r="M49" s="124">
        <f>July24!M49+I49</f>
        <v>178</v>
      </c>
      <c r="N49" s="125">
        <f t="shared" si="9"/>
        <v>35.6</v>
      </c>
      <c r="O49" s="124">
        <v>14</v>
      </c>
      <c r="P49" s="124">
        <v>16</v>
      </c>
      <c r="Q49" s="124">
        <f>July24!Q49+O49</f>
        <v>166</v>
      </c>
      <c r="R49" s="124">
        <f>July24!R49+P49</f>
        <v>32</v>
      </c>
      <c r="S49" s="124">
        <v>3670</v>
      </c>
      <c r="T49" s="124">
        <v>104</v>
      </c>
      <c r="U49" s="124">
        <v>926</v>
      </c>
      <c r="V49" s="124">
        <v>29</v>
      </c>
      <c r="W49" s="124">
        <v>470</v>
      </c>
      <c r="X49" s="124">
        <v>12</v>
      </c>
      <c r="Y49" s="125">
        <f t="shared" si="2"/>
        <v>50.755939524838013</v>
      </c>
      <c r="Z49" s="125">
        <f t="shared" si="2"/>
        <v>41.379310344827587</v>
      </c>
      <c r="AA49" s="124">
        <v>4192</v>
      </c>
      <c r="AB49" s="124">
        <v>104</v>
      </c>
      <c r="AC49" s="124">
        <v>1799</v>
      </c>
      <c r="AD49" s="124">
        <v>34</v>
      </c>
      <c r="AE49" s="124">
        <v>1480</v>
      </c>
      <c r="AF49" s="124">
        <v>17</v>
      </c>
      <c r="AG49" s="124">
        <v>63</v>
      </c>
      <c r="AH49" s="124">
        <v>1</v>
      </c>
      <c r="AI49" s="124">
        <v>554</v>
      </c>
      <c r="AJ49" s="124">
        <v>5</v>
      </c>
      <c r="AK49" s="124">
        <v>52</v>
      </c>
      <c r="AL49" s="124">
        <v>1</v>
      </c>
      <c r="AM49" s="124">
        <v>140</v>
      </c>
      <c r="AN49" s="124">
        <v>3</v>
      </c>
      <c r="AO49" s="124">
        <v>735</v>
      </c>
      <c r="AP49" s="124">
        <v>20</v>
      </c>
      <c r="AQ49" s="124">
        <v>635</v>
      </c>
      <c r="AR49" s="124">
        <v>14</v>
      </c>
      <c r="AS49" s="124">
        <f t="shared" si="3"/>
        <v>1370</v>
      </c>
      <c r="AT49" s="124">
        <f t="shared" si="3"/>
        <v>34</v>
      </c>
      <c r="AU49" s="124">
        <f t="shared" si="4"/>
        <v>1404</v>
      </c>
      <c r="AV49" s="124">
        <f>July24!AV49+AO49</f>
        <v>1507</v>
      </c>
      <c r="AW49" s="124">
        <f>July24!AW49+AP49</f>
        <v>42</v>
      </c>
      <c r="AX49" s="124">
        <f>July24!AX49+AQ49</f>
        <v>1255</v>
      </c>
      <c r="AY49" s="124">
        <f>July24!AY49+AR49</f>
        <v>34</v>
      </c>
      <c r="AZ49" s="124">
        <f t="shared" si="5"/>
        <v>2762</v>
      </c>
      <c r="BA49" s="124">
        <f t="shared" si="5"/>
        <v>76</v>
      </c>
      <c r="BB49" s="124">
        <f t="shared" si="6"/>
        <v>2838</v>
      </c>
      <c r="BC49" s="124"/>
      <c r="BD49" s="124"/>
      <c r="BE49" s="124"/>
      <c r="BF49" s="124"/>
      <c r="BG49" s="124"/>
      <c r="BH49" s="124"/>
      <c r="BI49" s="124"/>
      <c r="BJ49" s="124"/>
      <c r="BK49" s="141"/>
      <c r="BL49" s="141"/>
      <c r="BM49" s="141"/>
    </row>
    <row r="50" spans="1:65" s="142" customFormat="1" ht="16.95" customHeight="1">
      <c r="A50" s="128">
        <v>39</v>
      </c>
      <c r="B50" s="129" t="s">
        <v>48</v>
      </c>
      <c r="C50" s="124">
        <v>95000</v>
      </c>
      <c r="D50" s="124">
        <v>8000</v>
      </c>
      <c r="E50" s="124">
        <v>7857</v>
      </c>
      <c r="F50" s="124">
        <v>720</v>
      </c>
      <c r="G50" s="124">
        <v>6598</v>
      </c>
      <c r="H50" s="125">
        <f t="shared" si="0"/>
        <v>83.976072292223492</v>
      </c>
      <c r="I50" s="124">
        <v>888</v>
      </c>
      <c r="J50" s="125">
        <f t="shared" si="25"/>
        <v>123.33333333333333</v>
      </c>
      <c r="K50" s="124">
        <f>July24!K50+G50</f>
        <v>14135</v>
      </c>
      <c r="L50" s="125">
        <f t="shared" si="1"/>
        <v>14.878947368421052</v>
      </c>
      <c r="M50" s="124">
        <f>July24!M50+I50</f>
        <v>1763</v>
      </c>
      <c r="N50" s="125">
        <f t="shared" si="9"/>
        <v>22.037500000000001</v>
      </c>
      <c r="O50" s="124">
        <v>32</v>
      </c>
      <c r="P50" s="124">
        <v>41</v>
      </c>
      <c r="Q50" s="124">
        <f>July24!Q50+O50</f>
        <v>272</v>
      </c>
      <c r="R50" s="124">
        <f>July24!R50+P50</f>
        <v>82</v>
      </c>
      <c r="S50" s="124">
        <v>8072</v>
      </c>
      <c r="T50" s="124">
        <v>756</v>
      </c>
      <c r="U50" s="124">
        <v>2448</v>
      </c>
      <c r="V50" s="124">
        <v>293</v>
      </c>
      <c r="W50" s="124">
        <v>1395</v>
      </c>
      <c r="X50" s="124">
        <v>156</v>
      </c>
      <c r="Y50" s="125">
        <f t="shared" si="2"/>
        <v>56.985294117647058</v>
      </c>
      <c r="Z50" s="125">
        <f t="shared" si="2"/>
        <v>53.242320819112628</v>
      </c>
      <c r="AA50" s="124">
        <v>7667</v>
      </c>
      <c r="AB50" s="124">
        <v>707</v>
      </c>
      <c r="AC50" s="124">
        <v>3706</v>
      </c>
      <c r="AD50" s="124">
        <v>362</v>
      </c>
      <c r="AE50" s="124">
        <v>2239</v>
      </c>
      <c r="AF50" s="124">
        <v>241</v>
      </c>
      <c r="AG50" s="124">
        <v>142</v>
      </c>
      <c r="AH50" s="124">
        <v>29</v>
      </c>
      <c r="AI50" s="124">
        <v>846</v>
      </c>
      <c r="AJ50" s="124">
        <v>39</v>
      </c>
      <c r="AK50" s="124">
        <v>108</v>
      </c>
      <c r="AL50" s="124">
        <v>10</v>
      </c>
      <c r="AM50" s="124">
        <v>320</v>
      </c>
      <c r="AN50" s="124">
        <v>19</v>
      </c>
      <c r="AO50" s="124">
        <v>1737</v>
      </c>
      <c r="AP50" s="124">
        <v>187</v>
      </c>
      <c r="AQ50" s="124">
        <v>1494</v>
      </c>
      <c r="AR50" s="124">
        <v>138</v>
      </c>
      <c r="AS50" s="124">
        <f t="shared" si="3"/>
        <v>3231</v>
      </c>
      <c r="AT50" s="124">
        <f t="shared" si="3"/>
        <v>325</v>
      </c>
      <c r="AU50" s="124">
        <f t="shared" si="4"/>
        <v>3556</v>
      </c>
      <c r="AV50" s="124">
        <f>July24!AV50+AO50</f>
        <v>3473</v>
      </c>
      <c r="AW50" s="124">
        <f>July24!AW50+AP50</f>
        <v>968</v>
      </c>
      <c r="AX50" s="124">
        <f>July24!AX50+AQ50</f>
        <v>2981</v>
      </c>
      <c r="AY50" s="124">
        <f>July24!AY50+AR50</f>
        <v>735</v>
      </c>
      <c r="AZ50" s="124">
        <f t="shared" si="5"/>
        <v>6454</v>
      </c>
      <c r="BA50" s="124">
        <f t="shared" si="5"/>
        <v>1703</v>
      </c>
      <c r="BB50" s="124">
        <f t="shared" si="6"/>
        <v>8157</v>
      </c>
      <c r="BC50" s="124"/>
      <c r="BD50" s="124"/>
      <c r="BE50" s="124"/>
      <c r="BF50" s="124"/>
      <c r="BG50" s="124"/>
      <c r="BH50" s="124"/>
      <c r="BI50" s="124"/>
      <c r="BJ50" s="124"/>
      <c r="BK50" s="141"/>
      <c r="BL50" s="141"/>
      <c r="BM50" s="141"/>
    </row>
    <row r="51" spans="1:65" s="143" customFormat="1" ht="16.95" customHeight="1">
      <c r="A51" s="130"/>
      <c r="B51" s="131" t="s">
        <v>18</v>
      </c>
      <c r="C51" s="131">
        <f>SUM(C46:C50)</f>
        <v>258000</v>
      </c>
      <c r="D51" s="132">
        <f t="shared" ref="D51:BM51" si="26">SUM(D46:D50)</f>
        <v>28500</v>
      </c>
      <c r="E51" s="132">
        <f t="shared" si="26"/>
        <v>20717</v>
      </c>
      <c r="F51" s="132">
        <f t="shared" si="26"/>
        <v>2430</v>
      </c>
      <c r="G51" s="132">
        <f t="shared" si="26"/>
        <v>19363</v>
      </c>
      <c r="H51" s="125">
        <f t="shared" si="0"/>
        <v>93.46430467731814</v>
      </c>
      <c r="I51" s="132">
        <f t="shared" si="26"/>
        <v>4225</v>
      </c>
      <c r="J51" s="125">
        <f t="shared" si="25"/>
        <v>173.86831275720164</v>
      </c>
      <c r="K51" s="132">
        <f>SUM(K46:K50)</f>
        <v>39929</v>
      </c>
      <c r="L51" s="138">
        <f t="shared" si="1"/>
        <v>15.476356589147287</v>
      </c>
      <c r="M51" s="132">
        <f t="shared" si="11"/>
        <v>4225</v>
      </c>
      <c r="N51" s="138">
        <f t="shared" si="9"/>
        <v>14.824561403508772</v>
      </c>
      <c r="O51" s="132">
        <f t="shared" si="26"/>
        <v>273</v>
      </c>
      <c r="P51" s="132">
        <f t="shared" si="26"/>
        <v>172</v>
      </c>
      <c r="Q51" s="132">
        <f t="shared" si="15"/>
        <v>273</v>
      </c>
      <c r="R51" s="132">
        <f t="shared" si="15"/>
        <v>172</v>
      </c>
      <c r="S51" s="132">
        <f t="shared" si="26"/>
        <v>22535</v>
      </c>
      <c r="T51" s="132">
        <f t="shared" si="26"/>
        <v>3929</v>
      </c>
      <c r="U51" s="132">
        <f t="shared" si="26"/>
        <v>5976</v>
      </c>
      <c r="V51" s="132">
        <f t="shared" si="26"/>
        <v>1185</v>
      </c>
      <c r="W51" s="132">
        <f t="shared" si="26"/>
        <v>3317</v>
      </c>
      <c r="X51" s="132">
        <f t="shared" si="26"/>
        <v>604</v>
      </c>
      <c r="Y51" s="138">
        <f t="shared" si="2"/>
        <v>55.505354752342704</v>
      </c>
      <c r="Z51" s="138">
        <f t="shared" si="2"/>
        <v>50.970464135021096</v>
      </c>
      <c r="AA51" s="132">
        <f t="shared" si="26"/>
        <v>21950</v>
      </c>
      <c r="AB51" s="132">
        <f t="shared" si="26"/>
        <v>3726</v>
      </c>
      <c r="AC51" s="132">
        <f t="shared" si="26"/>
        <v>10079</v>
      </c>
      <c r="AD51" s="132">
        <f t="shared" si="26"/>
        <v>1658</v>
      </c>
      <c r="AE51" s="132">
        <f t="shared" si="26"/>
        <v>8202</v>
      </c>
      <c r="AF51" s="132">
        <f t="shared" si="26"/>
        <v>1253</v>
      </c>
      <c r="AG51" s="132">
        <f t="shared" si="26"/>
        <v>354</v>
      </c>
      <c r="AH51" s="132">
        <f t="shared" si="26"/>
        <v>90</v>
      </c>
      <c r="AI51" s="132">
        <f t="shared" si="26"/>
        <v>2345</v>
      </c>
      <c r="AJ51" s="132">
        <f t="shared" si="26"/>
        <v>279</v>
      </c>
      <c r="AK51" s="132">
        <f t="shared" si="26"/>
        <v>284</v>
      </c>
      <c r="AL51" s="132">
        <f t="shared" si="26"/>
        <v>64</v>
      </c>
      <c r="AM51" s="132">
        <f t="shared" si="26"/>
        <v>692</v>
      </c>
      <c r="AN51" s="132">
        <f t="shared" si="26"/>
        <v>168</v>
      </c>
      <c r="AO51" s="132">
        <f t="shared" si="26"/>
        <v>4563</v>
      </c>
      <c r="AP51" s="132">
        <f t="shared" si="26"/>
        <v>805</v>
      </c>
      <c r="AQ51" s="132">
        <f t="shared" si="26"/>
        <v>3995</v>
      </c>
      <c r="AR51" s="132">
        <f t="shared" si="26"/>
        <v>641</v>
      </c>
      <c r="AS51" s="132">
        <f t="shared" si="3"/>
        <v>8558</v>
      </c>
      <c r="AT51" s="132">
        <f t="shared" si="3"/>
        <v>1446</v>
      </c>
      <c r="AU51" s="132">
        <f t="shared" si="4"/>
        <v>10004</v>
      </c>
      <c r="AV51" s="132">
        <f t="shared" si="16"/>
        <v>4563</v>
      </c>
      <c r="AW51" s="132">
        <f t="shared" si="16"/>
        <v>805</v>
      </c>
      <c r="AX51" s="132">
        <f t="shared" si="16"/>
        <v>3995</v>
      </c>
      <c r="AY51" s="132">
        <f t="shared" si="16"/>
        <v>641</v>
      </c>
      <c r="AZ51" s="132">
        <f t="shared" si="5"/>
        <v>8558</v>
      </c>
      <c r="BA51" s="132">
        <f t="shared" si="5"/>
        <v>1446</v>
      </c>
      <c r="BB51" s="132">
        <f t="shared" si="6"/>
        <v>10004</v>
      </c>
      <c r="BC51" s="132">
        <f t="shared" si="26"/>
        <v>0</v>
      </c>
      <c r="BD51" s="132">
        <f t="shared" si="26"/>
        <v>0</v>
      </c>
      <c r="BE51" s="132">
        <f t="shared" si="26"/>
        <v>0</v>
      </c>
      <c r="BF51" s="132">
        <f t="shared" si="26"/>
        <v>0</v>
      </c>
      <c r="BG51" s="132">
        <f t="shared" si="26"/>
        <v>41</v>
      </c>
      <c r="BH51" s="132">
        <f t="shared" si="26"/>
        <v>4394</v>
      </c>
      <c r="BI51" s="132">
        <f t="shared" si="26"/>
        <v>74805</v>
      </c>
      <c r="BJ51" s="132">
        <f t="shared" si="26"/>
        <v>79199</v>
      </c>
      <c r="BK51" s="132">
        <f t="shared" si="26"/>
        <v>8824</v>
      </c>
      <c r="BL51" s="132">
        <f t="shared" si="26"/>
        <v>158630</v>
      </c>
      <c r="BM51" s="132">
        <f t="shared" si="26"/>
        <v>167454</v>
      </c>
    </row>
    <row r="52" spans="1:65" s="142" customFormat="1" ht="16.95" customHeight="1">
      <c r="A52" s="134">
        <v>40</v>
      </c>
      <c r="B52" s="140" t="s">
        <v>49</v>
      </c>
      <c r="C52" s="124">
        <v>146000</v>
      </c>
      <c r="D52" s="124">
        <v>47000</v>
      </c>
      <c r="E52" s="124">
        <v>12275</v>
      </c>
      <c r="F52" s="124">
        <v>3920</v>
      </c>
      <c r="G52" s="124">
        <v>11425</v>
      </c>
      <c r="H52" s="125">
        <f t="shared" si="0"/>
        <v>93.075356415478609</v>
      </c>
      <c r="I52" s="124">
        <v>5029</v>
      </c>
      <c r="J52" s="125">
        <f t="shared" si="25"/>
        <v>128.2908163265306</v>
      </c>
      <c r="K52" s="124">
        <f>July24!K52+G52</f>
        <v>23212</v>
      </c>
      <c r="L52" s="125">
        <f t="shared" si="1"/>
        <v>15.898630136986302</v>
      </c>
      <c r="M52" s="124">
        <f>July24!M52+I52</f>
        <v>10204</v>
      </c>
      <c r="N52" s="125">
        <f t="shared" si="9"/>
        <v>21.71063829787234</v>
      </c>
      <c r="O52" s="124">
        <v>32</v>
      </c>
      <c r="P52" s="124">
        <v>34</v>
      </c>
      <c r="Q52" s="124">
        <f>July24!Q52+O52</f>
        <v>40</v>
      </c>
      <c r="R52" s="124">
        <f>July24!R52+P52</f>
        <v>68</v>
      </c>
      <c r="S52" s="124">
        <v>12405</v>
      </c>
      <c r="T52" s="124">
        <v>5600</v>
      </c>
      <c r="U52" s="124">
        <v>4669</v>
      </c>
      <c r="V52" s="124">
        <v>2382</v>
      </c>
      <c r="W52" s="124">
        <v>2470</v>
      </c>
      <c r="X52" s="124">
        <v>1239</v>
      </c>
      <c r="Y52" s="125">
        <f t="shared" si="2"/>
        <v>52.902120368387237</v>
      </c>
      <c r="Z52" s="125">
        <f t="shared" si="2"/>
        <v>52.015113350125944</v>
      </c>
      <c r="AA52" s="124">
        <v>11975</v>
      </c>
      <c r="AB52" s="124">
        <v>4380</v>
      </c>
      <c r="AC52" s="124">
        <v>4599</v>
      </c>
      <c r="AD52" s="124">
        <v>1626</v>
      </c>
      <c r="AE52" s="124">
        <v>4335</v>
      </c>
      <c r="AF52" s="124">
        <v>1510</v>
      </c>
      <c r="AG52" s="124">
        <v>131</v>
      </c>
      <c r="AH52" s="124">
        <v>23</v>
      </c>
      <c r="AI52" s="124">
        <v>573</v>
      </c>
      <c r="AJ52" s="124">
        <v>432</v>
      </c>
      <c r="AK52" s="124">
        <v>91</v>
      </c>
      <c r="AL52" s="124">
        <v>21</v>
      </c>
      <c r="AM52" s="124">
        <v>226</v>
      </c>
      <c r="AN52" s="124">
        <v>188</v>
      </c>
      <c r="AO52" s="124">
        <v>2605</v>
      </c>
      <c r="AP52" s="124">
        <v>966</v>
      </c>
      <c r="AQ52" s="124">
        <v>1911</v>
      </c>
      <c r="AR52" s="124">
        <v>745</v>
      </c>
      <c r="AS52" s="124">
        <f t="shared" si="3"/>
        <v>4516</v>
      </c>
      <c r="AT52" s="124">
        <f t="shared" si="3"/>
        <v>1711</v>
      </c>
      <c r="AU52" s="124">
        <f t="shared" si="4"/>
        <v>6227</v>
      </c>
      <c r="AV52" s="124">
        <f>July24!AV52+AO52</f>
        <v>5270</v>
      </c>
      <c r="AW52" s="124">
        <f>July24!AW52+AP52</f>
        <v>1914</v>
      </c>
      <c r="AX52" s="124">
        <f>July24!AX52+AQ52</f>
        <v>3888</v>
      </c>
      <c r="AY52" s="124">
        <f>July24!AY52+AR52</f>
        <v>1688</v>
      </c>
      <c r="AZ52" s="124">
        <f t="shared" si="5"/>
        <v>9158</v>
      </c>
      <c r="BA52" s="124">
        <f t="shared" si="5"/>
        <v>3602</v>
      </c>
      <c r="BB52" s="124">
        <f t="shared" si="6"/>
        <v>12760</v>
      </c>
      <c r="BC52" s="124"/>
      <c r="BD52" s="124"/>
      <c r="BE52" s="124"/>
      <c r="BF52" s="124"/>
      <c r="BG52" s="124">
        <v>3</v>
      </c>
      <c r="BH52" s="124">
        <v>5772</v>
      </c>
      <c r="BI52" s="124"/>
      <c r="BJ52" s="124">
        <f>SUM(BH52:BI52)</f>
        <v>5772</v>
      </c>
      <c r="BK52" s="124">
        <f>July24!BK52+BH52</f>
        <v>11639</v>
      </c>
      <c r="BL52" s="124">
        <f>July24!BL52+BI52</f>
        <v>0</v>
      </c>
      <c r="BM52" s="124">
        <f>SUM(BK52:BL52)</f>
        <v>11639</v>
      </c>
    </row>
    <row r="53" spans="1:65" s="142" customFormat="1" ht="16.95" customHeight="1">
      <c r="A53" s="128">
        <v>41</v>
      </c>
      <c r="B53" s="129" t="s">
        <v>50</v>
      </c>
      <c r="C53" s="124">
        <v>45000</v>
      </c>
      <c r="D53" s="124">
        <v>8000</v>
      </c>
      <c r="E53" s="124">
        <v>3750</v>
      </c>
      <c r="F53" s="124">
        <v>665</v>
      </c>
      <c r="G53" s="124">
        <v>3750</v>
      </c>
      <c r="H53" s="125">
        <f t="shared" si="0"/>
        <v>100</v>
      </c>
      <c r="I53" s="124">
        <v>704</v>
      </c>
      <c r="J53" s="125">
        <f t="shared" si="25"/>
        <v>105.86466165413533</v>
      </c>
      <c r="K53" s="124">
        <f>July24!K53+G53</f>
        <v>7499</v>
      </c>
      <c r="L53" s="125">
        <f t="shared" si="1"/>
        <v>16.664444444444445</v>
      </c>
      <c r="M53" s="124">
        <f>July24!M53+I53</f>
        <v>1294</v>
      </c>
      <c r="N53" s="125">
        <f t="shared" si="9"/>
        <v>16.175000000000001</v>
      </c>
      <c r="O53" s="124">
        <v>0</v>
      </c>
      <c r="P53" s="124">
        <v>0</v>
      </c>
      <c r="Q53" s="124">
        <f>July24!Q53+O53</f>
        <v>0</v>
      </c>
      <c r="R53" s="124">
        <f>July24!R53+P53</f>
        <v>0</v>
      </c>
      <c r="S53" s="124">
        <v>5885</v>
      </c>
      <c r="T53" s="124">
        <v>635</v>
      </c>
      <c r="U53" s="124">
        <v>1546</v>
      </c>
      <c r="V53" s="124">
        <v>156</v>
      </c>
      <c r="W53" s="124">
        <v>850</v>
      </c>
      <c r="X53" s="124">
        <v>78</v>
      </c>
      <c r="Y53" s="125">
        <f t="shared" si="2"/>
        <v>54.980595084087966</v>
      </c>
      <c r="Z53" s="125">
        <f t="shared" si="2"/>
        <v>50</v>
      </c>
      <c r="AA53" s="124">
        <v>4050</v>
      </c>
      <c r="AB53" s="124">
        <v>598</v>
      </c>
      <c r="AC53" s="124">
        <v>1093</v>
      </c>
      <c r="AD53" s="124">
        <v>88</v>
      </c>
      <c r="AE53" s="124">
        <v>796</v>
      </c>
      <c r="AF53" s="124">
        <v>59</v>
      </c>
      <c r="AG53" s="124">
        <v>28</v>
      </c>
      <c r="AH53" s="124">
        <v>13</v>
      </c>
      <c r="AI53" s="124">
        <v>43</v>
      </c>
      <c r="AJ53" s="124">
        <v>3</v>
      </c>
      <c r="AK53" s="124">
        <v>24</v>
      </c>
      <c r="AL53" s="124">
        <v>2</v>
      </c>
      <c r="AM53" s="124">
        <v>20</v>
      </c>
      <c r="AN53" s="124">
        <v>3</v>
      </c>
      <c r="AO53" s="124">
        <v>847</v>
      </c>
      <c r="AP53" s="124">
        <v>201</v>
      </c>
      <c r="AQ53" s="124">
        <v>685</v>
      </c>
      <c r="AR53" s="124">
        <v>174</v>
      </c>
      <c r="AS53" s="124">
        <f t="shared" si="3"/>
        <v>1532</v>
      </c>
      <c r="AT53" s="124">
        <f t="shared" si="3"/>
        <v>375</v>
      </c>
      <c r="AU53" s="124">
        <f t="shared" si="4"/>
        <v>1907</v>
      </c>
      <c r="AV53" s="124">
        <f>July24!AV53+AO53</f>
        <v>1663</v>
      </c>
      <c r="AW53" s="124">
        <f>July24!AW53+AP53</f>
        <v>297</v>
      </c>
      <c r="AX53" s="124">
        <f>July24!AX53+AQ53</f>
        <v>1371</v>
      </c>
      <c r="AY53" s="124">
        <f>July24!AY53+AR53</f>
        <v>260</v>
      </c>
      <c r="AZ53" s="124">
        <f t="shared" si="5"/>
        <v>3034</v>
      </c>
      <c r="BA53" s="124">
        <f t="shared" si="5"/>
        <v>557</v>
      </c>
      <c r="BB53" s="124">
        <f t="shared" si="6"/>
        <v>3591</v>
      </c>
      <c r="BC53" s="124"/>
      <c r="BD53" s="124"/>
      <c r="BE53" s="124"/>
      <c r="BF53" s="124"/>
      <c r="BG53" s="124"/>
      <c r="BH53" s="124"/>
      <c r="BI53" s="124"/>
      <c r="BJ53" s="124"/>
      <c r="BK53" s="141"/>
      <c r="BL53" s="141"/>
      <c r="BM53" s="141"/>
    </row>
    <row r="54" spans="1:65" s="143" customFormat="1" ht="16.95" customHeight="1">
      <c r="A54" s="130"/>
      <c r="B54" s="131" t="s">
        <v>18</v>
      </c>
      <c r="C54" s="131">
        <f>SUM(C52:C53)</f>
        <v>191000</v>
      </c>
      <c r="D54" s="132">
        <f t="shared" ref="D54:BM54" si="27">SUM(D52:D53)</f>
        <v>55000</v>
      </c>
      <c r="E54" s="132">
        <f t="shared" si="27"/>
        <v>16025</v>
      </c>
      <c r="F54" s="132">
        <f t="shared" si="27"/>
        <v>4585</v>
      </c>
      <c r="G54" s="132">
        <f t="shared" si="27"/>
        <v>15175</v>
      </c>
      <c r="H54" s="125">
        <f t="shared" si="0"/>
        <v>94.695787831513258</v>
      </c>
      <c r="I54" s="132">
        <f t="shared" si="27"/>
        <v>5733</v>
      </c>
      <c r="J54" s="125">
        <f t="shared" si="25"/>
        <v>125.03816793893129</v>
      </c>
      <c r="K54" s="132">
        <f>SUM(K52:K53)</f>
        <v>30711</v>
      </c>
      <c r="L54" s="138">
        <f t="shared" si="1"/>
        <v>16.079057591623037</v>
      </c>
      <c r="M54" s="132">
        <f t="shared" si="11"/>
        <v>5733</v>
      </c>
      <c r="N54" s="138">
        <f t="shared" si="9"/>
        <v>10.423636363636364</v>
      </c>
      <c r="O54" s="132">
        <f t="shared" si="27"/>
        <v>32</v>
      </c>
      <c r="P54" s="132">
        <f t="shared" si="27"/>
        <v>34</v>
      </c>
      <c r="Q54" s="132">
        <f t="shared" si="15"/>
        <v>32</v>
      </c>
      <c r="R54" s="132">
        <f t="shared" si="15"/>
        <v>34</v>
      </c>
      <c r="S54" s="132">
        <f t="shared" si="27"/>
        <v>18290</v>
      </c>
      <c r="T54" s="132">
        <f t="shared" si="27"/>
        <v>6235</v>
      </c>
      <c r="U54" s="132">
        <f t="shared" si="27"/>
        <v>6215</v>
      </c>
      <c r="V54" s="132">
        <f t="shared" si="27"/>
        <v>2538</v>
      </c>
      <c r="W54" s="132">
        <f t="shared" si="27"/>
        <v>3320</v>
      </c>
      <c r="X54" s="132">
        <f t="shared" si="27"/>
        <v>1317</v>
      </c>
      <c r="Y54" s="138">
        <f t="shared" si="2"/>
        <v>53.419147224456957</v>
      </c>
      <c r="Z54" s="138">
        <f t="shared" si="2"/>
        <v>51.891252955082741</v>
      </c>
      <c r="AA54" s="132">
        <f t="shared" si="27"/>
        <v>16025</v>
      </c>
      <c r="AB54" s="132">
        <f t="shared" si="27"/>
        <v>4978</v>
      </c>
      <c r="AC54" s="132">
        <f t="shared" si="27"/>
        <v>5692</v>
      </c>
      <c r="AD54" s="132">
        <f t="shared" si="27"/>
        <v>1714</v>
      </c>
      <c r="AE54" s="132">
        <f t="shared" si="27"/>
        <v>5131</v>
      </c>
      <c r="AF54" s="132">
        <f t="shared" si="27"/>
        <v>1569</v>
      </c>
      <c r="AG54" s="132">
        <f t="shared" si="27"/>
        <v>159</v>
      </c>
      <c r="AH54" s="132">
        <f t="shared" si="27"/>
        <v>36</v>
      </c>
      <c r="AI54" s="132">
        <f t="shared" si="27"/>
        <v>616</v>
      </c>
      <c r="AJ54" s="132">
        <f t="shared" si="27"/>
        <v>435</v>
      </c>
      <c r="AK54" s="132">
        <f t="shared" si="27"/>
        <v>115</v>
      </c>
      <c r="AL54" s="132">
        <f t="shared" si="27"/>
        <v>23</v>
      </c>
      <c r="AM54" s="132">
        <f t="shared" si="27"/>
        <v>246</v>
      </c>
      <c r="AN54" s="132">
        <f t="shared" si="27"/>
        <v>191</v>
      </c>
      <c r="AO54" s="132">
        <f t="shared" si="27"/>
        <v>3452</v>
      </c>
      <c r="AP54" s="132">
        <f t="shared" si="27"/>
        <v>1167</v>
      </c>
      <c r="AQ54" s="132">
        <f t="shared" si="27"/>
        <v>2596</v>
      </c>
      <c r="AR54" s="132">
        <f t="shared" si="27"/>
        <v>919</v>
      </c>
      <c r="AS54" s="132">
        <f t="shared" si="3"/>
        <v>6048</v>
      </c>
      <c r="AT54" s="132">
        <f t="shared" si="3"/>
        <v>2086</v>
      </c>
      <c r="AU54" s="132">
        <f t="shared" si="4"/>
        <v>8134</v>
      </c>
      <c r="AV54" s="132">
        <f t="shared" si="16"/>
        <v>3452</v>
      </c>
      <c r="AW54" s="132">
        <f t="shared" si="16"/>
        <v>1167</v>
      </c>
      <c r="AX54" s="132">
        <f t="shared" si="16"/>
        <v>2596</v>
      </c>
      <c r="AY54" s="132">
        <f t="shared" si="16"/>
        <v>919</v>
      </c>
      <c r="AZ54" s="132">
        <f t="shared" si="5"/>
        <v>6048</v>
      </c>
      <c r="BA54" s="132">
        <f t="shared" si="5"/>
        <v>2086</v>
      </c>
      <c r="BB54" s="132">
        <f t="shared" si="6"/>
        <v>8134</v>
      </c>
      <c r="BC54" s="132">
        <f t="shared" si="27"/>
        <v>0</v>
      </c>
      <c r="BD54" s="132">
        <f t="shared" si="27"/>
        <v>0</v>
      </c>
      <c r="BE54" s="132">
        <f t="shared" si="27"/>
        <v>0</v>
      </c>
      <c r="BF54" s="132">
        <f t="shared" si="27"/>
        <v>0</v>
      </c>
      <c r="BG54" s="132">
        <f t="shared" si="27"/>
        <v>3</v>
      </c>
      <c r="BH54" s="132">
        <f t="shared" si="27"/>
        <v>5772</v>
      </c>
      <c r="BI54" s="132">
        <f t="shared" si="27"/>
        <v>0</v>
      </c>
      <c r="BJ54" s="132">
        <f t="shared" si="27"/>
        <v>5772</v>
      </c>
      <c r="BK54" s="132">
        <f t="shared" si="27"/>
        <v>11639</v>
      </c>
      <c r="BL54" s="132">
        <f t="shared" si="27"/>
        <v>0</v>
      </c>
      <c r="BM54" s="132">
        <f t="shared" si="27"/>
        <v>11639</v>
      </c>
    </row>
    <row r="55" spans="1:65" s="142" customFormat="1" ht="16.95" customHeight="1">
      <c r="A55" s="134">
        <v>42</v>
      </c>
      <c r="B55" s="140" t="s">
        <v>51</v>
      </c>
      <c r="C55" s="124">
        <v>115000</v>
      </c>
      <c r="D55" s="124">
        <v>0</v>
      </c>
      <c r="E55" s="124">
        <v>9585</v>
      </c>
      <c r="F55" s="124">
        <v>0</v>
      </c>
      <c r="G55" s="124">
        <v>7945</v>
      </c>
      <c r="H55" s="125">
        <f t="shared" si="0"/>
        <v>82.88993218570684</v>
      </c>
      <c r="I55" s="124">
        <v>0</v>
      </c>
      <c r="J55" s="125"/>
      <c r="K55" s="124">
        <f>July24!K55+G55</f>
        <v>15795</v>
      </c>
      <c r="L55" s="125">
        <f t="shared" si="1"/>
        <v>13.734782608695653</v>
      </c>
      <c r="M55" s="124">
        <f>July24!M55+I55</f>
        <v>0</v>
      </c>
      <c r="N55" s="125"/>
      <c r="O55" s="124">
        <v>7</v>
      </c>
      <c r="P55" s="124">
        <v>0</v>
      </c>
      <c r="Q55" s="124">
        <f>July24!Q55+O55</f>
        <v>7</v>
      </c>
      <c r="R55" s="124">
        <f>July24!R55+P55</f>
        <v>0</v>
      </c>
      <c r="S55" s="124">
        <v>8852</v>
      </c>
      <c r="T55" s="124">
        <v>0</v>
      </c>
      <c r="U55" s="124">
        <v>2636</v>
      </c>
      <c r="V55" s="124">
        <v>0</v>
      </c>
      <c r="W55" s="124">
        <v>1350</v>
      </c>
      <c r="X55" s="124">
        <v>0</v>
      </c>
      <c r="Y55" s="125">
        <f t="shared" si="2"/>
        <v>51.213960546282244</v>
      </c>
      <c r="Z55" s="125"/>
      <c r="AA55" s="124">
        <v>8509</v>
      </c>
      <c r="AB55" s="124">
        <v>0</v>
      </c>
      <c r="AC55" s="124">
        <v>4310</v>
      </c>
      <c r="AD55" s="124">
        <v>0</v>
      </c>
      <c r="AE55" s="124">
        <v>3779</v>
      </c>
      <c r="AF55" s="124">
        <v>0</v>
      </c>
      <c r="AG55" s="124">
        <v>71</v>
      </c>
      <c r="AH55" s="124">
        <v>0</v>
      </c>
      <c r="AI55" s="124">
        <v>323</v>
      </c>
      <c r="AJ55" s="124">
        <v>0</v>
      </c>
      <c r="AK55" s="124">
        <v>38</v>
      </c>
      <c r="AL55" s="124">
        <v>0</v>
      </c>
      <c r="AM55" s="124">
        <v>52</v>
      </c>
      <c r="AN55" s="124">
        <v>0</v>
      </c>
      <c r="AO55" s="124">
        <v>2077</v>
      </c>
      <c r="AP55" s="124">
        <v>0</v>
      </c>
      <c r="AQ55" s="124">
        <v>1813</v>
      </c>
      <c r="AR55" s="124">
        <v>0</v>
      </c>
      <c r="AS55" s="124">
        <f t="shared" si="3"/>
        <v>3890</v>
      </c>
      <c r="AT55" s="124">
        <f t="shared" si="3"/>
        <v>0</v>
      </c>
      <c r="AU55" s="124">
        <f t="shared" si="4"/>
        <v>3890</v>
      </c>
      <c r="AV55" s="124">
        <f>July24!AV55+AO55</f>
        <v>4022</v>
      </c>
      <c r="AW55" s="124">
        <f>July24!AW55+AP55</f>
        <v>0</v>
      </c>
      <c r="AX55" s="124">
        <f>July24!AX55+AQ55</f>
        <v>3487</v>
      </c>
      <c r="AY55" s="124">
        <f>July24!AY55+AR55</f>
        <v>0</v>
      </c>
      <c r="AZ55" s="124">
        <f t="shared" si="5"/>
        <v>7509</v>
      </c>
      <c r="BA55" s="124">
        <f t="shared" si="5"/>
        <v>0</v>
      </c>
      <c r="BB55" s="124">
        <f t="shared" si="6"/>
        <v>7509</v>
      </c>
      <c r="BC55" s="124"/>
      <c r="BD55" s="124"/>
      <c r="BE55" s="124"/>
      <c r="BF55" s="124"/>
      <c r="BG55" s="124"/>
      <c r="BH55" s="124"/>
      <c r="BI55" s="124"/>
      <c r="BJ55" s="124"/>
      <c r="BK55" s="141"/>
      <c r="BL55" s="141"/>
      <c r="BM55" s="141"/>
    </row>
    <row r="56" spans="1:65" s="142" customFormat="1" ht="16.95" customHeight="1">
      <c r="A56" s="128">
        <v>43</v>
      </c>
      <c r="B56" s="129" t="s">
        <v>52</v>
      </c>
      <c r="C56" s="124">
        <v>120000</v>
      </c>
      <c r="D56" s="124">
        <v>0</v>
      </c>
      <c r="E56" s="124">
        <v>10000</v>
      </c>
      <c r="F56" s="124">
        <v>0</v>
      </c>
      <c r="G56" s="124">
        <v>8551</v>
      </c>
      <c r="H56" s="125">
        <f t="shared" si="0"/>
        <v>85.51</v>
      </c>
      <c r="I56" s="124">
        <v>0</v>
      </c>
      <c r="J56" s="125"/>
      <c r="K56" s="124">
        <f>July24!K56+G56</f>
        <v>16616</v>
      </c>
      <c r="L56" s="125">
        <f t="shared" si="1"/>
        <v>13.846666666666666</v>
      </c>
      <c r="M56" s="124">
        <f>July24!M56+I56</f>
        <v>0</v>
      </c>
      <c r="N56" s="125"/>
      <c r="O56" s="124">
        <v>11</v>
      </c>
      <c r="P56" s="124">
        <v>0</v>
      </c>
      <c r="Q56" s="124">
        <f>July24!Q56+O56</f>
        <v>15</v>
      </c>
      <c r="R56" s="124">
        <f>July24!R56+P56</f>
        <v>0</v>
      </c>
      <c r="S56" s="124">
        <v>9135</v>
      </c>
      <c r="T56" s="124">
        <v>0</v>
      </c>
      <c r="U56" s="124">
        <v>3074</v>
      </c>
      <c r="V56" s="124">
        <v>0</v>
      </c>
      <c r="W56" s="124">
        <v>1572</v>
      </c>
      <c r="X56" s="124">
        <v>0</v>
      </c>
      <c r="Y56" s="125">
        <f t="shared" si="2"/>
        <v>51.13858165256994</v>
      </c>
      <c r="Z56" s="125"/>
      <c r="AA56" s="124">
        <v>9852</v>
      </c>
      <c r="AB56" s="124">
        <v>0</v>
      </c>
      <c r="AC56" s="124">
        <v>4874</v>
      </c>
      <c r="AD56" s="124">
        <v>0</v>
      </c>
      <c r="AE56" s="124">
        <v>4871</v>
      </c>
      <c r="AF56" s="124">
        <v>0</v>
      </c>
      <c r="AG56" s="124">
        <v>115</v>
      </c>
      <c r="AH56" s="124">
        <v>0</v>
      </c>
      <c r="AI56" s="124">
        <v>352</v>
      </c>
      <c r="AJ56" s="124">
        <v>0</v>
      </c>
      <c r="AK56" s="124">
        <v>106</v>
      </c>
      <c r="AL56" s="124">
        <v>0</v>
      </c>
      <c r="AM56" s="124">
        <v>49</v>
      </c>
      <c r="AN56" s="124">
        <v>0</v>
      </c>
      <c r="AO56" s="124">
        <v>2067</v>
      </c>
      <c r="AP56" s="124">
        <v>0</v>
      </c>
      <c r="AQ56" s="124">
        <v>1709</v>
      </c>
      <c r="AR56" s="124">
        <v>0</v>
      </c>
      <c r="AS56" s="124">
        <f t="shared" si="3"/>
        <v>3776</v>
      </c>
      <c r="AT56" s="124">
        <f t="shared" si="3"/>
        <v>0</v>
      </c>
      <c r="AU56" s="124">
        <f t="shared" si="4"/>
        <v>3776</v>
      </c>
      <c r="AV56" s="124">
        <f>July24!AV56+AO56</f>
        <v>4211</v>
      </c>
      <c r="AW56" s="124">
        <f>July24!AW56+AP56</f>
        <v>0</v>
      </c>
      <c r="AX56" s="124">
        <f>July24!AX56+AQ56</f>
        <v>3443</v>
      </c>
      <c r="AY56" s="124">
        <f>July24!AY56+AR56</f>
        <v>0</v>
      </c>
      <c r="AZ56" s="124">
        <f t="shared" si="5"/>
        <v>7654</v>
      </c>
      <c r="BA56" s="124">
        <f t="shared" si="5"/>
        <v>0</v>
      </c>
      <c r="BB56" s="124">
        <f t="shared" si="6"/>
        <v>7654</v>
      </c>
      <c r="BC56" s="124"/>
      <c r="BD56" s="124"/>
      <c r="BE56" s="124"/>
      <c r="BF56" s="124"/>
      <c r="BG56" s="124"/>
      <c r="BH56" s="124"/>
      <c r="BI56" s="124"/>
      <c r="BJ56" s="124"/>
      <c r="BK56" s="141"/>
      <c r="BL56" s="141"/>
      <c r="BM56" s="141"/>
    </row>
    <row r="57" spans="1:65" s="143" customFormat="1" ht="16.95" customHeight="1">
      <c r="A57" s="146"/>
      <c r="B57" s="146" t="s">
        <v>18</v>
      </c>
      <c r="C57" s="131">
        <f>SUM(C55:C56)</f>
        <v>235000</v>
      </c>
      <c r="D57" s="132">
        <f t="shared" ref="D57:BM57" si="28">SUM(D55:D56)</f>
        <v>0</v>
      </c>
      <c r="E57" s="132">
        <f t="shared" si="28"/>
        <v>19585</v>
      </c>
      <c r="F57" s="132">
        <f t="shared" si="28"/>
        <v>0</v>
      </c>
      <c r="G57" s="132">
        <f t="shared" si="28"/>
        <v>16496</v>
      </c>
      <c r="H57" s="125">
        <f t="shared" si="0"/>
        <v>84.227725299974466</v>
      </c>
      <c r="I57" s="132">
        <f t="shared" si="28"/>
        <v>0</v>
      </c>
      <c r="J57" s="138"/>
      <c r="K57" s="132">
        <f>SUM(K55:K56)</f>
        <v>32411</v>
      </c>
      <c r="L57" s="138">
        <f t="shared" si="1"/>
        <v>13.791914893617021</v>
      </c>
      <c r="M57" s="132">
        <f t="shared" si="11"/>
        <v>0</v>
      </c>
      <c r="N57" s="138"/>
      <c r="O57" s="132">
        <f t="shared" si="28"/>
        <v>18</v>
      </c>
      <c r="P57" s="132">
        <f t="shared" si="28"/>
        <v>0</v>
      </c>
      <c r="Q57" s="132">
        <f t="shared" si="15"/>
        <v>18</v>
      </c>
      <c r="R57" s="132">
        <f t="shared" si="15"/>
        <v>0</v>
      </c>
      <c r="S57" s="132">
        <f t="shared" si="28"/>
        <v>17987</v>
      </c>
      <c r="T57" s="132">
        <f t="shared" si="28"/>
        <v>0</v>
      </c>
      <c r="U57" s="132">
        <f t="shared" si="28"/>
        <v>5710</v>
      </c>
      <c r="V57" s="132">
        <f t="shared" si="28"/>
        <v>0</v>
      </c>
      <c r="W57" s="132">
        <f t="shared" si="28"/>
        <v>2922</v>
      </c>
      <c r="X57" s="132">
        <f t="shared" si="28"/>
        <v>0</v>
      </c>
      <c r="Y57" s="138">
        <f t="shared" si="2"/>
        <v>51.17338003502627</v>
      </c>
      <c r="Z57" s="138"/>
      <c r="AA57" s="132">
        <f t="shared" si="28"/>
        <v>18361</v>
      </c>
      <c r="AB57" s="132">
        <f t="shared" si="28"/>
        <v>0</v>
      </c>
      <c r="AC57" s="132">
        <f t="shared" si="28"/>
        <v>9184</v>
      </c>
      <c r="AD57" s="132">
        <f t="shared" si="28"/>
        <v>0</v>
      </c>
      <c r="AE57" s="132">
        <f t="shared" si="28"/>
        <v>8650</v>
      </c>
      <c r="AF57" s="132">
        <f t="shared" si="28"/>
        <v>0</v>
      </c>
      <c r="AG57" s="132">
        <f t="shared" si="28"/>
        <v>186</v>
      </c>
      <c r="AH57" s="132">
        <f t="shared" si="28"/>
        <v>0</v>
      </c>
      <c r="AI57" s="132">
        <f t="shared" si="28"/>
        <v>675</v>
      </c>
      <c r="AJ57" s="132">
        <f t="shared" si="28"/>
        <v>0</v>
      </c>
      <c r="AK57" s="132">
        <f t="shared" si="28"/>
        <v>144</v>
      </c>
      <c r="AL57" s="132">
        <f t="shared" si="28"/>
        <v>0</v>
      </c>
      <c r="AM57" s="132">
        <f t="shared" si="28"/>
        <v>101</v>
      </c>
      <c r="AN57" s="132">
        <f t="shared" si="28"/>
        <v>0</v>
      </c>
      <c r="AO57" s="132">
        <f t="shared" si="28"/>
        <v>4144</v>
      </c>
      <c r="AP57" s="132">
        <f t="shared" si="28"/>
        <v>0</v>
      </c>
      <c r="AQ57" s="132">
        <f t="shared" si="28"/>
        <v>3522</v>
      </c>
      <c r="AR57" s="132">
        <f t="shared" si="28"/>
        <v>0</v>
      </c>
      <c r="AS57" s="132">
        <f t="shared" si="3"/>
        <v>7666</v>
      </c>
      <c r="AT57" s="132">
        <f t="shared" si="3"/>
        <v>0</v>
      </c>
      <c r="AU57" s="132">
        <f t="shared" si="4"/>
        <v>7666</v>
      </c>
      <c r="AV57" s="132">
        <f t="shared" si="16"/>
        <v>4144</v>
      </c>
      <c r="AW57" s="132">
        <f t="shared" si="16"/>
        <v>0</v>
      </c>
      <c r="AX57" s="132">
        <f t="shared" si="16"/>
        <v>3522</v>
      </c>
      <c r="AY57" s="132">
        <f t="shared" si="16"/>
        <v>0</v>
      </c>
      <c r="AZ57" s="132">
        <f t="shared" si="5"/>
        <v>7666</v>
      </c>
      <c r="BA57" s="132">
        <f t="shared" si="5"/>
        <v>0</v>
      </c>
      <c r="BB57" s="132">
        <f t="shared" si="6"/>
        <v>7666</v>
      </c>
      <c r="BC57" s="132">
        <f t="shared" si="28"/>
        <v>0</v>
      </c>
      <c r="BD57" s="132">
        <f t="shared" si="28"/>
        <v>0</v>
      </c>
      <c r="BE57" s="132">
        <f t="shared" si="28"/>
        <v>0</v>
      </c>
      <c r="BF57" s="132">
        <f t="shared" si="28"/>
        <v>0</v>
      </c>
      <c r="BG57" s="132">
        <f t="shared" si="28"/>
        <v>0</v>
      </c>
      <c r="BH57" s="132">
        <f t="shared" si="28"/>
        <v>0</v>
      </c>
      <c r="BI57" s="132">
        <f t="shared" si="28"/>
        <v>0</v>
      </c>
      <c r="BJ57" s="132">
        <f t="shared" si="28"/>
        <v>0</v>
      </c>
      <c r="BK57" s="132">
        <f t="shared" si="28"/>
        <v>0</v>
      </c>
      <c r="BL57" s="132">
        <f t="shared" si="28"/>
        <v>0</v>
      </c>
      <c r="BM57" s="132">
        <f t="shared" si="28"/>
        <v>0</v>
      </c>
    </row>
    <row r="58" spans="1:65" s="142" customFormat="1" ht="16.95" customHeight="1">
      <c r="A58" s="134">
        <v>44</v>
      </c>
      <c r="B58" s="140" t="s">
        <v>53</v>
      </c>
      <c r="C58" s="124">
        <v>88000</v>
      </c>
      <c r="D58" s="124">
        <v>40000</v>
      </c>
      <c r="E58" s="124">
        <v>7540</v>
      </c>
      <c r="F58" s="124">
        <v>3340</v>
      </c>
      <c r="G58" s="124">
        <v>6635</v>
      </c>
      <c r="H58" s="125">
        <f t="shared" si="0"/>
        <v>87.9973474801061</v>
      </c>
      <c r="I58" s="124">
        <v>2882</v>
      </c>
      <c r="J58" s="125">
        <f t="shared" ref="J58:J60" si="29">I58*100/F58</f>
        <v>86.287425149700596</v>
      </c>
      <c r="K58" s="124">
        <f>July24!K58+G58</f>
        <v>12632</v>
      </c>
      <c r="L58" s="125">
        <f t="shared" si="1"/>
        <v>14.354545454545455</v>
      </c>
      <c r="M58" s="124">
        <f>July24!M58+I58</f>
        <v>6162</v>
      </c>
      <c r="N58" s="125">
        <f t="shared" si="9"/>
        <v>15.404999999999999</v>
      </c>
      <c r="O58" s="124">
        <v>111</v>
      </c>
      <c r="P58" s="124">
        <v>80</v>
      </c>
      <c r="Q58" s="124">
        <f>July24!Q58+O58</f>
        <v>286</v>
      </c>
      <c r="R58" s="124">
        <f>July24!R58+P58</f>
        <v>160</v>
      </c>
      <c r="S58" s="124">
        <v>3902</v>
      </c>
      <c r="T58" s="124"/>
      <c r="U58" s="124">
        <v>1302</v>
      </c>
      <c r="V58" s="124">
        <v>1148</v>
      </c>
      <c r="W58" s="124">
        <v>680</v>
      </c>
      <c r="X58" s="124">
        <v>599</v>
      </c>
      <c r="Y58" s="125">
        <f t="shared" si="2"/>
        <v>52.227342549923193</v>
      </c>
      <c r="Z58" s="125">
        <f t="shared" si="2"/>
        <v>52.177700348432055</v>
      </c>
      <c r="AA58" s="124">
        <v>6638</v>
      </c>
      <c r="AB58" s="124">
        <v>4026</v>
      </c>
      <c r="AC58" s="124">
        <v>3421</v>
      </c>
      <c r="AD58" s="124">
        <v>2013</v>
      </c>
      <c r="AE58" s="124">
        <v>3217</v>
      </c>
      <c r="AF58" s="124">
        <v>2013</v>
      </c>
      <c r="AG58" s="124">
        <v>82</v>
      </c>
      <c r="AH58" s="124">
        <v>82</v>
      </c>
      <c r="AI58" s="124">
        <v>324</v>
      </c>
      <c r="AJ58" s="124">
        <v>175</v>
      </c>
      <c r="AK58" s="124">
        <v>57</v>
      </c>
      <c r="AL58" s="124">
        <v>86</v>
      </c>
      <c r="AM58" s="124">
        <v>360</v>
      </c>
      <c r="AN58" s="124">
        <v>259</v>
      </c>
      <c r="AO58" s="124">
        <v>1425</v>
      </c>
      <c r="AP58" s="124">
        <v>862</v>
      </c>
      <c r="AQ58" s="124">
        <v>1162</v>
      </c>
      <c r="AR58" s="124">
        <v>685</v>
      </c>
      <c r="AS58" s="124">
        <f t="shared" si="3"/>
        <v>2587</v>
      </c>
      <c r="AT58" s="124">
        <f t="shared" si="3"/>
        <v>1547</v>
      </c>
      <c r="AU58" s="124">
        <f t="shared" si="4"/>
        <v>4134</v>
      </c>
      <c r="AV58" s="124">
        <f>July24!AV58+AO58</f>
        <v>2906</v>
      </c>
      <c r="AW58" s="124">
        <f>July24!AW58+AP58</f>
        <v>1721</v>
      </c>
      <c r="AX58" s="124">
        <f>July24!AX58+AQ58</f>
        <v>2349</v>
      </c>
      <c r="AY58" s="124">
        <f>July24!AY58+AR58</f>
        <v>1361</v>
      </c>
      <c r="AZ58" s="124">
        <f t="shared" si="5"/>
        <v>5255</v>
      </c>
      <c r="BA58" s="124">
        <f t="shared" si="5"/>
        <v>3082</v>
      </c>
      <c r="BB58" s="124">
        <f t="shared" si="6"/>
        <v>8337</v>
      </c>
      <c r="BC58" s="124">
        <v>13</v>
      </c>
      <c r="BD58" s="124">
        <v>65</v>
      </c>
      <c r="BE58" s="124">
        <f>July24!BE58+BC58</f>
        <v>28</v>
      </c>
      <c r="BF58" s="124">
        <f>July24!BF58+BD58</f>
        <v>140</v>
      </c>
      <c r="BG58" s="124">
        <v>4</v>
      </c>
      <c r="BH58" s="124">
        <v>5701</v>
      </c>
      <c r="BI58" s="124"/>
      <c r="BJ58" s="124">
        <f>SUM(BH58:BI58)</f>
        <v>5701</v>
      </c>
      <c r="BK58" s="124">
        <f>July24!BK58+BH58</f>
        <v>13951</v>
      </c>
      <c r="BL58" s="124">
        <f>July24!BL58+BI58</f>
        <v>0</v>
      </c>
      <c r="BM58" s="124">
        <f>SUM(BK58:BL58)</f>
        <v>13951</v>
      </c>
    </row>
    <row r="59" spans="1:65" s="142" customFormat="1" ht="16.95" customHeight="1">
      <c r="A59" s="123">
        <v>45</v>
      </c>
      <c r="B59" s="124" t="s">
        <v>54</v>
      </c>
      <c r="C59" s="124">
        <v>44000</v>
      </c>
      <c r="D59" s="124">
        <v>4000</v>
      </c>
      <c r="E59" s="124">
        <v>3660</v>
      </c>
      <c r="F59" s="124">
        <v>370</v>
      </c>
      <c r="G59" s="124">
        <v>2864</v>
      </c>
      <c r="H59" s="125">
        <f t="shared" si="0"/>
        <v>78.251366120218577</v>
      </c>
      <c r="I59" s="124">
        <v>516</v>
      </c>
      <c r="J59" s="125">
        <f t="shared" si="29"/>
        <v>139.45945945945945</v>
      </c>
      <c r="K59" s="124">
        <f>July24!K59+G59</f>
        <v>5975</v>
      </c>
      <c r="L59" s="125">
        <f t="shared" si="1"/>
        <v>13.579545454545455</v>
      </c>
      <c r="M59" s="124">
        <f>July24!M59+I59</f>
        <v>1052</v>
      </c>
      <c r="N59" s="125">
        <f t="shared" si="9"/>
        <v>26.3</v>
      </c>
      <c r="O59" s="124">
        <v>107</v>
      </c>
      <c r="P59" s="124">
        <v>114</v>
      </c>
      <c r="Q59" s="124">
        <f>July24!Q59+O59</f>
        <v>236</v>
      </c>
      <c r="R59" s="124">
        <f>July24!R59+P59</f>
        <v>150</v>
      </c>
      <c r="S59" s="124">
        <v>4414</v>
      </c>
      <c r="T59" s="124">
        <v>686</v>
      </c>
      <c r="U59" s="124">
        <v>1873</v>
      </c>
      <c r="V59" s="124">
        <v>205</v>
      </c>
      <c r="W59" s="124">
        <v>950</v>
      </c>
      <c r="X59" s="124">
        <v>139</v>
      </c>
      <c r="Y59" s="125">
        <f t="shared" si="2"/>
        <v>50.720768820074746</v>
      </c>
      <c r="Z59" s="125">
        <f t="shared" si="2"/>
        <v>67.804878048780495</v>
      </c>
      <c r="AA59" s="124">
        <v>4476</v>
      </c>
      <c r="AB59" s="124">
        <v>812</v>
      </c>
      <c r="AC59" s="124">
        <v>1653</v>
      </c>
      <c r="AD59" s="124">
        <v>179</v>
      </c>
      <c r="AE59" s="124">
        <v>2823</v>
      </c>
      <c r="AF59" s="124">
        <v>633</v>
      </c>
      <c r="AG59" s="124">
        <v>67</v>
      </c>
      <c r="AH59" s="124">
        <v>106</v>
      </c>
      <c r="AI59" s="124">
        <v>262</v>
      </c>
      <c r="AJ59" s="124">
        <v>256</v>
      </c>
      <c r="AK59" s="124">
        <v>49</v>
      </c>
      <c r="AL59" s="124">
        <v>77</v>
      </c>
      <c r="AM59" s="124">
        <v>550</v>
      </c>
      <c r="AN59" s="124">
        <v>39</v>
      </c>
      <c r="AO59" s="124">
        <v>833</v>
      </c>
      <c r="AP59" s="124">
        <v>139</v>
      </c>
      <c r="AQ59" s="124">
        <v>640</v>
      </c>
      <c r="AR59" s="124">
        <v>84</v>
      </c>
      <c r="AS59" s="124">
        <f t="shared" si="3"/>
        <v>1473</v>
      </c>
      <c r="AT59" s="124">
        <f t="shared" si="3"/>
        <v>223</v>
      </c>
      <c r="AU59" s="124">
        <f t="shared" si="4"/>
        <v>1696</v>
      </c>
      <c r="AV59" s="124">
        <f>July24!AV59+AO59</f>
        <v>1726</v>
      </c>
      <c r="AW59" s="124">
        <f>July24!AW59+AP59</f>
        <v>278</v>
      </c>
      <c r="AX59" s="124">
        <f>July24!AX59+AQ59</f>
        <v>1326</v>
      </c>
      <c r="AY59" s="124">
        <f>July24!AY59+AR59</f>
        <v>168</v>
      </c>
      <c r="AZ59" s="124">
        <f t="shared" si="5"/>
        <v>3052</v>
      </c>
      <c r="BA59" s="124">
        <f t="shared" si="5"/>
        <v>446</v>
      </c>
      <c r="BB59" s="124">
        <f t="shared" si="6"/>
        <v>3498</v>
      </c>
      <c r="BC59" s="124"/>
      <c r="BD59" s="124"/>
      <c r="BE59" s="124"/>
      <c r="BF59" s="124"/>
      <c r="BG59" s="124"/>
      <c r="BH59" s="124"/>
      <c r="BI59" s="124"/>
      <c r="BJ59" s="124"/>
      <c r="BK59" s="141"/>
      <c r="BL59" s="141"/>
      <c r="BM59" s="141"/>
    </row>
    <row r="60" spans="1:65" s="142" customFormat="1" ht="16.95" customHeight="1">
      <c r="A60" s="123">
        <v>46</v>
      </c>
      <c r="B60" s="124" t="s">
        <v>55</v>
      </c>
      <c r="C60" s="124">
        <v>22000</v>
      </c>
      <c r="D60" s="124">
        <v>20000</v>
      </c>
      <c r="E60" s="124">
        <v>1860</v>
      </c>
      <c r="F60" s="124">
        <v>1670</v>
      </c>
      <c r="G60" s="124">
        <v>1518</v>
      </c>
      <c r="H60" s="125">
        <f t="shared" si="0"/>
        <v>81.612903225806448</v>
      </c>
      <c r="I60" s="124">
        <v>1534</v>
      </c>
      <c r="J60" s="125">
        <f t="shared" si="29"/>
        <v>91.856287425149702</v>
      </c>
      <c r="K60" s="124">
        <f>July24!K60+G60</f>
        <v>2868</v>
      </c>
      <c r="L60" s="125">
        <f t="shared" si="1"/>
        <v>13.036363636363637</v>
      </c>
      <c r="M60" s="124">
        <f>July24!M60+I60</f>
        <v>3589</v>
      </c>
      <c r="N60" s="125">
        <f t="shared" si="9"/>
        <v>17.945</v>
      </c>
      <c r="O60" s="124">
        <v>78</v>
      </c>
      <c r="P60" s="124">
        <v>57</v>
      </c>
      <c r="Q60" s="124">
        <f>July24!Q60+O60</f>
        <v>136</v>
      </c>
      <c r="R60" s="124">
        <f>July24!R60+P60</f>
        <v>114</v>
      </c>
      <c r="S60" s="124">
        <v>2437</v>
      </c>
      <c r="T60" s="124">
        <v>2172</v>
      </c>
      <c r="U60" s="124">
        <v>1066</v>
      </c>
      <c r="V60" s="124">
        <v>1155</v>
      </c>
      <c r="W60" s="124">
        <v>555</v>
      </c>
      <c r="X60" s="124">
        <v>610</v>
      </c>
      <c r="Y60" s="125">
        <f t="shared" si="2"/>
        <v>52.063789868667918</v>
      </c>
      <c r="Z60" s="125">
        <f t="shared" si="2"/>
        <v>52.813852813852812</v>
      </c>
      <c r="AA60" s="124">
        <v>1850</v>
      </c>
      <c r="AB60" s="124">
        <v>2389</v>
      </c>
      <c r="AC60" s="124">
        <v>917</v>
      </c>
      <c r="AD60" s="124">
        <v>1154</v>
      </c>
      <c r="AE60" s="124">
        <v>933</v>
      </c>
      <c r="AF60" s="124">
        <v>1235</v>
      </c>
      <c r="AG60" s="124">
        <v>17</v>
      </c>
      <c r="AH60" s="124">
        <v>22</v>
      </c>
      <c r="AI60" s="124">
        <v>108</v>
      </c>
      <c r="AJ60" s="124">
        <v>110</v>
      </c>
      <c r="AK60" s="124">
        <v>18</v>
      </c>
      <c r="AL60" s="124">
        <v>21</v>
      </c>
      <c r="AM60" s="124">
        <v>27</v>
      </c>
      <c r="AN60" s="124">
        <v>9</v>
      </c>
      <c r="AO60" s="124">
        <v>391</v>
      </c>
      <c r="AP60" s="124">
        <v>515</v>
      </c>
      <c r="AQ60" s="124">
        <v>347</v>
      </c>
      <c r="AR60" s="124">
        <v>436</v>
      </c>
      <c r="AS60" s="124">
        <f t="shared" si="3"/>
        <v>738</v>
      </c>
      <c r="AT60" s="124">
        <f t="shared" si="3"/>
        <v>951</v>
      </c>
      <c r="AU60" s="124">
        <f t="shared" si="4"/>
        <v>1689</v>
      </c>
      <c r="AV60" s="124">
        <f>July24!AV60+AO60</f>
        <v>802</v>
      </c>
      <c r="AW60" s="124">
        <f>July24!AW60+AP60</f>
        <v>1030</v>
      </c>
      <c r="AX60" s="124">
        <f>July24!AX60+AQ60</f>
        <v>681</v>
      </c>
      <c r="AY60" s="124">
        <f>July24!AY60+AR60</f>
        <v>872</v>
      </c>
      <c r="AZ60" s="124">
        <f t="shared" si="5"/>
        <v>1483</v>
      </c>
      <c r="BA60" s="124">
        <f t="shared" si="5"/>
        <v>1902</v>
      </c>
      <c r="BB60" s="124">
        <f t="shared" si="6"/>
        <v>3385</v>
      </c>
      <c r="BC60" s="124"/>
      <c r="BD60" s="124"/>
      <c r="BE60" s="124"/>
      <c r="BF60" s="124"/>
      <c r="BG60" s="124"/>
      <c r="BH60" s="124"/>
      <c r="BI60" s="124"/>
      <c r="BJ60" s="124"/>
      <c r="BK60" s="141"/>
      <c r="BL60" s="141"/>
      <c r="BM60" s="141"/>
    </row>
    <row r="61" spans="1:65" s="142" customFormat="1" ht="16.95" customHeight="1">
      <c r="A61" s="123">
        <v>47</v>
      </c>
      <c r="B61" s="124" t="s">
        <v>56</v>
      </c>
      <c r="C61" s="124">
        <v>36000</v>
      </c>
      <c r="D61" s="124">
        <v>0</v>
      </c>
      <c r="E61" s="124">
        <v>3140</v>
      </c>
      <c r="F61" s="124">
        <v>0</v>
      </c>
      <c r="G61" s="124">
        <v>2897</v>
      </c>
      <c r="H61" s="125">
        <f t="shared" si="0"/>
        <v>92.261146496815286</v>
      </c>
      <c r="I61" s="124"/>
      <c r="J61" s="125"/>
      <c r="K61" s="124">
        <f>July24!K61+G61</f>
        <v>6462</v>
      </c>
      <c r="L61" s="125">
        <f t="shared" si="1"/>
        <v>17.95</v>
      </c>
      <c r="M61" s="124">
        <f>July24!M61+I61</f>
        <v>0</v>
      </c>
      <c r="N61" s="125"/>
      <c r="O61" s="124">
        <v>68</v>
      </c>
      <c r="P61" s="124">
        <v>0</v>
      </c>
      <c r="Q61" s="124">
        <f>July24!Q61+O61</f>
        <v>88</v>
      </c>
      <c r="R61" s="124">
        <f>July24!R61+P61</f>
        <v>0</v>
      </c>
      <c r="S61" s="124">
        <v>3517</v>
      </c>
      <c r="T61" s="124">
        <v>0</v>
      </c>
      <c r="U61" s="124">
        <v>1788</v>
      </c>
      <c r="V61" s="124">
        <v>0</v>
      </c>
      <c r="W61" s="124">
        <v>1076</v>
      </c>
      <c r="X61" s="124">
        <v>0</v>
      </c>
      <c r="Y61" s="125">
        <f t="shared" si="2"/>
        <v>60.178970917225953</v>
      </c>
      <c r="Z61" s="125"/>
      <c r="AA61" s="124">
        <v>2850</v>
      </c>
      <c r="AB61" s="124">
        <v>0</v>
      </c>
      <c r="AC61" s="124">
        <v>1457</v>
      </c>
      <c r="AD61" s="124">
        <v>0</v>
      </c>
      <c r="AE61" s="124">
        <v>1393</v>
      </c>
      <c r="AF61" s="124">
        <v>0</v>
      </c>
      <c r="AG61" s="124">
        <v>91</v>
      </c>
      <c r="AH61" s="124">
        <v>0</v>
      </c>
      <c r="AI61" s="124">
        <v>219</v>
      </c>
      <c r="AJ61" s="124">
        <v>0</v>
      </c>
      <c r="AK61" s="124">
        <v>75</v>
      </c>
      <c r="AL61" s="124">
        <v>0</v>
      </c>
      <c r="AM61" s="124">
        <v>642</v>
      </c>
      <c r="AN61" s="124">
        <v>0</v>
      </c>
      <c r="AO61" s="124">
        <v>628</v>
      </c>
      <c r="AP61" s="124">
        <v>0</v>
      </c>
      <c r="AQ61" s="124">
        <v>583</v>
      </c>
      <c r="AR61" s="124">
        <v>0</v>
      </c>
      <c r="AS61" s="124">
        <f t="shared" si="3"/>
        <v>1211</v>
      </c>
      <c r="AT61" s="124">
        <f t="shared" si="3"/>
        <v>0</v>
      </c>
      <c r="AU61" s="124">
        <f t="shared" si="4"/>
        <v>1211</v>
      </c>
      <c r="AV61" s="124">
        <f>July24!AV61+AO61</f>
        <v>1265</v>
      </c>
      <c r="AW61" s="124">
        <f>July24!AW61+AP61</f>
        <v>0</v>
      </c>
      <c r="AX61" s="124">
        <f>July24!AX61+AQ61</f>
        <v>1111</v>
      </c>
      <c r="AY61" s="124">
        <f>July24!AY61+AR61</f>
        <v>0</v>
      </c>
      <c r="AZ61" s="124">
        <f t="shared" si="5"/>
        <v>2376</v>
      </c>
      <c r="BA61" s="124">
        <f t="shared" si="5"/>
        <v>0</v>
      </c>
      <c r="BB61" s="124">
        <f t="shared" si="6"/>
        <v>2376</v>
      </c>
      <c r="BC61" s="124"/>
      <c r="BD61" s="124"/>
      <c r="BE61" s="124"/>
      <c r="BF61" s="124"/>
      <c r="BG61" s="124"/>
      <c r="BH61" s="124"/>
      <c r="BI61" s="124"/>
      <c r="BJ61" s="124"/>
      <c r="BK61" s="141"/>
      <c r="BL61" s="141"/>
      <c r="BM61" s="141"/>
    </row>
    <row r="62" spans="1:65" s="142" customFormat="1" ht="16.95" customHeight="1">
      <c r="A62" s="128">
        <v>48</v>
      </c>
      <c r="B62" s="129" t="s">
        <v>57</v>
      </c>
      <c r="C62" s="124">
        <v>65000</v>
      </c>
      <c r="D62" s="124">
        <v>12000</v>
      </c>
      <c r="E62" s="124">
        <v>5730</v>
      </c>
      <c r="F62" s="124">
        <v>1000</v>
      </c>
      <c r="G62" s="124">
        <v>4988</v>
      </c>
      <c r="H62" s="125">
        <f t="shared" si="0"/>
        <v>87.05061082024433</v>
      </c>
      <c r="I62" s="124">
        <v>798</v>
      </c>
      <c r="J62" s="125">
        <f t="shared" ref="J62:J67" si="30">I62*100/F62</f>
        <v>79.8</v>
      </c>
      <c r="K62" s="124">
        <f>July24!K62+G62</f>
        <v>10059</v>
      </c>
      <c r="L62" s="125">
        <f t="shared" si="1"/>
        <v>15.475384615384616</v>
      </c>
      <c r="M62" s="124">
        <f>July24!M62+I62</f>
        <v>1623</v>
      </c>
      <c r="N62" s="125">
        <f t="shared" si="9"/>
        <v>13.525</v>
      </c>
      <c r="O62" s="124">
        <v>24</v>
      </c>
      <c r="P62" s="124">
        <v>19</v>
      </c>
      <c r="Q62" s="124">
        <f>July24!Q62+O62</f>
        <v>88</v>
      </c>
      <c r="R62" s="124">
        <f>July24!R62+P62</f>
        <v>38</v>
      </c>
      <c r="S62" s="124">
        <v>1073</v>
      </c>
      <c r="T62" s="124">
        <v>1065</v>
      </c>
      <c r="U62" s="124">
        <v>1587</v>
      </c>
      <c r="V62" s="124">
        <v>350</v>
      </c>
      <c r="W62" s="124">
        <v>823</v>
      </c>
      <c r="X62" s="124">
        <v>203</v>
      </c>
      <c r="Y62" s="125">
        <f t="shared" si="2"/>
        <v>51.858853182104603</v>
      </c>
      <c r="Z62" s="125">
        <f t="shared" si="2"/>
        <v>58</v>
      </c>
      <c r="AA62" s="124">
        <v>4801</v>
      </c>
      <c r="AB62" s="124">
        <v>978</v>
      </c>
      <c r="AC62" s="124">
        <v>2433</v>
      </c>
      <c r="AD62" s="124">
        <v>476</v>
      </c>
      <c r="AE62" s="124">
        <v>2368</v>
      </c>
      <c r="AF62" s="124">
        <v>502</v>
      </c>
      <c r="AG62" s="124">
        <v>76</v>
      </c>
      <c r="AH62" s="124">
        <v>24</v>
      </c>
      <c r="AI62" s="124">
        <v>261</v>
      </c>
      <c r="AJ62" s="124">
        <v>53</v>
      </c>
      <c r="AK62" s="124">
        <v>62</v>
      </c>
      <c r="AL62" s="124">
        <v>11</v>
      </c>
      <c r="AM62" s="124">
        <v>164</v>
      </c>
      <c r="AN62" s="124">
        <v>26</v>
      </c>
      <c r="AO62" s="124">
        <v>1117</v>
      </c>
      <c r="AP62" s="124">
        <v>188</v>
      </c>
      <c r="AQ62" s="124">
        <v>893</v>
      </c>
      <c r="AR62" s="124">
        <v>146</v>
      </c>
      <c r="AS62" s="124">
        <f t="shared" si="3"/>
        <v>2010</v>
      </c>
      <c r="AT62" s="124">
        <f t="shared" si="3"/>
        <v>334</v>
      </c>
      <c r="AU62" s="124">
        <f t="shared" si="4"/>
        <v>2344</v>
      </c>
      <c r="AV62" s="124">
        <f>July24!AV62+AO62</f>
        <v>2287</v>
      </c>
      <c r="AW62" s="124">
        <f>July24!AW62+AP62</f>
        <v>406</v>
      </c>
      <c r="AX62" s="124">
        <f>July24!AX62+AQ62</f>
        <v>1805</v>
      </c>
      <c r="AY62" s="124">
        <f>July24!AY62+AR62</f>
        <v>311</v>
      </c>
      <c r="AZ62" s="124">
        <f t="shared" si="5"/>
        <v>4092</v>
      </c>
      <c r="BA62" s="124">
        <f t="shared" si="5"/>
        <v>717</v>
      </c>
      <c r="BB62" s="124">
        <f t="shared" si="6"/>
        <v>4809</v>
      </c>
      <c r="BC62" s="124" t="s">
        <v>80</v>
      </c>
      <c r="BD62" s="124"/>
      <c r="BE62" s="124"/>
      <c r="BF62" s="124"/>
      <c r="BG62" s="124"/>
      <c r="BH62" s="124"/>
      <c r="BI62" s="124"/>
      <c r="BJ62" s="124"/>
      <c r="BK62" s="141"/>
      <c r="BL62" s="141"/>
      <c r="BM62" s="141"/>
    </row>
    <row r="63" spans="1:65" s="133" customFormat="1" ht="16.95" customHeight="1">
      <c r="A63" s="130"/>
      <c r="B63" s="131" t="s">
        <v>18</v>
      </c>
      <c r="C63" s="131">
        <f>SUM(C58:C62)</f>
        <v>255000</v>
      </c>
      <c r="D63" s="132">
        <f t="shared" ref="D63:BM63" si="31">SUM(D58:D62)</f>
        <v>76000</v>
      </c>
      <c r="E63" s="132">
        <f t="shared" si="31"/>
        <v>21930</v>
      </c>
      <c r="F63" s="132">
        <f t="shared" si="31"/>
        <v>6380</v>
      </c>
      <c r="G63" s="132">
        <f t="shared" si="31"/>
        <v>18902</v>
      </c>
      <c r="H63" s="125">
        <f t="shared" si="0"/>
        <v>86.192430460556309</v>
      </c>
      <c r="I63" s="132">
        <f t="shared" si="31"/>
        <v>5730</v>
      </c>
      <c r="J63" s="125">
        <f t="shared" si="30"/>
        <v>89.811912225705328</v>
      </c>
      <c r="K63" s="132">
        <f>SUM(K58:K62)</f>
        <v>37996</v>
      </c>
      <c r="L63" s="138">
        <f t="shared" si="1"/>
        <v>14.900392156862745</v>
      </c>
      <c r="M63" s="132">
        <f t="shared" si="11"/>
        <v>5730</v>
      </c>
      <c r="N63" s="138">
        <f t="shared" si="9"/>
        <v>7.5394736842105265</v>
      </c>
      <c r="O63" s="132">
        <f t="shared" si="31"/>
        <v>388</v>
      </c>
      <c r="P63" s="132">
        <f t="shared" si="31"/>
        <v>270</v>
      </c>
      <c r="Q63" s="132">
        <f t="shared" si="15"/>
        <v>388</v>
      </c>
      <c r="R63" s="132">
        <f t="shared" si="15"/>
        <v>270</v>
      </c>
      <c r="S63" s="132">
        <f t="shared" si="31"/>
        <v>15343</v>
      </c>
      <c r="T63" s="132">
        <f t="shared" si="31"/>
        <v>3923</v>
      </c>
      <c r="U63" s="132">
        <f t="shared" si="31"/>
        <v>7616</v>
      </c>
      <c r="V63" s="132">
        <f t="shared" si="31"/>
        <v>2858</v>
      </c>
      <c r="W63" s="132">
        <f t="shared" si="31"/>
        <v>4084</v>
      </c>
      <c r="X63" s="132">
        <f t="shared" si="31"/>
        <v>1551</v>
      </c>
      <c r="Y63" s="138">
        <f t="shared" si="2"/>
        <v>53.62394957983193</v>
      </c>
      <c r="Z63" s="138">
        <f t="shared" si="2"/>
        <v>54.268719384184742</v>
      </c>
      <c r="AA63" s="132">
        <f t="shared" si="31"/>
        <v>20615</v>
      </c>
      <c r="AB63" s="132">
        <f t="shared" si="31"/>
        <v>8205</v>
      </c>
      <c r="AC63" s="132">
        <f t="shared" si="31"/>
        <v>9881</v>
      </c>
      <c r="AD63" s="132">
        <f t="shared" si="31"/>
        <v>3822</v>
      </c>
      <c r="AE63" s="132">
        <f t="shared" si="31"/>
        <v>10734</v>
      </c>
      <c r="AF63" s="132">
        <f t="shared" si="31"/>
        <v>4383</v>
      </c>
      <c r="AG63" s="132">
        <f t="shared" si="31"/>
        <v>333</v>
      </c>
      <c r="AH63" s="132">
        <f t="shared" si="31"/>
        <v>234</v>
      </c>
      <c r="AI63" s="132">
        <f t="shared" si="31"/>
        <v>1174</v>
      </c>
      <c r="AJ63" s="132">
        <f t="shared" si="31"/>
        <v>594</v>
      </c>
      <c r="AK63" s="132">
        <f t="shared" si="31"/>
        <v>261</v>
      </c>
      <c r="AL63" s="132">
        <f t="shared" si="31"/>
        <v>195</v>
      </c>
      <c r="AM63" s="132">
        <f t="shared" si="31"/>
        <v>1743</v>
      </c>
      <c r="AN63" s="132">
        <f t="shared" si="31"/>
        <v>333</v>
      </c>
      <c r="AO63" s="132">
        <f t="shared" si="31"/>
        <v>4394</v>
      </c>
      <c r="AP63" s="132">
        <f t="shared" si="31"/>
        <v>1704</v>
      </c>
      <c r="AQ63" s="132">
        <f t="shared" si="31"/>
        <v>3625</v>
      </c>
      <c r="AR63" s="132">
        <f t="shared" si="31"/>
        <v>1351</v>
      </c>
      <c r="AS63" s="132">
        <f t="shared" si="3"/>
        <v>8019</v>
      </c>
      <c r="AT63" s="132">
        <f t="shared" si="3"/>
        <v>3055</v>
      </c>
      <c r="AU63" s="132">
        <f t="shared" si="4"/>
        <v>11074</v>
      </c>
      <c r="AV63" s="132">
        <f t="shared" si="16"/>
        <v>4394</v>
      </c>
      <c r="AW63" s="132">
        <f t="shared" si="16"/>
        <v>1704</v>
      </c>
      <c r="AX63" s="132">
        <f t="shared" si="16"/>
        <v>3625</v>
      </c>
      <c r="AY63" s="132">
        <f t="shared" si="16"/>
        <v>1351</v>
      </c>
      <c r="AZ63" s="132">
        <f t="shared" si="5"/>
        <v>8019</v>
      </c>
      <c r="BA63" s="132">
        <f t="shared" si="5"/>
        <v>3055</v>
      </c>
      <c r="BB63" s="132">
        <f t="shared" si="6"/>
        <v>11074</v>
      </c>
      <c r="BC63" s="132">
        <f t="shared" si="31"/>
        <v>13</v>
      </c>
      <c r="BD63" s="132">
        <f t="shared" si="31"/>
        <v>65</v>
      </c>
      <c r="BE63" s="132">
        <f t="shared" si="31"/>
        <v>28</v>
      </c>
      <c r="BF63" s="132">
        <f t="shared" si="31"/>
        <v>140</v>
      </c>
      <c r="BG63" s="132">
        <f t="shared" si="31"/>
        <v>4</v>
      </c>
      <c r="BH63" s="132">
        <f t="shared" si="31"/>
        <v>5701</v>
      </c>
      <c r="BI63" s="132">
        <f t="shared" si="31"/>
        <v>0</v>
      </c>
      <c r="BJ63" s="132">
        <f t="shared" si="31"/>
        <v>5701</v>
      </c>
      <c r="BK63" s="132">
        <f t="shared" si="31"/>
        <v>13951</v>
      </c>
      <c r="BL63" s="132">
        <f t="shared" si="31"/>
        <v>0</v>
      </c>
      <c r="BM63" s="132">
        <f t="shared" si="31"/>
        <v>13951</v>
      </c>
    </row>
    <row r="64" spans="1:65" s="127" customFormat="1" ht="16.95" customHeight="1">
      <c r="A64" s="134">
        <v>49</v>
      </c>
      <c r="B64" s="140" t="s">
        <v>58</v>
      </c>
      <c r="C64" s="124">
        <v>50000</v>
      </c>
      <c r="D64" s="124">
        <v>25000</v>
      </c>
      <c r="E64" s="124">
        <v>3700</v>
      </c>
      <c r="F64" s="124">
        <v>2080</v>
      </c>
      <c r="G64" s="124">
        <v>3371</v>
      </c>
      <c r="H64" s="125">
        <f t="shared" si="0"/>
        <v>91.108108108108112</v>
      </c>
      <c r="I64" s="124">
        <v>1741</v>
      </c>
      <c r="J64" s="125">
        <f t="shared" si="30"/>
        <v>83.70192307692308</v>
      </c>
      <c r="K64" s="124">
        <f>July24!K64+G64</f>
        <v>7318</v>
      </c>
      <c r="L64" s="125">
        <f t="shared" si="1"/>
        <v>14.635999999999999</v>
      </c>
      <c r="M64" s="124">
        <f>July24!M64+I64</f>
        <v>3739</v>
      </c>
      <c r="N64" s="125">
        <f t="shared" si="9"/>
        <v>14.956</v>
      </c>
      <c r="O64" s="124">
        <v>65</v>
      </c>
      <c r="P64" s="124">
        <v>17</v>
      </c>
      <c r="Q64" s="124">
        <f>July24!Q64+O64</f>
        <v>140</v>
      </c>
      <c r="R64" s="124">
        <f>July24!R64+P64</f>
        <v>38</v>
      </c>
      <c r="S64" s="124">
        <v>4058</v>
      </c>
      <c r="T64" s="124">
        <v>1992</v>
      </c>
      <c r="U64" s="124">
        <v>1302</v>
      </c>
      <c r="V64" s="124">
        <v>598</v>
      </c>
      <c r="W64" s="124">
        <v>718</v>
      </c>
      <c r="X64" s="124">
        <v>324</v>
      </c>
      <c r="Y64" s="125">
        <f t="shared" si="2"/>
        <v>55.145929339477725</v>
      </c>
      <c r="Z64" s="125">
        <f t="shared" si="2"/>
        <v>54.180602006688964</v>
      </c>
      <c r="AA64" s="124">
        <v>4143</v>
      </c>
      <c r="AB64" s="124">
        <v>2033</v>
      </c>
      <c r="AC64" s="124">
        <v>2221</v>
      </c>
      <c r="AD64" s="124">
        <v>1080</v>
      </c>
      <c r="AE64" s="124">
        <v>1792</v>
      </c>
      <c r="AF64" s="124">
        <v>950</v>
      </c>
      <c r="AG64" s="124">
        <v>79</v>
      </c>
      <c r="AH64" s="124">
        <v>46</v>
      </c>
      <c r="AI64" s="124">
        <v>175</v>
      </c>
      <c r="AJ64" s="124">
        <v>107</v>
      </c>
      <c r="AK64" s="124">
        <v>66</v>
      </c>
      <c r="AL64" s="124">
        <v>42</v>
      </c>
      <c r="AM64" s="124">
        <v>77</v>
      </c>
      <c r="AN64" s="124">
        <v>44</v>
      </c>
      <c r="AO64" s="124">
        <v>919</v>
      </c>
      <c r="AP64" s="124">
        <v>478</v>
      </c>
      <c r="AQ64" s="124">
        <v>841</v>
      </c>
      <c r="AR64" s="124">
        <v>419</v>
      </c>
      <c r="AS64" s="124">
        <f t="shared" si="3"/>
        <v>1760</v>
      </c>
      <c r="AT64" s="124">
        <f t="shared" si="3"/>
        <v>897</v>
      </c>
      <c r="AU64" s="124">
        <f t="shared" si="4"/>
        <v>2657</v>
      </c>
      <c r="AV64" s="124">
        <f>July24!AV64+AO64</f>
        <v>1892</v>
      </c>
      <c r="AW64" s="124">
        <f>July24!AW64+AP64</f>
        <v>939</v>
      </c>
      <c r="AX64" s="124">
        <f>July24!AX64+AQ64</f>
        <v>1649</v>
      </c>
      <c r="AY64" s="124">
        <f>July24!AY64+AR64</f>
        <v>824</v>
      </c>
      <c r="AZ64" s="124">
        <f t="shared" si="5"/>
        <v>3541</v>
      </c>
      <c r="BA64" s="124">
        <f t="shared" si="5"/>
        <v>1763</v>
      </c>
      <c r="BB64" s="124">
        <f t="shared" si="6"/>
        <v>5304</v>
      </c>
      <c r="BC64" s="124"/>
      <c r="BD64" s="124"/>
      <c r="BE64" s="124"/>
      <c r="BF64" s="124"/>
      <c r="BG64" s="124">
        <v>4</v>
      </c>
      <c r="BH64" s="124">
        <v>4715</v>
      </c>
      <c r="BI64" s="124"/>
      <c r="BJ64" s="124">
        <f>SUM(BH64:BI64)</f>
        <v>4715</v>
      </c>
      <c r="BK64" s="124">
        <f>July24!BK64+BH64</f>
        <v>9875</v>
      </c>
      <c r="BL64" s="124">
        <f>July24!BL64+BI64</f>
        <v>0</v>
      </c>
      <c r="BM64" s="124">
        <f>SUM(BK64:BL64)</f>
        <v>9875</v>
      </c>
    </row>
    <row r="65" spans="1:65" s="127" customFormat="1" ht="16.95" customHeight="1">
      <c r="A65" s="123">
        <v>50</v>
      </c>
      <c r="B65" s="124" t="s">
        <v>59</v>
      </c>
      <c r="C65" s="124">
        <v>28000</v>
      </c>
      <c r="D65" s="124">
        <v>10000</v>
      </c>
      <c r="E65" s="124">
        <v>1810</v>
      </c>
      <c r="F65" s="124">
        <v>843</v>
      </c>
      <c r="G65" s="124">
        <v>1690</v>
      </c>
      <c r="H65" s="125">
        <f t="shared" si="0"/>
        <v>93.370165745856355</v>
      </c>
      <c r="I65" s="124">
        <v>848</v>
      </c>
      <c r="J65" s="125">
        <f t="shared" si="30"/>
        <v>100.59311981020166</v>
      </c>
      <c r="K65" s="124">
        <f>July24!K65+G65</f>
        <v>3521</v>
      </c>
      <c r="L65" s="125">
        <f t="shared" si="1"/>
        <v>12.574999999999999</v>
      </c>
      <c r="M65" s="124">
        <f>July24!M65+I65</f>
        <v>1789</v>
      </c>
      <c r="N65" s="125">
        <f t="shared" si="9"/>
        <v>17.89</v>
      </c>
      <c r="O65" s="124">
        <v>110</v>
      </c>
      <c r="P65" s="124">
        <v>55</v>
      </c>
      <c r="Q65" s="124">
        <f>July24!Q65+O65</f>
        <v>214</v>
      </c>
      <c r="R65" s="124">
        <f>July24!R65+P65</f>
        <v>116</v>
      </c>
      <c r="S65" s="124">
        <v>2575</v>
      </c>
      <c r="T65" s="124">
        <v>1221</v>
      </c>
      <c r="U65" s="124">
        <v>594</v>
      </c>
      <c r="V65" s="124">
        <v>240</v>
      </c>
      <c r="W65" s="124">
        <v>364</v>
      </c>
      <c r="X65" s="124">
        <v>117</v>
      </c>
      <c r="Y65" s="125">
        <f t="shared" si="2"/>
        <v>61.27946127946128</v>
      </c>
      <c r="Z65" s="125">
        <f t="shared" si="2"/>
        <v>48.75</v>
      </c>
      <c r="AA65" s="124">
        <v>2647</v>
      </c>
      <c r="AB65" s="124">
        <v>1039</v>
      </c>
      <c r="AC65" s="124">
        <v>1192</v>
      </c>
      <c r="AD65" s="124">
        <v>496</v>
      </c>
      <c r="AE65" s="124">
        <v>1093</v>
      </c>
      <c r="AF65" s="124">
        <v>543</v>
      </c>
      <c r="AG65" s="124">
        <v>42</v>
      </c>
      <c r="AH65" s="124">
        <v>22</v>
      </c>
      <c r="AI65" s="124">
        <v>249</v>
      </c>
      <c r="AJ65" s="124">
        <v>98</v>
      </c>
      <c r="AK65" s="124">
        <v>13</v>
      </c>
      <c r="AL65" s="124">
        <v>9</v>
      </c>
      <c r="AM65" s="124">
        <v>39</v>
      </c>
      <c r="AN65" s="124">
        <v>0</v>
      </c>
      <c r="AO65" s="124">
        <v>479</v>
      </c>
      <c r="AP65" s="124">
        <v>204</v>
      </c>
      <c r="AQ65" s="124">
        <v>399</v>
      </c>
      <c r="AR65" s="124">
        <v>211</v>
      </c>
      <c r="AS65" s="124">
        <f t="shared" si="3"/>
        <v>878</v>
      </c>
      <c r="AT65" s="124">
        <f t="shared" si="3"/>
        <v>415</v>
      </c>
      <c r="AU65" s="124">
        <f t="shared" si="4"/>
        <v>1293</v>
      </c>
      <c r="AV65" s="124">
        <f>July24!AV65+AO65</f>
        <v>945</v>
      </c>
      <c r="AW65" s="124">
        <f>July24!AW65+AP65</f>
        <v>405</v>
      </c>
      <c r="AX65" s="124">
        <f>July24!AX65+AQ65</f>
        <v>783</v>
      </c>
      <c r="AY65" s="124">
        <f>July24!AY65+AR65</f>
        <v>408</v>
      </c>
      <c r="AZ65" s="124">
        <f t="shared" si="5"/>
        <v>1728</v>
      </c>
      <c r="BA65" s="124">
        <f t="shared" si="5"/>
        <v>813</v>
      </c>
      <c r="BB65" s="124">
        <f t="shared" si="6"/>
        <v>2541</v>
      </c>
      <c r="BC65" s="124"/>
      <c r="BD65" s="124"/>
      <c r="BE65" s="124"/>
      <c r="BF65" s="124"/>
      <c r="BG65" s="124"/>
      <c r="BH65" s="124"/>
      <c r="BI65" s="124"/>
      <c r="BJ65" s="124"/>
      <c r="BK65" s="126"/>
      <c r="BL65" s="126"/>
      <c r="BM65" s="126"/>
    </row>
    <row r="66" spans="1:65" s="127" customFormat="1" ht="16.95" customHeight="1">
      <c r="A66" s="128">
        <v>51</v>
      </c>
      <c r="B66" s="129" t="s">
        <v>60</v>
      </c>
      <c r="C66" s="124">
        <v>70000</v>
      </c>
      <c r="D66" s="124">
        <v>22000</v>
      </c>
      <c r="E66" s="124">
        <v>5227</v>
      </c>
      <c r="F66" s="124">
        <v>1870</v>
      </c>
      <c r="G66" s="124">
        <v>4716</v>
      </c>
      <c r="H66" s="125">
        <f t="shared" si="0"/>
        <v>90.223837765448636</v>
      </c>
      <c r="I66" s="124">
        <v>1714</v>
      </c>
      <c r="J66" s="125">
        <f t="shared" si="30"/>
        <v>91.657754010695186</v>
      </c>
      <c r="K66" s="124">
        <f>July24!K66+G66</f>
        <v>10131</v>
      </c>
      <c r="L66" s="125">
        <f t="shared" si="1"/>
        <v>14.472857142857142</v>
      </c>
      <c r="M66" s="124">
        <f>July24!M66+I66</f>
        <v>3342</v>
      </c>
      <c r="N66" s="125">
        <f t="shared" si="9"/>
        <v>15.190909090909091</v>
      </c>
      <c r="O66" s="124">
        <v>231</v>
      </c>
      <c r="P66" s="124">
        <v>84</v>
      </c>
      <c r="Q66" s="124">
        <f>July24!Q66+O66</f>
        <v>510</v>
      </c>
      <c r="R66" s="124">
        <f>July24!R66+P66</f>
        <v>174</v>
      </c>
      <c r="S66" s="124">
        <v>5954</v>
      </c>
      <c r="T66" s="124">
        <v>1815</v>
      </c>
      <c r="U66" s="124">
        <v>1132</v>
      </c>
      <c r="V66" s="124">
        <v>398</v>
      </c>
      <c r="W66" s="124">
        <v>587</v>
      </c>
      <c r="X66" s="124">
        <v>207</v>
      </c>
      <c r="Y66" s="125">
        <f t="shared" si="2"/>
        <v>51.85512367491166</v>
      </c>
      <c r="Z66" s="125">
        <f t="shared" si="2"/>
        <v>52.010050251256281</v>
      </c>
      <c r="AA66" s="124">
        <v>6089</v>
      </c>
      <c r="AB66" s="124">
        <v>1896</v>
      </c>
      <c r="AC66" s="124">
        <v>2881</v>
      </c>
      <c r="AD66" s="124">
        <v>704</v>
      </c>
      <c r="AE66" s="124">
        <v>2608</v>
      </c>
      <c r="AF66" s="124">
        <v>584</v>
      </c>
      <c r="AG66" s="124">
        <v>74</v>
      </c>
      <c r="AH66" s="124">
        <v>15</v>
      </c>
      <c r="AI66" s="124">
        <v>424</v>
      </c>
      <c r="AJ66" s="124">
        <v>125</v>
      </c>
      <c r="AK66" s="124">
        <v>46</v>
      </c>
      <c r="AL66" s="124">
        <v>13</v>
      </c>
      <c r="AM66" s="124">
        <v>189</v>
      </c>
      <c r="AN66" s="124">
        <v>52</v>
      </c>
      <c r="AO66" s="124">
        <v>1340</v>
      </c>
      <c r="AP66" s="124">
        <v>431</v>
      </c>
      <c r="AQ66" s="124">
        <v>1061</v>
      </c>
      <c r="AR66" s="124">
        <v>334</v>
      </c>
      <c r="AS66" s="124">
        <f t="shared" si="3"/>
        <v>2401</v>
      </c>
      <c r="AT66" s="124">
        <f t="shared" si="3"/>
        <v>765</v>
      </c>
      <c r="AU66" s="124">
        <f t="shared" si="4"/>
        <v>3166</v>
      </c>
      <c r="AV66" s="124">
        <f>July24!AV66+AO66</f>
        <v>2669</v>
      </c>
      <c r="AW66" s="124">
        <f>July24!AW66+AP66</f>
        <v>867</v>
      </c>
      <c r="AX66" s="124">
        <f>July24!AX66+AQ66</f>
        <v>2107</v>
      </c>
      <c r="AY66" s="124">
        <f>July24!AY66+AR66</f>
        <v>678</v>
      </c>
      <c r="AZ66" s="124">
        <f t="shared" si="5"/>
        <v>4776</v>
      </c>
      <c r="BA66" s="124">
        <f t="shared" si="5"/>
        <v>1545</v>
      </c>
      <c r="BB66" s="124">
        <f t="shared" si="6"/>
        <v>6321</v>
      </c>
      <c r="BC66" s="124"/>
      <c r="BD66" s="124"/>
      <c r="BE66" s="124"/>
      <c r="BF66" s="124"/>
      <c r="BG66" s="124"/>
      <c r="BH66" s="124"/>
      <c r="BI66" s="124"/>
      <c r="BJ66" s="124"/>
      <c r="BK66" s="126"/>
      <c r="BL66" s="126"/>
      <c r="BM66" s="126"/>
    </row>
    <row r="67" spans="1:65" s="133" customFormat="1" ht="16.95" customHeight="1">
      <c r="A67" s="130"/>
      <c r="B67" s="131" t="s">
        <v>18</v>
      </c>
      <c r="C67" s="131">
        <f>SUM(C64:C66)</f>
        <v>148000</v>
      </c>
      <c r="D67" s="132">
        <f t="shared" ref="D67:BM67" si="32">SUM(D64:D66)</f>
        <v>57000</v>
      </c>
      <c r="E67" s="132">
        <f t="shared" si="32"/>
        <v>10737</v>
      </c>
      <c r="F67" s="132">
        <f t="shared" si="32"/>
        <v>4793</v>
      </c>
      <c r="G67" s="132">
        <f t="shared" si="32"/>
        <v>9777</v>
      </c>
      <c r="H67" s="125">
        <f t="shared" si="0"/>
        <v>91.058955015367417</v>
      </c>
      <c r="I67" s="132">
        <f t="shared" si="32"/>
        <v>4303</v>
      </c>
      <c r="J67" s="125">
        <f t="shared" si="30"/>
        <v>89.776757771750468</v>
      </c>
      <c r="K67" s="132">
        <f>SUM(K64:K66)</f>
        <v>20970</v>
      </c>
      <c r="L67" s="138">
        <f t="shared" si="1"/>
        <v>14.168918918918919</v>
      </c>
      <c r="M67" s="132">
        <f t="shared" si="11"/>
        <v>4303</v>
      </c>
      <c r="N67" s="138">
        <f t="shared" si="9"/>
        <v>7.549122807017544</v>
      </c>
      <c r="O67" s="132">
        <f t="shared" si="32"/>
        <v>406</v>
      </c>
      <c r="P67" s="132">
        <f t="shared" si="32"/>
        <v>156</v>
      </c>
      <c r="Q67" s="132">
        <f t="shared" si="15"/>
        <v>406</v>
      </c>
      <c r="R67" s="132">
        <f t="shared" si="15"/>
        <v>156</v>
      </c>
      <c r="S67" s="132">
        <f t="shared" si="32"/>
        <v>12587</v>
      </c>
      <c r="T67" s="132">
        <f t="shared" si="32"/>
        <v>5028</v>
      </c>
      <c r="U67" s="132">
        <f t="shared" si="32"/>
        <v>3028</v>
      </c>
      <c r="V67" s="132">
        <f t="shared" si="32"/>
        <v>1236</v>
      </c>
      <c r="W67" s="132">
        <f t="shared" si="32"/>
        <v>1669</v>
      </c>
      <c r="X67" s="132">
        <f t="shared" si="32"/>
        <v>648</v>
      </c>
      <c r="Y67" s="138">
        <f t="shared" si="2"/>
        <v>55.118890356671074</v>
      </c>
      <c r="Z67" s="138">
        <f t="shared" si="2"/>
        <v>52.427184466019419</v>
      </c>
      <c r="AA67" s="132">
        <f t="shared" si="32"/>
        <v>12879</v>
      </c>
      <c r="AB67" s="132">
        <f t="shared" si="32"/>
        <v>4968</v>
      </c>
      <c r="AC67" s="132">
        <f t="shared" si="32"/>
        <v>6294</v>
      </c>
      <c r="AD67" s="132">
        <f t="shared" si="32"/>
        <v>2280</v>
      </c>
      <c r="AE67" s="132">
        <f t="shared" si="32"/>
        <v>5493</v>
      </c>
      <c r="AF67" s="132">
        <f t="shared" si="32"/>
        <v>2077</v>
      </c>
      <c r="AG67" s="132">
        <f t="shared" si="32"/>
        <v>195</v>
      </c>
      <c r="AH67" s="132">
        <f t="shared" si="32"/>
        <v>83</v>
      </c>
      <c r="AI67" s="132">
        <f t="shared" si="32"/>
        <v>848</v>
      </c>
      <c r="AJ67" s="132">
        <f t="shared" si="32"/>
        <v>330</v>
      </c>
      <c r="AK67" s="132">
        <f t="shared" si="32"/>
        <v>125</v>
      </c>
      <c r="AL67" s="132">
        <f t="shared" si="32"/>
        <v>64</v>
      </c>
      <c r="AM67" s="132">
        <f t="shared" si="32"/>
        <v>305</v>
      </c>
      <c r="AN67" s="132">
        <f t="shared" si="32"/>
        <v>96</v>
      </c>
      <c r="AO67" s="132">
        <f t="shared" si="32"/>
        <v>2738</v>
      </c>
      <c r="AP67" s="132">
        <f t="shared" si="32"/>
        <v>1113</v>
      </c>
      <c r="AQ67" s="132">
        <f t="shared" si="32"/>
        <v>2301</v>
      </c>
      <c r="AR67" s="132">
        <f t="shared" si="32"/>
        <v>964</v>
      </c>
      <c r="AS67" s="132">
        <f t="shared" si="3"/>
        <v>5039</v>
      </c>
      <c r="AT67" s="132">
        <f t="shared" si="3"/>
        <v>2077</v>
      </c>
      <c r="AU67" s="132">
        <f t="shared" si="4"/>
        <v>7116</v>
      </c>
      <c r="AV67" s="132">
        <f t="shared" si="16"/>
        <v>2738</v>
      </c>
      <c r="AW67" s="132">
        <f t="shared" si="16"/>
        <v>1113</v>
      </c>
      <c r="AX67" s="132">
        <f t="shared" si="16"/>
        <v>2301</v>
      </c>
      <c r="AY67" s="132">
        <f t="shared" si="16"/>
        <v>964</v>
      </c>
      <c r="AZ67" s="132">
        <f t="shared" si="5"/>
        <v>5039</v>
      </c>
      <c r="BA67" s="132">
        <f t="shared" si="5"/>
        <v>2077</v>
      </c>
      <c r="BB67" s="132">
        <f t="shared" si="6"/>
        <v>7116</v>
      </c>
      <c r="BC67" s="132">
        <f t="shared" si="32"/>
        <v>0</v>
      </c>
      <c r="BD67" s="132">
        <f t="shared" si="32"/>
        <v>0</v>
      </c>
      <c r="BE67" s="132"/>
      <c r="BF67" s="132"/>
      <c r="BG67" s="132">
        <f t="shared" si="32"/>
        <v>4</v>
      </c>
      <c r="BH67" s="132">
        <f t="shared" si="32"/>
        <v>4715</v>
      </c>
      <c r="BI67" s="132">
        <f t="shared" si="32"/>
        <v>0</v>
      </c>
      <c r="BJ67" s="132">
        <f t="shared" si="32"/>
        <v>4715</v>
      </c>
      <c r="BK67" s="132">
        <f t="shared" si="32"/>
        <v>9875</v>
      </c>
      <c r="BL67" s="132">
        <f t="shared" si="32"/>
        <v>0</v>
      </c>
      <c r="BM67" s="132">
        <f t="shared" si="32"/>
        <v>9875</v>
      </c>
    </row>
    <row r="68" spans="1:65" s="127" customFormat="1" ht="16.95" customHeight="1">
      <c r="A68" s="134">
        <v>52</v>
      </c>
      <c r="B68" s="140" t="s">
        <v>61</v>
      </c>
      <c r="C68" s="124">
        <v>55000</v>
      </c>
      <c r="D68" s="124">
        <v>0</v>
      </c>
      <c r="E68" s="124">
        <v>4190</v>
      </c>
      <c r="F68" s="124">
        <v>0</v>
      </c>
      <c r="G68" s="124">
        <v>4607</v>
      </c>
      <c r="H68" s="125">
        <f t="shared" si="0"/>
        <v>109.95226730310263</v>
      </c>
      <c r="I68" s="124">
        <v>0</v>
      </c>
      <c r="J68" s="125"/>
      <c r="K68" s="124">
        <f>July24!K68+G68</f>
        <v>8920</v>
      </c>
      <c r="L68" s="125">
        <f t="shared" si="1"/>
        <v>16.218181818181819</v>
      </c>
      <c r="M68" s="124">
        <f>July24!M68+I68</f>
        <v>0</v>
      </c>
      <c r="N68" s="125"/>
      <c r="O68" s="124">
        <v>50</v>
      </c>
      <c r="P68" s="124">
        <v>0</v>
      </c>
      <c r="Q68" s="124">
        <f>July24!Q68+O68</f>
        <v>102</v>
      </c>
      <c r="R68" s="124">
        <f>July24!R68+P68</f>
        <v>0</v>
      </c>
      <c r="S68" s="124">
        <v>6799</v>
      </c>
      <c r="T68" s="124">
        <v>0</v>
      </c>
      <c r="U68" s="124">
        <v>1690</v>
      </c>
      <c r="V68" s="124">
        <v>0</v>
      </c>
      <c r="W68" s="124">
        <v>938</v>
      </c>
      <c r="X68" s="124">
        <v>0</v>
      </c>
      <c r="Y68" s="125">
        <f t="shared" si="2"/>
        <v>55.502958579881657</v>
      </c>
      <c r="Z68" s="125"/>
      <c r="AA68" s="124">
        <v>4188</v>
      </c>
      <c r="AB68" s="124">
        <v>0</v>
      </c>
      <c r="AC68" s="124">
        <v>1541</v>
      </c>
      <c r="AD68" s="124">
        <v>0</v>
      </c>
      <c r="AE68" s="124">
        <v>1139</v>
      </c>
      <c r="AF68" s="124">
        <v>0</v>
      </c>
      <c r="AG68" s="124">
        <v>124</v>
      </c>
      <c r="AH68" s="124">
        <v>0</v>
      </c>
      <c r="AI68" s="124">
        <v>239</v>
      </c>
      <c r="AJ68" s="124">
        <v>0</v>
      </c>
      <c r="AK68" s="124">
        <v>118</v>
      </c>
      <c r="AL68" s="124">
        <v>0</v>
      </c>
      <c r="AM68" s="124">
        <v>187</v>
      </c>
      <c r="AN68" s="124">
        <v>0</v>
      </c>
      <c r="AO68" s="124">
        <v>1059</v>
      </c>
      <c r="AP68" s="124">
        <v>0</v>
      </c>
      <c r="AQ68" s="124">
        <v>814</v>
      </c>
      <c r="AR68" s="124">
        <v>0</v>
      </c>
      <c r="AS68" s="124">
        <f t="shared" si="3"/>
        <v>1873</v>
      </c>
      <c r="AT68" s="124">
        <f t="shared" si="3"/>
        <v>0</v>
      </c>
      <c r="AU68" s="124">
        <f t="shared" si="4"/>
        <v>1873</v>
      </c>
      <c r="AV68" s="124">
        <f>July24!AV68+AO68</f>
        <v>2092</v>
      </c>
      <c r="AW68" s="124">
        <f>July24!AW68+AP68</f>
        <v>0</v>
      </c>
      <c r="AX68" s="124">
        <f>July24!AX68+AQ68</f>
        <v>1626</v>
      </c>
      <c r="AY68" s="124">
        <f>July24!AY68+AR68</f>
        <v>0</v>
      </c>
      <c r="AZ68" s="124">
        <f t="shared" si="5"/>
        <v>3718</v>
      </c>
      <c r="BA68" s="124">
        <f t="shared" si="5"/>
        <v>0</v>
      </c>
      <c r="BB68" s="124">
        <f t="shared" si="6"/>
        <v>3718</v>
      </c>
      <c r="BC68" s="124">
        <v>40</v>
      </c>
      <c r="BD68" s="124">
        <v>200</v>
      </c>
      <c r="BE68" s="124">
        <f>July24!BE68+BC68</f>
        <v>80</v>
      </c>
      <c r="BF68" s="124">
        <f>July24!BF68+BD68</f>
        <v>400</v>
      </c>
      <c r="BG68" s="124"/>
      <c r="BH68" s="124"/>
      <c r="BI68" s="124"/>
      <c r="BJ68" s="124"/>
      <c r="BK68" s="126"/>
      <c r="BL68" s="126"/>
      <c r="BM68" s="126"/>
    </row>
    <row r="69" spans="1:65" s="127" customFormat="1" ht="16.95" customHeight="1">
      <c r="A69" s="123">
        <v>53</v>
      </c>
      <c r="B69" s="124" t="s">
        <v>62</v>
      </c>
      <c r="C69" s="124">
        <v>77000</v>
      </c>
      <c r="D69" s="124">
        <v>0</v>
      </c>
      <c r="E69" s="124">
        <v>5870</v>
      </c>
      <c r="F69" s="124">
        <v>0</v>
      </c>
      <c r="G69" s="124">
        <v>6268</v>
      </c>
      <c r="H69" s="125">
        <f t="shared" ref="H69:H89" si="33">G69*100/E69</f>
        <v>106.78023850085179</v>
      </c>
      <c r="I69" s="124">
        <v>0</v>
      </c>
      <c r="J69" s="125"/>
      <c r="K69" s="124">
        <f>July24!K69+G69</f>
        <v>12072</v>
      </c>
      <c r="L69" s="125">
        <f t="shared" ref="L69:L89" si="34">K69*100/C69</f>
        <v>15.677922077922078</v>
      </c>
      <c r="M69" s="124">
        <f>July24!M69+I69</f>
        <v>0</v>
      </c>
      <c r="N69" s="125"/>
      <c r="O69" s="124">
        <v>322</v>
      </c>
      <c r="P69" s="124">
        <v>0</v>
      </c>
      <c r="Q69" s="124">
        <f>July24!Q69+O69</f>
        <v>603</v>
      </c>
      <c r="R69" s="124">
        <f>July24!R69+P69</f>
        <v>0</v>
      </c>
      <c r="S69" s="124">
        <v>7490</v>
      </c>
      <c r="T69" s="124">
        <v>0</v>
      </c>
      <c r="U69" s="124">
        <v>1870</v>
      </c>
      <c r="V69" s="124">
        <v>0</v>
      </c>
      <c r="W69" s="124">
        <v>1091</v>
      </c>
      <c r="X69" s="124">
        <v>0</v>
      </c>
      <c r="Y69" s="125">
        <f t="shared" ref="Y69:Z89" si="35">W69*100/U69</f>
        <v>58.342245989304814</v>
      </c>
      <c r="Z69" s="125"/>
      <c r="AA69" s="124">
        <v>5637</v>
      </c>
      <c r="AB69" s="124">
        <v>0</v>
      </c>
      <c r="AC69" s="124">
        <v>2318</v>
      </c>
      <c r="AD69" s="124">
        <v>0</v>
      </c>
      <c r="AE69" s="124">
        <v>1526</v>
      </c>
      <c r="AF69" s="124">
        <v>0</v>
      </c>
      <c r="AG69" s="124">
        <v>45</v>
      </c>
      <c r="AH69" s="124">
        <v>0</v>
      </c>
      <c r="AI69" s="124">
        <v>196</v>
      </c>
      <c r="AJ69" s="124">
        <v>0</v>
      </c>
      <c r="AK69" s="124">
        <v>57</v>
      </c>
      <c r="AL69" s="124">
        <v>0</v>
      </c>
      <c r="AM69" s="124">
        <v>119</v>
      </c>
      <c r="AN69" s="124">
        <v>0</v>
      </c>
      <c r="AO69" s="124">
        <v>1530</v>
      </c>
      <c r="AP69" s="124">
        <v>0</v>
      </c>
      <c r="AQ69" s="124">
        <v>1226</v>
      </c>
      <c r="AR69" s="124">
        <v>0</v>
      </c>
      <c r="AS69" s="124">
        <f t="shared" ref="AS69:AT88" si="36">AO69+AQ69</f>
        <v>2756</v>
      </c>
      <c r="AT69" s="124">
        <f t="shared" si="36"/>
        <v>0</v>
      </c>
      <c r="AU69" s="124">
        <f t="shared" ref="AU69:AU88" si="37">SUM(AS69:AT69)</f>
        <v>2756</v>
      </c>
      <c r="AV69" s="124">
        <f>July24!AV69+AO69</f>
        <v>2961</v>
      </c>
      <c r="AW69" s="124">
        <f>July24!AW69+AP69</f>
        <v>0</v>
      </c>
      <c r="AX69" s="124">
        <f>July24!AX69+AQ69</f>
        <v>2346</v>
      </c>
      <c r="AY69" s="124">
        <f>July24!AY69+AR69</f>
        <v>0</v>
      </c>
      <c r="AZ69" s="124">
        <f t="shared" ref="AZ69:BA88" si="38">AV69+AX69</f>
        <v>5307</v>
      </c>
      <c r="BA69" s="124">
        <f t="shared" si="38"/>
        <v>0</v>
      </c>
      <c r="BB69" s="124">
        <f t="shared" ref="BB69:BB88" si="39">SUM(AZ69:BA69)</f>
        <v>5307</v>
      </c>
      <c r="BC69" s="124"/>
      <c r="BD69" s="124"/>
      <c r="BE69" s="124"/>
      <c r="BF69" s="124"/>
      <c r="BG69" s="124"/>
      <c r="BH69" s="124"/>
      <c r="BI69" s="124"/>
      <c r="BJ69" s="124"/>
      <c r="BK69" s="126"/>
      <c r="BL69" s="126"/>
      <c r="BM69" s="126"/>
    </row>
    <row r="70" spans="1:65" s="127" customFormat="1" ht="16.95" customHeight="1">
      <c r="A70" s="128">
        <v>54</v>
      </c>
      <c r="B70" s="129" t="s">
        <v>63</v>
      </c>
      <c r="C70" s="124">
        <v>38000</v>
      </c>
      <c r="D70" s="124">
        <v>0</v>
      </c>
      <c r="E70" s="124">
        <v>3045</v>
      </c>
      <c r="F70" s="124">
        <v>0</v>
      </c>
      <c r="G70" s="124">
        <v>2461</v>
      </c>
      <c r="H70" s="125">
        <f t="shared" si="33"/>
        <v>80.821018062397371</v>
      </c>
      <c r="I70" s="124">
        <v>0</v>
      </c>
      <c r="J70" s="125"/>
      <c r="K70" s="124">
        <f>July24!K70+G70</f>
        <v>5435</v>
      </c>
      <c r="L70" s="125">
        <f t="shared" si="34"/>
        <v>14.302631578947368</v>
      </c>
      <c r="M70" s="124">
        <f>July24!M70+I70</f>
        <v>0</v>
      </c>
      <c r="N70" s="125"/>
      <c r="O70" s="124">
        <v>128</v>
      </c>
      <c r="P70" s="124">
        <v>0</v>
      </c>
      <c r="Q70" s="124">
        <f>July24!Q70+O70</f>
        <v>297</v>
      </c>
      <c r="R70" s="124">
        <f>July24!R70+P70</f>
        <v>0</v>
      </c>
      <c r="S70" s="124">
        <v>4301</v>
      </c>
      <c r="T70" s="124">
        <v>0</v>
      </c>
      <c r="U70" s="124">
        <v>1097</v>
      </c>
      <c r="V70" s="124">
        <v>0</v>
      </c>
      <c r="W70" s="124">
        <v>633</v>
      </c>
      <c r="X70" s="124">
        <v>0</v>
      </c>
      <c r="Y70" s="125">
        <f t="shared" si="35"/>
        <v>57.702825888787601</v>
      </c>
      <c r="Z70" s="125"/>
      <c r="AA70" s="124">
        <v>2511</v>
      </c>
      <c r="AB70" s="124">
        <v>0</v>
      </c>
      <c r="AC70" s="124">
        <v>1420</v>
      </c>
      <c r="AD70" s="124">
        <v>0</v>
      </c>
      <c r="AE70" s="124">
        <v>920</v>
      </c>
      <c r="AF70" s="124">
        <v>0</v>
      </c>
      <c r="AG70" s="124">
        <v>129</v>
      </c>
      <c r="AH70" s="124">
        <v>0</v>
      </c>
      <c r="AI70" s="124">
        <v>162</v>
      </c>
      <c r="AJ70" s="124">
        <v>0</v>
      </c>
      <c r="AK70" s="124">
        <v>66</v>
      </c>
      <c r="AL70" s="124">
        <v>0</v>
      </c>
      <c r="AM70" s="124">
        <v>80</v>
      </c>
      <c r="AN70" s="124">
        <v>0</v>
      </c>
      <c r="AO70" s="124">
        <v>596</v>
      </c>
      <c r="AP70" s="124">
        <v>0</v>
      </c>
      <c r="AQ70" s="124">
        <v>503</v>
      </c>
      <c r="AR70" s="124">
        <v>0</v>
      </c>
      <c r="AS70" s="124">
        <f t="shared" si="36"/>
        <v>1099</v>
      </c>
      <c r="AT70" s="124">
        <f t="shared" si="36"/>
        <v>0</v>
      </c>
      <c r="AU70" s="124">
        <f t="shared" si="37"/>
        <v>1099</v>
      </c>
      <c r="AV70" s="124">
        <f>July24!AV70+AO70</f>
        <v>1254</v>
      </c>
      <c r="AW70" s="124">
        <f>July24!AW70+AP70</f>
        <v>0</v>
      </c>
      <c r="AX70" s="124">
        <f>July24!AX70+AQ70</f>
        <v>1053</v>
      </c>
      <c r="AY70" s="124">
        <f>July24!AY70+AR70</f>
        <v>0</v>
      </c>
      <c r="AZ70" s="124">
        <f t="shared" si="38"/>
        <v>2307</v>
      </c>
      <c r="BA70" s="124">
        <f t="shared" si="38"/>
        <v>0</v>
      </c>
      <c r="BB70" s="124">
        <f t="shared" si="39"/>
        <v>2307</v>
      </c>
      <c r="BC70" s="124"/>
      <c r="BD70" s="124"/>
      <c r="BE70" s="124"/>
      <c r="BF70" s="124"/>
      <c r="BG70" s="124"/>
      <c r="BH70" s="124"/>
      <c r="BI70" s="124"/>
      <c r="BJ70" s="124"/>
      <c r="BK70" s="126"/>
      <c r="BL70" s="126"/>
      <c r="BM70" s="126"/>
    </row>
    <row r="71" spans="1:65" s="133" customFormat="1" ht="16.95" customHeight="1">
      <c r="A71" s="130"/>
      <c r="B71" s="131" t="s">
        <v>18</v>
      </c>
      <c r="C71" s="131">
        <f>SUM(C68:C70)</f>
        <v>170000</v>
      </c>
      <c r="D71" s="132">
        <f t="shared" ref="D71:BM71" si="40">SUM(D68:D70)</f>
        <v>0</v>
      </c>
      <c r="E71" s="132">
        <f t="shared" si="40"/>
        <v>13105</v>
      </c>
      <c r="F71" s="132">
        <f t="shared" si="40"/>
        <v>0</v>
      </c>
      <c r="G71" s="132">
        <f t="shared" si="40"/>
        <v>13336</v>
      </c>
      <c r="H71" s="125">
        <f t="shared" si="33"/>
        <v>101.7626859977108</v>
      </c>
      <c r="I71" s="132">
        <f t="shared" si="40"/>
        <v>0</v>
      </c>
      <c r="J71" s="138"/>
      <c r="K71" s="132">
        <f>SUM(K68:K70)</f>
        <v>26427</v>
      </c>
      <c r="L71" s="138">
        <f t="shared" si="34"/>
        <v>15.545294117647058</v>
      </c>
      <c r="M71" s="132">
        <f t="shared" si="11"/>
        <v>0</v>
      </c>
      <c r="N71" s="138"/>
      <c r="O71" s="132">
        <f t="shared" si="40"/>
        <v>500</v>
      </c>
      <c r="P71" s="132">
        <f t="shared" si="40"/>
        <v>0</v>
      </c>
      <c r="Q71" s="132">
        <f t="shared" ref="Q71:R88" si="41">O71</f>
        <v>500</v>
      </c>
      <c r="R71" s="132">
        <f t="shared" si="41"/>
        <v>0</v>
      </c>
      <c r="S71" s="132">
        <f t="shared" si="40"/>
        <v>18590</v>
      </c>
      <c r="T71" s="132">
        <f t="shared" si="40"/>
        <v>0</v>
      </c>
      <c r="U71" s="132">
        <f t="shared" si="40"/>
        <v>4657</v>
      </c>
      <c r="V71" s="132">
        <f t="shared" si="40"/>
        <v>0</v>
      </c>
      <c r="W71" s="132">
        <f t="shared" si="40"/>
        <v>2662</v>
      </c>
      <c r="X71" s="132">
        <f t="shared" si="40"/>
        <v>0</v>
      </c>
      <c r="Y71" s="138">
        <f t="shared" si="35"/>
        <v>57.161262615417648</v>
      </c>
      <c r="Z71" s="138"/>
      <c r="AA71" s="132">
        <f t="shared" si="40"/>
        <v>12336</v>
      </c>
      <c r="AB71" s="132">
        <f t="shared" si="40"/>
        <v>0</v>
      </c>
      <c r="AC71" s="132">
        <f t="shared" si="40"/>
        <v>5279</v>
      </c>
      <c r="AD71" s="132">
        <f t="shared" si="40"/>
        <v>0</v>
      </c>
      <c r="AE71" s="132">
        <f t="shared" si="40"/>
        <v>3585</v>
      </c>
      <c r="AF71" s="132">
        <f t="shared" si="40"/>
        <v>0</v>
      </c>
      <c r="AG71" s="132">
        <f t="shared" si="40"/>
        <v>298</v>
      </c>
      <c r="AH71" s="132">
        <f t="shared" si="40"/>
        <v>0</v>
      </c>
      <c r="AI71" s="132">
        <f t="shared" si="40"/>
        <v>597</v>
      </c>
      <c r="AJ71" s="132">
        <f t="shared" si="40"/>
        <v>0</v>
      </c>
      <c r="AK71" s="132">
        <f t="shared" si="40"/>
        <v>241</v>
      </c>
      <c r="AL71" s="132">
        <f t="shared" si="40"/>
        <v>0</v>
      </c>
      <c r="AM71" s="132">
        <f t="shared" si="40"/>
        <v>386</v>
      </c>
      <c r="AN71" s="132">
        <f t="shared" si="40"/>
        <v>0</v>
      </c>
      <c r="AO71" s="132">
        <f t="shared" si="40"/>
        <v>3185</v>
      </c>
      <c r="AP71" s="132">
        <f t="shared" si="40"/>
        <v>0</v>
      </c>
      <c r="AQ71" s="132">
        <f t="shared" si="40"/>
        <v>2543</v>
      </c>
      <c r="AR71" s="132">
        <f t="shared" si="40"/>
        <v>0</v>
      </c>
      <c r="AS71" s="132">
        <f t="shared" si="36"/>
        <v>5728</v>
      </c>
      <c r="AT71" s="132">
        <f t="shared" si="36"/>
        <v>0</v>
      </c>
      <c r="AU71" s="132">
        <f t="shared" si="37"/>
        <v>5728</v>
      </c>
      <c r="AV71" s="132">
        <f t="shared" ref="AV71:AY88" si="42">AO71</f>
        <v>3185</v>
      </c>
      <c r="AW71" s="132">
        <f t="shared" si="42"/>
        <v>0</v>
      </c>
      <c r="AX71" s="132">
        <f t="shared" si="42"/>
        <v>2543</v>
      </c>
      <c r="AY71" s="132">
        <f t="shared" si="42"/>
        <v>0</v>
      </c>
      <c r="AZ71" s="132">
        <f t="shared" si="38"/>
        <v>5728</v>
      </c>
      <c r="BA71" s="132">
        <f t="shared" si="38"/>
        <v>0</v>
      </c>
      <c r="BB71" s="132">
        <f t="shared" si="39"/>
        <v>5728</v>
      </c>
      <c r="BC71" s="132">
        <f t="shared" si="40"/>
        <v>40</v>
      </c>
      <c r="BD71" s="132">
        <f t="shared" si="40"/>
        <v>200</v>
      </c>
      <c r="BE71" s="132">
        <f t="shared" si="40"/>
        <v>80</v>
      </c>
      <c r="BF71" s="132">
        <f t="shared" si="40"/>
        <v>400</v>
      </c>
      <c r="BG71" s="132">
        <f t="shared" si="40"/>
        <v>0</v>
      </c>
      <c r="BH71" s="132">
        <f t="shared" si="40"/>
        <v>0</v>
      </c>
      <c r="BI71" s="132">
        <f t="shared" si="40"/>
        <v>0</v>
      </c>
      <c r="BJ71" s="132">
        <f t="shared" si="40"/>
        <v>0</v>
      </c>
      <c r="BK71" s="132">
        <f t="shared" si="40"/>
        <v>0</v>
      </c>
      <c r="BL71" s="132">
        <f t="shared" si="40"/>
        <v>0</v>
      </c>
      <c r="BM71" s="132">
        <f t="shared" si="40"/>
        <v>0</v>
      </c>
    </row>
    <row r="72" spans="1:65" s="127" customFormat="1" ht="16.95" customHeight="1">
      <c r="A72" s="134">
        <v>55</v>
      </c>
      <c r="B72" s="140" t="s">
        <v>64</v>
      </c>
      <c r="C72" s="124">
        <v>110000</v>
      </c>
      <c r="D72" s="124">
        <v>30000</v>
      </c>
      <c r="E72" s="124">
        <v>9200</v>
      </c>
      <c r="F72" s="124">
        <v>2500</v>
      </c>
      <c r="G72" s="124">
        <v>8336</v>
      </c>
      <c r="H72" s="125">
        <f t="shared" si="33"/>
        <v>90.608695652173907</v>
      </c>
      <c r="I72" s="124">
        <v>3145</v>
      </c>
      <c r="J72" s="125">
        <f t="shared" ref="J72:J76" si="43">I72*100/F72</f>
        <v>125.8</v>
      </c>
      <c r="K72" s="124">
        <f>July24!K72+G72</f>
        <v>17945</v>
      </c>
      <c r="L72" s="125">
        <f t="shared" si="34"/>
        <v>16.313636363636363</v>
      </c>
      <c r="M72" s="124">
        <f>July24!M72+I72</f>
        <v>6493</v>
      </c>
      <c r="N72" s="125">
        <f t="shared" si="9"/>
        <v>21.643333333333334</v>
      </c>
      <c r="O72" s="124">
        <v>479</v>
      </c>
      <c r="P72" s="124">
        <v>228</v>
      </c>
      <c r="Q72" s="124">
        <f>July24!Q72+O72</f>
        <v>1030</v>
      </c>
      <c r="R72" s="124">
        <f>July24!R72+P72</f>
        <v>457</v>
      </c>
      <c r="S72" s="124">
        <v>9386</v>
      </c>
      <c r="T72" s="124">
        <v>3588</v>
      </c>
      <c r="U72" s="124">
        <v>2271</v>
      </c>
      <c r="V72" s="124">
        <v>831</v>
      </c>
      <c r="W72" s="124">
        <v>1172</v>
      </c>
      <c r="X72" s="124">
        <v>436</v>
      </c>
      <c r="Y72" s="125">
        <f t="shared" si="35"/>
        <v>51.607221488331135</v>
      </c>
      <c r="Z72" s="125">
        <f t="shared" si="35"/>
        <v>52.466907340553547</v>
      </c>
      <c r="AA72" s="124">
        <v>7514</v>
      </c>
      <c r="AB72" s="124">
        <v>2868</v>
      </c>
      <c r="AC72" s="124">
        <v>961</v>
      </c>
      <c r="AD72" s="124">
        <v>363</v>
      </c>
      <c r="AE72" s="124">
        <v>897</v>
      </c>
      <c r="AF72" s="124">
        <v>338</v>
      </c>
      <c r="AG72" s="124">
        <v>80</v>
      </c>
      <c r="AH72" s="124">
        <v>21</v>
      </c>
      <c r="AI72" s="124">
        <v>397</v>
      </c>
      <c r="AJ72" s="124">
        <v>206</v>
      </c>
      <c r="AK72" s="124">
        <v>73</v>
      </c>
      <c r="AL72" s="124">
        <v>15</v>
      </c>
      <c r="AM72" s="124">
        <v>260</v>
      </c>
      <c r="AN72" s="124">
        <v>16</v>
      </c>
      <c r="AO72" s="124">
        <v>1760</v>
      </c>
      <c r="AP72" s="124">
        <v>734</v>
      </c>
      <c r="AQ72" s="124">
        <v>1446</v>
      </c>
      <c r="AR72" s="124">
        <v>588</v>
      </c>
      <c r="AS72" s="124">
        <f t="shared" si="36"/>
        <v>3206</v>
      </c>
      <c r="AT72" s="124">
        <f t="shared" si="36"/>
        <v>1322</v>
      </c>
      <c r="AU72" s="124">
        <f t="shared" si="37"/>
        <v>4528</v>
      </c>
      <c r="AV72" s="124">
        <f>July24!AV72+AO72</f>
        <v>3465</v>
      </c>
      <c r="AW72" s="124">
        <f>July24!AW72+AP72</f>
        <v>1504</v>
      </c>
      <c r="AX72" s="124">
        <f>July24!AX72+AQ72</f>
        <v>2864</v>
      </c>
      <c r="AY72" s="124">
        <f>July24!AY72+AR72</f>
        <v>1184</v>
      </c>
      <c r="AZ72" s="124">
        <f t="shared" si="38"/>
        <v>6329</v>
      </c>
      <c r="BA72" s="124">
        <f t="shared" si="38"/>
        <v>2688</v>
      </c>
      <c r="BB72" s="124">
        <f t="shared" si="39"/>
        <v>9017</v>
      </c>
      <c r="BC72" s="124"/>
      <c r="BD72" s="124"/>
      <c r="BE72" s="124"/>
      <c r="BF72" s="124"/>
      <c r="BG72" s="124">
        <v>5</v>
      </c>
      <c r="BH72" s="124">
        <v>5141</v>
      </c>
      <c r="BI72" s="124"/>
      <c r="BJ72" s="124">
        <f>SUM(BH72:BI72)</f>
        <v>5141</v>
      </c>
      <c r="BK72" s="124">
        <f>July24!BK72+BH72</f>
        <v>10542</v>
      </c>
      <c r="BL72" s="124">
        <f>July24!BL72+BI72</f>
        <v>0</v>
      </c>
      <c r="BM72" s="124">
        <f>SUM(BK72:BL72)</f>
        <v>10542</v>
      </c>
    </row>
    <row r="73" spans="1:65" s="127" customFormat="1" ht="16.95" customHeight="1">
      <c r="A73" s="123">
        <v>56</v>
      </c>
      <c r="B73" s="124" t="s">
        <v>65</v>
      </c>
      <c r="C73" s="124">
        <v>66000</v>
      </c>
      <c r="D73" s="124">
        <v>15000</v>
      </c>
      <c r="E73" s="124">
        <v>5500</v>
      </c>
      <c r="F73" s="124">
        <v>1075</v>
      </c>
      <c r="G73" s="124">
        <v>4153</v>
      </c>
      <c r="H73" s="125">
        <f t="shared" si="33"/>
        <v>75.509090909090915</v>
      </c>
      <c r="I73" s="124"/>
      <c r="J73" s="125">
        <f t="shared" si="43"/>
        <v>0</v>
      </c>
      <c r="K73" s="124">
        <f>July24!K73+G73</f>
        <v>8293</v>
      </c>
      <c r="L73" s="125">
        <f t="shared" si="34"/>
        <v>12.565151515151515</v>
      </c>
      <c r="M73" s="124">
        <f>July24!M73+I73</f>
        <v>1165</v>
      </c>
      <c r="N73" s="125">
        <f t="shared" si="9"/>
        <v>7.7666666666666666</v>
      </c>
      <c r="O73" s="124">
        <v>92</v>
      </c>
      <c r="P73" s="124">
        <v>80</v>
      </c>
      <c r="Q73" s="124">
        <f>July24!Q73+O73</f>
        <v>197</v>
      </c>
      <c r="R73" s="124">
        <f>July24!R73+P73</f>
        <v>160</v>
      </c>
      <c r="S73" s="124">
        <v>5830</v>
      </c>
      <c r="T73" s="124">
        <v>1092</v>
      </c>
      <c r="U73" s="124">
        <v>1366</v>
      </c>
      <c r="V73" s="124">
        <v>285</v>
      </c>
      <c r="W73" s="124">
        <v>686</v>
      </c>
      <c r="X73" s="124">
        <v>141</v>
      </c>
      <c r="Y73" s="125">
        <f t="shared" si="35"/>
        <v>50.219619326500734</v>
      </c>
      <c r="Z73" s="125">
        <f t="shared" si="35"/>
        <v>49.473684210526315</v>
      </c>
      <c r="AA73" s="124">
        <v>5149</v>
      </c>
      <c r="AB73" s="124">
        <v>936</v>
      </c>
      <c r="AC73" s="124">
        <v>634</v>
      </c>
      <c r="AD73" s="124">
        <v>125</v>
      </c>
      <c r="AE73" s="124">
        <v>629</v>
      </c>
      <c r="AF73" s="124">
        <v>122</v>
      </c>
      <c r="AG73" s="124">
        <v>52</v>
      </c>
      <c r="AH73" s="124">
        <v>4</v>
      </c>
      <c r="AI73" s="124">
        <v>407</v>
      </c>
      <c r="AJ73" s="124">
        <v>21</v>
      </c>
      <c r="AK73" s="124">
        <v>42</v>
      </c>
      <c r="AL73" s="124">
        <v>2</v>
      </c>
      <c r="AM73" s="124">
        <v>35</v>
      </c>
      <c r="AN73" s="124">
        <v>0</v>
      </c>
      <c r="AO73" s="124">
        <v>1107</v>
      </c>
      <c r="AP73" s="124">
        <v>268</v>
      </c>
      <c r="AQ73" s="124">
        <v>941</v>
      </c>
      <c r="AR73" s="124">
        <v>179</v>
      </c>
      <c r="AS73" s="124">
        <f t="shared" si="36"/>
        <v>2048</v>
      </c>
      <c r="AT73" s="124">
        <f t="shared" si="36"/>
        <v>447</v>
      </c>
      <c r="AU73" s="124">
        <f t="shared" si="37"/>
        <v>2495</v>
      </c>
      <c r="AV73" s="124">
        <f>July24!AV73+AO73</f>
        <v>2192</v>
      </c>
      <c r="AW73" s="124">
        <f>July24!AW73+AP73</f>
        <v>545</v>
      </c>
      <c r="AX73" s="124">
        <f>July24!AX73+AQ73</f>
        <v>1796</v>
      </c>
      <c r="AY73" s="124">
        <f>July24!AY73+AR73</f>
        <v>371</v>
      </c>
      <c r="AZ73" s="124">
        <f t="shared" si="38"/>
        <v>3988</v>
      </c>
      <c r="BA73" s="124">
        <f t="shared" si="38"/>
        <v>916</v>
      </c>
      <c r="BB73" s="124">
        <f t="shared" si="39"/>
        <v>4904</v>
      </c>
      <c r="BC73" s="124"/>
      <c r="BD73" s="124"/>
      <c r="BE73" s="124"/>
      <c r="BF73" s="124"/>
      <c r="BG73" s="124"/>
      <c r="BH73" s="124"/>
      <c r="BI73" s="124"/>
      <c r="BJ73" s="124"/>
      <c r="BK73" s="126"/>
      <c r="BL73" s="126"/>
      <c r="BM73" s="126"/>
    </row>
    <row r="74" spans="1:65" s="127" customFormat="1" ht="16.95" customHeight="1">
      <c r="A74" s="123">
        <v>57</v>
      </c>
      <c r="B74" s="124" t="s">
        <v>66</v>
      </c>
      <c r="C74" s="124">
        <v>27000</v>
      </c>
      <c r="D74" s="124">
        <v>7000</v>
      </c>
      <c r="E74" s="124">
        <v>2250</v>
      </c>
      <c r="F74" s="124">
        <v>600</v>
      </c>
      <c r="G74" s="124">
        <v>1615</v>
      </c>
      <c r="H74" s="125">
        <f t="shared" si="33"/>
        <v>71.777777777777771</v>
      </c>
      <c r="I74" s="124">
        <v>558</v>
      </c>
      <c r="J74" s="125">
        <f t="shared" si="43"/>
        <v>93</v>
      </c>
      <c r="K74" s="124">
        <f>July24!K74+G74</f>
        <v>3160</v>
      </c>
      <c r="L74" s="125">
        <f t="shared" si="34"/>
        <v>11.703703703703704</v>
      </c>
      <c r="M74" s="124">
        <f>July24!M74+I74</f>
        <v>1128</v>
      </c>
      <c r="N74" s="125">
        <f t="shared" si="9"/>
        <v>16.114285714285714</v>
      </c>
      <c r="O74" s="124">
        <v>15</v>
      </c>
      <c r="P74" s="124">
        <v>14</v>
      </c>
      <c r="Q74" s="124">
        <f>July24!Q74+O74</f>
        <v>20</v>
      </c>
      <c r="R74" s="124">
        <f>July24!R74+P74</f>
        <v>23</v>
      </c>
      <c r="S74" s="124">
        <v>2252</v>
      </c>
      <c r="T74" s="124">
        <v>390</v>
      </c>
      <c r="U74" s="124">
        <v>550</v>
      </c>
      <c r="V74" s="124">
        <v>97</v>
      </c>
      <c r="W74" s="124">
        <v>311</v>
      </c>
      <c r="X74" s="124">
        <v>54</v>
      </c>
      <c r="Y74" s="125">
        <f t="shared" si="35"/>
        <v>56.545454545454547</v>
      </c>
      <c r="Z74" s="125">
        <f t="shared" si="35"/>
        <v>55.670103092783506</v>
      </c>
      <c r="AA74" s="124">
        <v>1940</v>
      </c>
      <c r="AB74" s="124">
        <v>420</v>
      </c>
      <c r="AC74" s="124">
        <v>291</v>
      </c>
      <c r="AD74" s="124">
        <v>41</v>
      </c>
      <c r="AE74" s="124">
        <v>220</v>
      </c>
      <c r="AF74" s="124">
        <v>33</v>
      </c>
      <c r="AG74" s="124">
        <v>56</v>
      </c>
      <c r="AH74" s="124">
        <v>7</v>
      </c>
      <c r="AI74" s="124">
        <v>191</v>
      </c>
      <c r="AJ74" s="124">
        <v>53</v>
      </c>
      <c r="AK74" s="124">
        <v>51</v>
      </c>
      <c r="AL74" s="124">
        <v>7</v>
      </c>
      <c r="AM74" s="124">
        <v>26</v>
      </c>
      <c r="AN74" s="124">
        <v>7</v>
      </c>
      <c r="AO74" s="124">
        <v>442</v>
      </c>
      <c r="AP74" s="124">
        <v>84</v>
      </c>
      <c r="AQ74" s="124">
        <v>338</v>
      </c>
      <c r="AR74" s="124">
        <v>65</v>
      </c>
      <c r="AS74" s="124">
        <f t="shared" si="36"/>
        <v>780</v>
      </c>
      <c r="AT74" s="124">
        <f t="shared" si="36"/>
        <v>149</v>
      </c>
      <c r="AU74" s="124">
        <f t="shared" si="37"/>
        <v>929</v>
      </c>
      <c r="AV74" s="124">
        <f>July24!AV74+AO74</f>
        <v>901</v>
      </c>
      <c r="AW74" s="124">
        <f>July24!AW74+AP74</f>
        <v>170</v>
      </c>
      <c r="AX74" s="124">
        <f>July24!AX74+AQ74</f>
        <v>693</v>
      </c>
      <c r="AY74" s="124">
        <f>July24!AY74+AR74</f>
        <v>134</v>
      </c>
      <c r="AZ74" s="124">
        <f t="shared" si="38"/>
        <v>1594</v>
      </c>
      <c r="BA74" s="124">
        <f t="shared" si="38"/>
        <v>304</v>
      </c>
      <c r="BB74" s="124">
        <f t="shared" si="39"/>
        <v>1898</v>
      </c>
      <c r="BC74" s="124"/>
      <c r="BD74" s="124"/>
      <c r="BE74" s="124"/>
      <c r="BF74" s="124"/>
      <c r="BG74" s="124"/>
      <c r="BH74" s="124"/>
      <c r="BI74" s="124"/>
      <c r="BJ74" s="124"/>
      <c r="BK74" s="126"/>
      <c r="BL74" s="126"/>
      <c r="BM74" s="126"/>
    </row>
    <row r="75" spans="1:65" s="127" customFormat="1" ht="16.95" customHeight="1">
      <c r="A75" s="128">
        <v>58</v>
      </c>
      <c r="B75" s="129" t="s">
        <v>67</v>
      </c>
      <c r="C75" s="124">
        <v>37000</v>
      </c>
      <c r="D75" s="124">
        <v>0</v>
      </c>
      <c r="E75" s="124">
        <v>3100</v>
      </c>
      <c r="F75" s="124">
        <v>0</v>
      </c>
      <c r="G75" s="124">
        <v>2864</v>
      </c>
      <c r="H75" s="125">
        <f t="shared" si="33"/>
        <v>92.387096774193552</v>
      </c>
      <c r="I75" s="124">
        <v>0</v>
      </c>
      <c r="J75" s="125"/>
      <c r="K75" s="124">
        <f>July24!K75+G75</f>
        <v>5049</v>
      </c>
      <c r="L75" s="125">
        <f t="shared" si="34"/>
        <v>13.645945945945947</v>
      </c>
      <c r="M75" s="124">
        <f>July24!M75+I75</f>
        <v>0</v>
      </c>
      <c r="N75" s="125"/>
      <c r="O75" s="124">
        <v>86</v>
      </c>
      <c r="P75" s="124">
        <v>0</v>
      </c>
      <c r="Q75" s="124">
        <f>July24!Q75+O75</f>
        <v>171</v>
      </c>
      <c r="R75" s="124">
        <f>July24!R75+P75</f>
        <v>0</v>
      </c>
      <c r="S75" s="124">
        <v>3300</v>
      </c>
      <c r="T75" s="124">
        <v>0</v>
      </c>
      <c r="U75" s="124">
        <v>825</v>
      </c>
      <c r="V75" s="124">
        <v>0</v>
      </c>
      <c r="W75" s="124">
        <v>440</v>
      </c>
      <c r="X75" s="124">
        <v>0</v>
      </c>
      <c r="Y75" s="125">
        <f t="shared" si="35"/>
        <v>53.333333333333336</v>
      </c>
      <c r="Z75" s="125"/>
      <c r="AA75" s="124">
        <v>2790</v>
      </c>
      <c r="AB75" s="124">
        <v>0</v>
      </c>
      <c r="AC75" s="124">
        <v>378</v>
      </c>
      <c r="AD75" s="124">
        <v>0</v>
      </c>
      <c r="AE75" s="124">
        <v>341</v>
      </c>
      <c r="AF75" s="124">
        <v>0</v>
      </c>
      <c r="AG75" s="124">
        <v>44</v>
      </c>
      <c r="AH75" s="124">
        <v>0</v>
      </c>
      <c r="AI75" s="124">
        <v>366</v>
      </c>
      <c r="AJ75" s="124">
        <v>0</v>
      </c>
      <c r="AK75" s="124">
        <v>33</v>
      </c>
      <c r="AL75" s="124">
        <v>0</v>
      </c>
      <c r="AM75" s="124">
        <v>1</v>
      </c>
      <c r="AN75" s="124">
        <v>0</v>
      </c>
      <c r="AO75" s="124">
        <v>564</v>
      </c>
      <c r="AP75" s="124">
        <v>0</v>
      </c>
      <c r="AQ75" s="124">
        <v>493</v>
      </c>
      <c r="AR75" s="124">
        <v>0</v>
      </c>
      <c r="AS75" s="124">
        <f t="shared" si="36"/>
        <v>1057</v>
      </c>
      <c r="AT75" s="124">
        <f t="shared" si="36"/>
        <v>0</v>
      </c>
      <c r="AU75" s="124">
        <f t="shared" si="37"/>
        <v>1057</v>
      </c>
      <c r="AV75" s="124">
        <f>July24!AV75+AO75</f>
        <v>1074</v>
      </c>
      <c r="AW75" s="124">
        <f>July24!AW75+AP75</f>
        <v>0</v>
      </c>
      <c r="AX75" s="124">
        <f>July24!AX75+AQ75</f>
        <v>925</v>
      </c>
      <c r="AY75" s="124">
        <f>July24!AY75+AR75</f>
        <v>0</v>
      </c>
      <c r="AZ75" s="124">
        <f t="shared" si="38"/>
        <v>1999</v>
      </c>
      <c r="BA75" s="124">
        <f t="shared" si="38"/>
        <v>0</v>
      </c>
      <c r="BB75" s="124">
        <f t="shared" si="39"/>
        <v>1999</v>
      </c>
      <c r="BC75" s="124"/>
      <c r="BD75" s="124"/>
      <c r="BE75" s="124"/>
      <c r="BF75" s="124"/>
      <c r="BG75" s="124"/>
      <c r="BH75" s="124"/>
      <c r="BI75" s="124"/>
      <c r="BJ75" s="124"/>
      <c r="BK75" s="126"/>
      <c r="BL75" s="126"/>
      <c r="BM75" s="126"/>
    </row>
    <row r="76" spans="1:65" s="133" customFormat="1" ht="16.95" customHeight="1">
      <c r="A76" s="130"/>
      <c r="B76" s="131" t="s">
        <v>18</v>
      </c>
      <c r="C76" s="131">
        <f>SUM(C72:C75)</f>
        <v>240000</v>
      </c>
      <c r="D76" s="132">
        <f t="shared" ref="D76:BM76" si="44">SUM(D72:D75)</f>
        <v>52000</v>
      </c>
      <c r="E76" s="132">
        <f t="shared" si="44"/>
        <v>20050</v>
      </c>
      <c r="F76" s="132">
        <f t="shared" si="44"/>
        <v>4175</v>
      </c>
      <c r="G76" s="132">
        <f t="shared" si="44"/>
        <v>16968</v>
      </c>
      <c r="H76" s="125">
        <f t="shared" si="33"/>
        <v>84.628428927680801</v>
      </c>
      <c r="I76" s="132">
        <f t="shared" si="44"/>
        <v>3703</v>
      </c>
      <c r="J76" s="125">
        <f t="shared" si="43"/>
        <v>88.694610778443121</v>
      </c>
      <c r="K76" s="132">
        <f>SUM(K72:K75)</f>
        <v>34447</v>
      </c>
      <c r="L76" s="138">
        <f t="shared" si="34"/>
        <v>14.352916666666667</v>
      </c>
      <c r="M76" s="132">
        <f t="shared" ref="M76:M88" si="45">I76</f>
        <v>3703</v>
      </c>
      <c r="N76" s="138">
        <f t="shared" ref="N76:N89" si="46">M76*100/D76</f>
        <v>7.1211538461538462</v>
      </c>
      <c r="O76" s="132">
        <f t="shared" si="44"/>
        <v>672</v>
      </c>
      <c r="P76" s="132">
        <f t="shared" si="44"/>
        <v>322</v>
      </c>
      <c r="Q76" s="132">
        <f t="shared" si="41"/>
        <v>672</v>
      </c>
      <c r="R76" s="132">
        <f t="shared" si="41"/>
        <v>322</v>
      </c>
      <c r="S76" s="132">
        <f t="shared" si="44"/>
        <v>20768</v>
      </c>
      <c r="T76" s="132">
        <f t="shared" si="44"/>
        <v>5070</v>
      </c>
      <c r="U76" s="132">
        <f t="shared" si="44"/>
        <v>5012</v>
      </c>
      <c r="V76" s="132">
        <f t="shared" si="44"/>
        <v>1213</v>
      </c>
      <c r="W76" s="132">
        <f t="shared" si="44"/>
        <v>2609</v>
      </c>
      <c r="X76" s="132">
        <f t="shared" si="44"/>
        <v>631</v>
      </c>
      <c r="Y76" s="138">
        <f t="shared" si="35"/>
        <v>52.055067837190741</v>
      </c>
      <c r="Z76" s="138">
        <f t="shared" si="35"/>
        <v>52.019785655399836</v>
      </c>
      <c r="AA76" s="132">
        <f t="shared" si="44"/>
        <v>17393</v>
      </c>
      <c r="AB76" s="132">
        <f t="shared" si="44"/>
        <v>4224</v>
      </c>
      <c r="AC76" s="132">
        <f t="shared" si="44"/>
        <v>2264</v>
      </c>
      <c r="AD76" s="132">
        <f t="shared" si="44"/>
        <v>529</v>
      </c>
      <c r="AE76" s="132">
        <f t="shared" si="44"/>
        <v>2087</v>
      </c>
      <c r="AF76" s="132">
        <f t="shared" si="44"/>
        <v>493</v>
      </c>
      <c r="AG76" s="132">
        <f t="shared" si="44"/>
        <v>232</v>
      </c>
      <c r="AH76" s="132">
        <f t="shared" si="44"/>
        <v>32</v>
      </c>
      <c r="AI76" s="132">
        <f t="shared" si="44"/>
        <v>1361</v>
      </c>
      <c r="AJ76" s="132">
        <f t="shared" si="44"/>
        <v>280</v>
      </c>
      <c r="AK76" s="132">
        <f t="shared" si="44"/>
        <v>199</v>
      </c>
      <c r="AL76" s="132">
        <f t="shared" si="44"/>
        <v>24</v>
      </c>
      <c r="AM76" s="132">
        <f t="shared" si="44"/>
        <v>322</v>
      </c>
      <c r="AN76" s="132">
        <f t="shared" si="44"/>
        <v>23</v>
      </c>
      <c r="AO76" s="132">
        <f t="shared" si="44"/>
        <v>3873</v>
      </c>
      <c r="AP76" s="132">
        <f t="shared" si="44"/>
        <v>1086</v>
      </c>
      <c r="AQ76" s="132">
        <f t="shared" si="44"/>
        <v>3218</v>
      </c>
      <c r="AR76" s="132">
        <f t="shared" si="44"/>
        <v>832</v>
      </c>
      <c r="AS76" s="132">
        <f t="shared" si="36"/>
        <v>7091</v>
      </c>
      <c r="AT76" s="132">
        <f t="shared" si="36"/>
        <v>1918</v>
      </c>
      <c r="AU76" s="132">
        <f t="shared" si="37"/>
        <v>9009</v>
      </c>
      <c r="AV76" s="132">
        <f t="shared" si="42"/>
        <v>3873</v>
      </c>
      <c r="AW76" s="132">
        <f t="shared" si="42"/>
        <v>1086</v>
      </c>
      <c r="AX76" s="132">
        <f t="shared" si="42"/>
        <v>3218</v>
      </c>
      <c r="AY76" s="132">
        <f t="shared" si="42"/>
        <v>832</v>
      </c>
      <c r="AZ76" s="132">
        <f t="shared" si="38"/>
        <v>7091</v>
      </c>
      <c r="BA76" s="132">
        <f t="shared" si="38"/>
        <v>1918</v>
      </c>
      <c r="BB76" s="132">
        <f t="shared" si="39"/>
        <v>9009</v>
      </c>
      <c r="BC76" s="132">
        <f t="shared" si="44"/>
        <v>0</v>
      </c>
      <c r="BD76" s="132">
        <f t="shared" si="44"/>
        <v>0</v>
      </c>
      <c r="BE76" s="132">
        <f t="shared" si="44"/>
        <v>0</v>
      </c>
      <c r="BF76" s="132">
        <f t="shared" si="44"/>
        <v>0</v>
      </c>
      <c r="BG76" s="132">
        <f t="shared" si="44"/>
        <v>5</v>
      </c>
      <c r="BH76" s="132">
        <f t="shared" si="44"/>
        <v>5141</v>
      </c>
      <c r="BI76" s="132">
        <f t="shared" si="44"/>
        <v>0</v>
      </c>
      <c r="BJ76" s="132">
        <f t="shared" si="44"/>
        <v>5141</v>
      </c>
      <c r="BK76" s="132">
        <f t="shared" si="44"/>
        <v>10542</v>
      </c>
      <c r="BL76" s="132">
        <f t="shared" si="44"/>
        <v>0</v>
      </c>
      <c r="BM76" s="132">
        <f t="shared" si="44"/>
        <v>10542</v>
      </c>
    </row>
    <row r="77" spans="1:65" s="127" customFormat="1" ht="16.95" customHeight="1">
      <c r="A77" s="134">
        <v>59</v>
      </c>
      <c r="B77" s="140" t="s">
        <v>68</v>
      </c>
      <c r="C77" s="124">
        <v>90000</v>
      </c>
      <c r="D77" s="124">
        <v>0</v>
      </c>
      <c r="E77" s="124">
        <v>7540</v>
      </c>
      <c r="F77" s="124">
        <v>0</v>
      </c>
      <c r="G77" s="124">
        <v>6780</v>
      </c>
      <c r="H77" s="125">
        <f t="shared" si="33"/>
        <v>89.92042440318302</v>
      </c>
      <c r="I77" s="124">
        <v>0</v>
      </c>
      <c r="J77" s="125"/>
      <c r="K77" s="124">
        <f>July24!K77+G77</f>
        <v>12988</v>
      </c>
      <c r="L77" s="125">
        <f t="shared" si="34"/>
        <v>14.431111111111111</v>
      </c>
      <c r="M77" s="124">
        <f>July24!M77+I77</f>
        <v>0</v>
      </c>
      <c r="N77" s="125"/>
      <c r="O77" s="124">
        <v>0</v>
      </c>
      <c r="P77" s="124">
        <v>0</v>
      </c>
      <c r="Q77" s="124">
        <f>July24!Q77+O77</f>
        <v>0</v>
      </c>
      <c r="R77" s="124">
        <f>July24!R77+P77</f>
        <v>0</v>
      </c>
      <c r="S77" s="124">
        <v>7049</v>
      </c>
      <c r="T77" s="124">
        <v>0</v>
      </c>
      <c r="U77" s="124">
        <v>1732</v>
      </c>
      <c r="V77" s="124">
        <v>0</v>
      </c>
      <c r="W77" s="124">
        <v>935</v>
      </c>
      <c r="X77" s="124">
        <v>0</v>
      </c>
      <c r="Y77" s="125">
        <f t="shared" si="35"/>
        <v>53.983833718244803</v>
      </c>
      <c r="Z77" s="125"/>
      <c r="AA77" s="124">
        <v>6547</v>
      </c>
      <c r="AB77" s="124">
        <v>0</v>
      </c>
      <c r="AC77" s="124">
        <v>3393</v>
      </c>
      <c r="AD77" s="124">
        <v>0</v>
      </c>
      <c r="AE77" s="124">
        <v>3154</v>
      </c>
      <c r="AF77" s="124">
        <v>0</v>
      </c>
      <c r="AG77" s="124">
        <v>36</v>
      </c>
      <c r="AH77" s="124">
        <v>0</v>
      </c>
      <c r="AI77" s="124">
        <v>402</v>
      </c>
      <c r="AJ77" s="124">
        <v>0</v>
      </c>
      <c r="AK77" s="124">
        <v>43</v>
      </c>
      <c r="AL77" s="124">
        <v>0</v>
      </c>
      <c r="AM77" s="124">
        <v>211</v>
      </c>
      <c r="AN77" s="124">
        <v>0</v>
      </c>
      <c r="AO77" s="124">
        <v>1381</v>
      </c>
      <c r="AP77" s="124">
        <v>0</v>
      </c>
      <c r="AQ77" s="124">
        <v>1223</v>
      </c>
      <c r="AR77" s="124">
        <v>0</v>
      </c>
      <c r="AS77" s="124">
        <f t="shared" si="36"/>
        <v>2604</v>
      </c>
      <c r="AT77" s="124">
        <f t="shared" si="36"/>
        <v>0</v>
      </c>
      <c r="AU77" s="124">
        <f t="shared" si="37"/>
        <v>2604</v>
      </c>
      <c r="AV77" s="124">
        <f>July24!AV77+AO77</f>
        <v>2797</v>
      </c>
      <c r="AW77" s="124">
        <f>July24!AW77+AP77</f>
        <v>0</v>
      </c>
      <c r="AX77" s="124">
        <f>July24!AX77+AQ77</f>
        <v>2409</v>
      </c>
      <c r="AY77" s="124">
        <f>July24!AY77+AR77</f>
        <v>0</v>
      </c>
      <c r="AZ77" s="124">
        <f t="shared" si="38"/>
        <v>5206</v>
      </c>
      <c r="BA77" s="124">
        <f t="shared" si="38"/>
        <v>0</v>
      </c>
      <c r="BB77" s="124">
        <f t="shared" si="39"/>
        <v>5206</v>
      </c>
      <c r="BC77" s="124"/>
      <c r="BD77" s="124"/>
      <c r="BE77" s="124"/>
      <c r="BF77" s="124"/>
      <c r="BG77" s="124"/>
      <c r="BH77" s="124"/>
      <c r="BI77" s="124"/>
      <c r="BJ77" s="124"/>
      <c r="BK77" s="126"/>
      <c r="BL77" s="126"/>
      <c r="BM77" s="126"/>
    </row>
    <row r="78" spans="1:65" s="127" customFormat="1" ht="16.95" customHeight="1">
      <c r="A78" s="123">
        <v>60</v>
      </c>
      <c r="B78" s="124" t="s">
        <v>69</v>
      </c>
      <c r="C78" s="124">
        <v>20000</v>
      </c>
      <c r="D78" s="124">
        <v>0</v>
      </c>
      <c r="E78" s="124">
        <v>1696</v>
      </c>
      <c r="F78" s="124">
        <v>0</v>
      </c>
      <c r="G78" s="124">
        <v>1295</v>
      </c>
      <c r="H78" s="125">
        <f t="shared" si="33"/>
        <v>76.356132075471692</v>
      </c>
      <c r="I78" s="124">
        <v>0</v>
      </c>
      <c r="J78" s="125"/>
      <c r="K78" s="124">
        <f>July24!K78+G78</f>
        <v>2509</v>
      </c>
      <c r="L78" s="125">
        <f t="shared" si="34"/>
        <v>12.545</v>
      </c>
      <c r="M78" s="124">
        <f>July24!M78+I78</f>
        <v>0</v>
      </c>
      <c r="N78" s="125"/>
      <c r="O78" s="124">
        <v>0</v>
      </c>
      <c r="P78" s="124">
        <v>0</v>
      </c>
      <c r="Q78" s="124">
        <f>July24!Q78+O78</f>
        <v>0</v>
      </c>
      <c r="R78" s="124">
        <f>July24!R78+P78</f>
        <v>0</v>
      </c>
      <c r="S78" s="124">
        <v>1650</v>
      </c>
      <c r="T78" s="124">
        <v>0</v>
      </c>
      <c r="U78" s="124">
        <v>427</v>
      </c>
      <c r="V78" s="124">
        <v>0</v>
      </c>
      <c r="W78" s="124">
        <v>246</v>
      </c>
      <c r="X78" s="124">
        <v>0</v>
      </c>
      <c r="Y78" s="125">
        <f t="shared" si="35"/>
        <v>57.611241217798593</v>
      </c>
      <c r="Z78" s="125"/>
      <c r="AA78" s="124">
        <v>1507</v>
      </c>
      <c r="AB78" s="124">
        <v>0</v>
      </c>
      <c r="AC78" s="124">
        <v>869</v>
      </c>
      <c r="AD78" s="124">
        <v>0</v>
      </c>
      <c r="AE78" s="124">
        <v>633</v>
      </c>
      <c r="AF78" s="124">
        <v>0</v>
      </c>
      <c r="AG78" s="124">
        <v>14</v>
      </c>
      <c r="AH78" s="124">
        <v>0</v>
      </c>
      <c r="AI78" s="124">
        <v>196</v>
      </c>
      <c r="AJ78" s="124">
        <v>0</v>
      </c>
      <c r="AK78" s="124">
        <v>30</v>
      </c>
      <c r="AL78" s="124">
        <v>0</v>
      </c>
      <c r="AM78" s="124">
        <v>22</v>
      </c>
      <c r="AN78" s="124">
        <v>0</v>
      </c>
      <c r="AO78" s="124">
        <v>356</v>
      </c>
      <c r="AP78" s="124">
        <v>0</v>
      </c>
      <c r="AQ78" s="124">
        <v>250</v>
      </c>
      <c r="AR78" s="124">
        <v>0</v>
      </c>
      <c r="AS78" s="124">
        <f t="shared" si="36"/>
        <v>606</v>
      </c>
      <c r="AT78" s="124">
        <f t="shared" si="36"/>
        <v>0</v>
      </c>
      <c r="AU78" s="124">
        <f t="shared" si="37"/>
        <v>606</v>
      </c>
      <c r="AV78" s="124">
        <f>July24!AV78+AO78</f>
        <v>744</v>
      </c>
      <c r="AW78" s="124">
        <f>July24!AW78+AP78</f>
        <v>0</v>
      </c>
      <c r="AX78" s="124">
        <f>July24!AX78+AQ78</f>
        <v>520</v>
      </c>
      <c r="AY78" s="124">
        <f>July24!AY78+AR78</f>
        <v>0</v>
      </c>
      <c r="AZ78" s="124">
        <f t="shared" si="38"/>
        <v>1264</v>
      </c>
      <c r="BA78" s="124">
        <f t="shared" si="38"/>
        <v>0</v>
      </c>
      <c r="BB78" s="124">
        <f t="shared" si="39"/>
        <v>1264</v>
      </c>
      <c r="BC78" s="124"/>
      <c r="BD78" s="124"/>
      <c r="BE78" s="124"/>
      <c r="BF78" s="124"/>
      <c r="BG78" s="124"/>
      <c r="BH78" s="124"/>
      <c r="BI78" s="124"/>
      <c r="BJ78" s="124"/>
      <c r="BK78" s="126"/>
      <c r="BL78" s="126"/>
      <c r="BM78" s="126"/>
    </row>
    <row r="79" spans="1:65" s="127" customFormat="1" ht="16.95" customHeight="1">
      <c r="A79" s="128">
        <v>61</v>
      </c>
      <c r="B79" s="129" t="s">
        <v>70</v>
      </c>
      <c r="C79" s="124">
        <v>30000</v>
      </c>
      <c r="D79" s="124">
        <v>0</v>
      </c>
      <c r="E79" s="124">
        <v>2520</v>
      </c>
      <c r="F79" s="124">
        <v>0</v>
      </c>
      <c r="G79" s="124">
        <v>1935</v>
      </c>
      <c r="H79" s="125">
        <f t="shared" si="33"/>
        <v>76.785714285714292</v>
      </c>
      <c r="I79" s="124">
        <v>0</v>
      </c>
      <c r="J79" s="125"/>
      <c r="K79" s="124">
        <f>July24!K79+G79</f>
        <v>3860</v>
      </c>
      <c r="L79" s="125">
        <f t="shared" si="34"/>
        <v>12.866666666666667</v>
      </c>
      <c r="M79" s="124">
        <f>July24!M79+I79</f>
        <v>0</v>
      </c>
      <c r="N79" s="125"/>
      <c r="O79" s="124">
        <v>0</v>
      </c>
      <c r="P79" s="124">
        <v>0</v>
      </c>
      <c r="Q79" s="124">
        <f>July24!Q79+O79</f>
        <v>0</v>
      </c>
      <c r="R79" s="124">
        <f>July24!R79+P79</f>
        <v>0</v>
      </c>
      <c r="S79" s="124">
        <v>2175</v>
      </c>
      <c r="T79" s="124">
        <v>0</v>
      </c>
      <c r="U79" s="124">
        <v>547</v>
      </c>
      <c r="V79" s="124">
        <v>0</v>
      </c>
      <c r="W79" s="124">
        <v>301</v>
      </c>
      <c r="X79" s="124">
        <v>0</v>
      </c>
      <c r="Y79" s="125">
        <f t="shared" si="35"/>
        <v>55.027422303473493</v>
      </c>
      <c r="Z79" s="125"/>
      <c r="AA79" s="124">
        <v>2066</v>
      </c>
      <c r="AB79" s="124">
        <v>0</v>
      </c>
      <c r="AC79" s="124">
        <v>1137</v>
      </c>
      <c r="AD79" s="124">
        <v>0</v>
      </c>
      <c r="AE79" s="124">
        <v>867</v>
      </c>
      <c r="AF79" s="124">
        <v>0</v>
      </c>
      <c r="AG79" s="124">
        <v>29</v>
      </c>
      <c r="AH79" s="124">
        <v>0</v>
      </c>
      <c r="AI79" s="124">
        <v>182</v>
      </c>
      <c r="AJ79" s="124">
        <v>0</v>
      </c>
      <c r="AK79" s="124">
        <v>29</v>
      </c>
      <c r="AL79" s="124">
        <v>0</v>
      </c>
      <c r="AM79" s="124">
        <v>34</v>
      </c>
      <c r="AN79" s="124">
        <v>0</v>
      </c>
      <c r="AO79" s="124">
        <v>418</v>
      </c>
      <c r="AP79" s="124">
        <v>0</v>
      </c>
      <c r="AQ79" s="124">
        <v>307</v>
      </c>
      <c r="AR79" s="124">
        <v>0</v>
      </c>
      <c r="AS79" s="124">
        <f t="shared" si="36"/>
        <v>725</v>
      </c>
      <c r="AT79" s="124">
        <f t="shared" si="36"/>
        <v>0</v>
      </c>
      <c r="AU79" s="124">
        <f t="shared" si="37"/>
        <v>725</v>
      </c>
      <c r="AV79" s="124">
        <f>July24!AV79+AO79</f>
        <v>848</v>
      </c>
      <c r="AW79" s="124">
        <f>July24!AW79+AP79</f>
        <v>0</v>
      </c>
      <c r="AX79" s="124">
        <f>July24!AX79+AQ79</f>
        <v>615</v>
      </c>
      <c r="AY79" s="124">
        <f>July24!AY79+AR79</f>
        <v>0</v>
      </c>
      <c r="AZ79" s="124">
        <f t="shared" si="38"/>
        <v>1463</v>
      </c>
      <c r="BA79" s="124">
        <f t="shared" si="38"/>
        <v>0</v>
      </c>
      <c r="BB79" s="124">
        <f t="shared" si="39"/>
        <v>1463</v>
      </c>
      <c r="BC79" s="124"/>
      <c r="BD79" s="124"/>
      <c r="BE79" s="124"/>
      <c r="BF79" s="124"/>
      <c r="BG79" s="124"/>
      <c r="BH79" s="124"/>
      <c r="BI79" s="124"/>
      <c r="BJ79" s="124"/>
      <c r="BK79" s="126"/>
      <c r="BL79" s="126"/>
      <c r="BM79" s="126"/>
    </row>
    <row r="80" spans="1:65" s="133" customFormat="1" ht="16.95" customHeight="1">
      <c r="A80" s="130"/>
      <c r="B80" s="131" t="s">
        <v>18</v>
      </c>
      <c r="C80" s="131">
        <f>SUM(C77:C79)</f>
        <v>140000</v>
      </c>
      <c r="D80" s="132">
        <f t="shared" ref="D80:BM80" si="47">SUM(D77:D79)</f>
        <v>0</v>
      </c>
      <c r="E80" s="132">
        <f t="shared" si="47"/>
        <v>11756</v>
      </c>
      <c r="F80" s="132">
        <f t="shared" si="47"/>
        <v>0</v>
      </c>
      <c r="G80" s="132">
        <f t="shared" si="47"/>
        <v>10010</v>
      </c>
      <c r="H80" s="125">
        <f t="shared" si="33"/>
        <v>85.148009527050021</v>
      </c>
      <c r="I80" s="132">
        <f t="shared" si="47"/>
        <v>0</v>
      </c>
      <c r="J80" s="138"/>
      <c r="K80" s="132">
        <f>SUM(K77:K79)</f>
        <v>19357</v>
      </c>
      <c r="L80" s="138">
        <f t="shared" si="34"/>
        <v>13.826428571428572</v>
      </c>
      <c r="M80" s="132">
        <f t="shared" si="45"/>
        <v>0</v>
      </c>
      <c r="N80" s="138"/>
      <c r="O80" s="132">
        <f t="shared" si="47"/>
        <v>0</v>
      </c>
      <c r="P80" s="132">
        <f t="shared" si="47"/>
        <v>0</v>
      </c>
      <c r="Q80" s="132">
        <f t="shared" si="41"/>
        <v>0</v>
      </c>
      <c r="R80" s="132">
        <f t="shared" si="41"/>
        <v>0</v>
      </c>
      <c r="S80" s="132">
        <f t="shared" si="47"/>
        <v>10874</v>
      </c>
      <c r="T80" s="132">
        <f t="shared" si="47"/>
        <v>0</v>
      </c>
      <c r="U80" s="132">
        <f t="shared" si="47"/>
        <v>2706</v>
      </c>
      <c r="V80" s="132">
        <f t="shared" si="47"/>
        <v>0</v>
      </c>
      <c r="W80" s="132">
        <f t="shared" si="47"/>
        <v>1482</v>
      </c>
      <c r="X80" s="132">
        <f t="shared" si="47"/>
        <v>0</v>
      </c>
      <c r="Y80" s="138">
        <f t="shared" si="35"/>
        <v>54.767184035476717</v>
      </c>
      <c r="Z80" s="138"/>
      <c r="AA80" s="132">
        <f t="shared" si="47"/>
        <v>10120</v>
      </c>
      <c r="AB80" s="132">
        <f t="shared" si="47"/>
        <v>0</v>
      </c>
      <c r="AC80" s="132">
        <f t="shared" si="47"/>
        <v>5399</v>
      </c>
      <c r="AD80" s="132">
        <f t="shared" si="47"/>
        <v>0</v>
      </c>
      <c r="AE80" s="132">
        <f t="shared" si="47"/>
        <v>4654</v>
      </c>
      <c r="AF80" s="132">
        <f t="shared" si="47"/>
        <v>0</v>
      </c>
      <c r="AG80" s="132">
        <f t="shared" si="47"/>
        <v>79</v>
      </c>
      <c r="AH80" s="132">
        <f t="shared" si="47"/>
        <v>0</v>
      </c>
      <c r="AI80" s="132">
        <f t="shared" si="47"/>
        <v>780</v>
      </c>
      <c r="AJ80" s="132">
        <f t="shared" si="47"/>
        <v>0</v>
      </c>
      <c r="AK80" s="132">
        <f t="shared" si="47"/>
        <v>102</v>
      </c>
      <c r="AL80" s="132">
        <f t="shared" si="47"/>
        <v>0</v>
      </c>
      <c r="AM80" s="132">
        <f t="shared" si="47"/>
        <v>267</v>
      </c>
      <c r="AN80" s="132">
        <f t="shared" si="47"/>
        <v>0</v>
      </c>
      <c r="AO80" s="132">
        <f t="shared" si="47"/>
        <v>2155</v>
      </c>
      <c r="AP80" s="132">
        <f t="shared" si="47"/>
        <v>0</v>
      </c>
      <c r="AQ80" s="132">
        <f t="shared" si="47"/>
        <v>1780</v>
      </c>
      <c r="AR80" s="132">
        <f t="shared" si="47"/>
        <v>0</v>
      </c>
      <c r="AS80" s="132">
        <f t="shared" si="36"/>
        <v>3935</v>
      </c>
      <c r="AT80" s="132">
        <f t="shared" si="36"/>
        <v>0</v>
      </c>
      <c r="AU80" s="132">
        <f t="shared" si="37"/>
        <v>3935</v>
      </c>
      <c r="AV80" s="132">
        <f t="shared" si="42"/>
        <v>2155</v>
      </c>
      <c r="AW80" s="132">
        <f t="shared" si="42"/>
        <v>0</v>
      </c>
      <c r="AX80" s="132">
        <f t="shared" si="42"/>
        <v>1780</v>
      </c>
      <c r="AY80" s="132">
        <f t="shared" si="42"/>
        <v>0</v>
      </c>
      <c r="AZ80" s="132">
        <f t="shared" si="38"/>
        <v>3935</v>
      </c>
      <c r="BA80" s="132">
        <f t="shared" si="38"/>
        <v>0</v>
      </c>
      <c r="BB80" s="132">
        <f t="shared" si="39"/>
        <v>3935</v>
      </c>
      <c r="BC80" s="132">
        <f t="shared" si="47"/>
        <v>0</v>
      </c>
      <c r="BD80" s="132">
        <f t="shared" si="47"/>
        <v>0</v>
      </c>
      <c r="BE80" s="132">
        <f t="shared" si="47"/>
        <v>0</v>
      </c>
      <c r="BF80" s="132">
        <f t="shared" si="47"/>
        <v>0</v>
      </c>
      <c r="BG80" s="132">
        <f t="shared" si="47"/>
        <v>0</v>
      </c>
      <c r="BH80" s="132">
        <f t="shared" si="47"/>
        <v>0</v>
      </c>
      <c r="BI80" s="132">
        <f t="shared" si="47"/>
        <v>0</v>
      </c>
      <c r="BJ80" s="132">
        <f t="shared" si="47"/>
        <v>0</v>
      </c>
      <c r="BK80" s="132">
        <f t="shared" si="47"/>
        <v>0</v>
      </c>
      <c r="BL80" s="132">
        <f t="shared" si="47"/>
        <v>0</v>
      </c>
      <c r="BM80" s="132">
        <f t="shared" si="47"/>
        <v>0</v>
      </c>
    </row>
    <row r="81" spans="1:65" s="127" customFormat="1" ht="16.95" customHeight="1">
      <c r="A81" s="134">
        <v>62</v>
      </c>
      <c r="B81" s="140" t="s">
        <v>71</v>
      </c>
      <c r="C81" s="124">
        <v>34000</v>
      </c>
      <c r="D81" s="124">
        <v>0</v>
      </c>
      <c r="E81" s="124">
        <v>2780</v>
      </c>
      <c r="F81" s="124">
        <v>0</v>
      </c>
      <c r="G81" s="124">
        <v>2838</v>
      </c>
      <c r="H81" s="125">
        <f t="shared" si="33"/>
        <v>102.08633093525179</v>
      </c>
      <c r="I81" s="124">
        <v>0</v>
      </c>
      <c r="J81" s="125"/>
      <c r="K81" s="124">
        <f>July24!K81+G81</f>
        <v>5657</v>
      </c>
      <c r="L81" s="125">
        <f t="shared" si="34"/>
        <v>16.638235294117646</v>
      </c>
      <c r="M81" s="124">
        <f>July24!M81+I81</f>
        <v>0</v>
      </c>
      <c r="N81" s="125"/>
      <c r="O81" s="124">
        <v>180</v>
      </c>
      <c r="P81" s="124">
        <v>0</v>
      </c>
      <c r="Q81" s="124">
        <f>July24!Q81+O81</f>
        <v>351</v>
      </c>
      <c r="R81" s="124">
        <f>July24!R81+P81</f>
        <v>0</v>
      </c>
      <c r="S81" s="124">
        <v>3278</v>
      </c>
      <c r="T81" s="124">
        <v>0</v>
      </c>
      <c r="U81" s="124">
        <v>842</v>
      </c>
      <c r="V81" s="124">
        <v>0</v>
      </c>
      <c r="W81" s="124">
        <v>491</v>
      </c>
      <c r="X81" s="124">
        <v>0</v>
      </c>
      <c r="Y81" s="125">
        <f t="shared" si="35"/>
        <v>58.313539192399048</v>
      </c>
      <c r="Z81" s="125"/>
      <c r="AA81" s="124">
        <v>2478</v>
      </c>
      <c r="AB81" s="124">
        <v>0</v>
      </c>
      <c r="AC81" s="124">
        <v>1360</v>
      </c>
      <c r="AD81" s="124">
        <v>0</v>
      </c>
      <c r="AE81" s="124">
        <v>1036</v>
      </c>
      <c r="AF81" s="124">
        <v>0</v>
      </c>
      <c r="AG81" s="124">
        <v>1036</v>
      </c>
      <c r="AH81" s="124">
        <v>0</v>
      </c>
      <c r="AI81" s="124">
        <v>136</v>
      </c>
      <c r="AJ81" s="124">
        <v>0</v>
      </c>
      <c r="AK81" s="124">
        <v>58</v>
      </c>
      <c r="AL81" s="124">
        <v>0</v>
      </c>
      <c r="AM81" s="124">
        <v>190</v>
      </c>
      <c r="AN81" s="124">
        <v>0</v>
      </c>
      <c r="AO81" s="124">
        <v>528</v>
      </c>
      <c r="AP81" s="124">
        <v>0</v>
      </c>
      <c r="AQ81" s="124">
        <v>432</v>
      </c>
      <c r="AR81" s="124">
        <v>0</v>
      </c>
      <c r="AS81" s="124">
        <f t="shared" si="36"/>
        <v>960</v>
      </c>
      <c r="AT81" s="124">
        <f t="shared" si="36"/>
        <v>0</v>
      </c>
      <c r="AU81" s="124">
        <f t="shared" si="37"/>
        <v>960</v>
      </c>
      <c r="AV81" s="124">
        <f>July24!AV81+AO81</f>
        <v>1041</v>
      </c>
      <c r="AW81" s="124">
        <f>July24!AW81+AP81</f>
        <v>0</v>
      </c>
      <c r="AX81" s="124">
        <f>July24!AX81+AQ81</f>
        <v>834</v>
      </c>
      <c r="AY81" s="124">
        <f>July24!AY81+AR81</f>
        <v>0</v>
      </c>
      <c r="AZ81" s="124">
        <f t="shared" si="38"/>
        <v>1875</v>
      </c>
      <c r="BA81" s="124">
        <f t="shared" si="38"/>
        <v>0</v>
      </c>
      <c r="BB81" s="124">
        <f t="shared" si="39"/>
        <v>1875</v>
      </c>
      <c r="BC81" s="124">
        <v>40</v>
      </c>
      <c r="BD81" s="124">
        <v>200</v>
      </c>
      <c r="BE81" s="124">
        <f>July24!BE81+BC81</f>
        <v>80</v>
      </c>
      <c r="BF81" s="124">
        <f>July24!BF81+BD81</f>
        <v>400</v>
      </c>
      <c r="BG81" s="124"/>
      <c r="BH81" s="124"/>
      <c r="BI81" s="124"/>
      <c r="BJ81" s="124"/>
      <c r="BK81" s="126"/>
      <c r="BL81" s="126"/>
      <c r="BM81" s="126"/>
    </row>
    <row r="82" spans="1:65" s="127" customFormat="1" ht="16.95" customHeight="1">
      <c r="A82" s="123">
        <v>63</v>
      </c>
      <c r="B82" s="124" t="s">
        <v>72</v>
      </c>
      <c r="C82" s="124">
        <v>15000</v>
      </c>
      <c r="D82" s="124">
        <v>0</v>
      </c>
      <c r="E82" s="124">
        <v>1053</v>
      </c>
      <c r="F82" s="124">
        <v>0</v>
      </c>
      <c r="G82" s="124">
        <v>795</v>
      </c>
      <c r="H82" s="125">
        <f t="shared" si="33"/>
        <v>75.498575498575505</v>
      </c>
      <c r="I82" s="124">
        <v>0</v>
      </c>
      <c r="J82" s="125"/>
      <c r="K82" s="124">
        <f>July24!K82+G82</f>
        <v>1941</v>
      </c>
      <c r="L82" s="125">
        <f t="shared" si="34"/>
        <v>12.94</v>
      </c>
      <c r="M82" s="124">
        <f>July24!M82+I82</f>
        <v>0</v>
      </c>
      <c r="N82" s="125"/>
      <c r="O82" s="124">
        <v>52</v>
      </c>
      <c r="P82" s="124">
        <v>0</v>
      </c>
      <c r="Q82" s="124">
        <f>July24!Q82+O82</f>
        <v>125</v>
      </c>
      <c r="R82" s="124">
        <f>July24!R82+P82</f>
        <v>0</v>
      </c>
      <c r="S82" s="124">
        <v>1573</v>
      </c>
      <c r="T82" s="124">
        <v>0</v>
      </c>
      <c r="U82" s="124">
        <v>543</v>
      </c>
      <c r="V82" s="124">
        <v>0</v>
      </c>
      <c r="W82" s="124">
        <v>296</v>
      </c>
      <c r="X82" s="124">
        <v>0</v>
      </c>
      <c r="Y82" s="125">
        <f t="shared" si="35"/>
        <v>54.511970534069981</v>
      </c>
      <c r="Z82" s="125"/>
      <c r="AA82" s="124">
        <v>897</v>
      </c>
      <c r="AB82" s="124">
        <v>0</v>
      </c>
      <c r="AC82" s="124">
        <v>465</v>
      </c>
      <c r="AD82" s="124">
        <v>0</v>
      </c>
      <c r="AE82" s="124">
        <v>432</v>
      </c>
      <c r="AF82" s="124">
        <v>0</v>
      </c>
      <c r="AG82" s="124">
        <v>11</v>
      </c>
      <c r="AH82" s="124">
        <v>0</v>
      </c>
      <c r="AI82" s="124">
        <v>36</v>
      </c>
      <c r="AJ82" s="124">
        <v>0</v>
      </c>
      <c r="AK82" s="124">
        <v>16</v>
      </c>
      <c r="AL82" s="124">
        <v>0</v>
      </c>
      <c r="AM82" s="124">
        <v>50</v>
      </c>
      <c r="AN82" s="124">
        <v>0</v>
      </c>
      <c r="AO82" s="124">
        <v>202</v>
      </c>
      <c r="AP82" s="124">
        <v>0</v>
      </c>
      <c r="AQ82" s="124">
        <v>148</v>
      </c>
      <c r="AR82" s="124">
        <v>0</v>
      </c>
      <c r="AS82" s="124">
        <f t="shared" si="36"/>
        <v>350</v>
      </c>
      <c r="AT82" s="124">
        <f t="shared" si="36"/>
        <v>0</v>
      </c>
      <c r="AU82" s="124">
        <f t="shared" si="37"/>
        <v>350</v>
      </c>
      <c r="AV82" s="124">
        <f>July24!AV82+AO82</f>
        <v>440</v>
      </c>
      <c r="AW82" s="124">
        <f>July24!AW82+AP82</f>
        <v>0</v>
      </c>
      <c r="AX82" s="124">
        <f>July24!AX82+AQ82</f>
        <v>325</v>
      </c>
      <c r="AY82" s="124">
        <f>July24!AY82+AR82</f>
        <v>0</v>
      </c>
      <c r="AZ82" s="124">
        <f t="shared" si="38"/>
        <v>765</v>
      </c>
      <c r="BA82" s="124">
        <f t="shared" si="38"/>
        <v>0</v>
      </c>
      <c r="BB82" s="124">
        <f t="shared" si="39"/>
        <v>765</v>
      </c>
      <c r="BC82" s="124"/>
      <c r="BD82" s="124"/>
      <c r="BE82" s="124"/>
      <c r="BF82" s="124"/>
      <c r="BG82" s="124"/>
      <c r="BH82" s="124"/>
      <c r="BI82" s="124"/>
      <c r="BJ82" s="124"/>
      <c r="BK82" s="126"/>
      <c r="BL82" s="126"/>
      <c r="BM82" s="126"/>
    </row>
    <row r="83" spans="1:65" s="127" customFormat="1" ht="16.95" customHeight="1">
      <c r="A83" s="123">
        <v>64</v>
      </c>
      <c r="B83" s="124" t="s">
        <v>73</v>
      </c>
      <c r="C83" s="124">
        <v>18000</v>
      </c>
      <c r="D83" s="124">
        <v>0</v>
      </c>
      <c r="E83" s="124">
        <v>1487</v>
      </c>
      <c r="F83" s="124">
        <v>0</v>
      </c>
      <c r="G83" s="124">
        <v>1526</v>
      </c>
      <c r="H83" s="125">
        <f t="shared" si="33"/>
        <v>102.62273032952253</v>
      </c>
      <c r="I83" s="124">
        <v>0</v>
      </c>
      <c r="J83" s="125"/>
      <c r="K83" s="124">
        <f>July24!K83+G83</f>
        <v>3066</v>
      </c>
      <c r="L83" s="125">
        <f t="shared" si="34"/>
        <v>17.033333333333335</v>
      </c>
      <c r="M83" s="124">
        <f>July24!M83+I83</f>
        <v>0</v>
      </c>
      <c r="N83" s="125"/>
      <c r="O83" s="124">
        <v>59</v>
      </c>
      <c r="P83" s="124">
        <v>0</v>
      </c>
      <c r="Q83" s="124">
        <f>July24!Q83+O83</f>
        <v>108</v>
      </c>
      <c r="R83" s="124">
        <f>July24!R83+P83</f>
        <v>0</v>
      </c>
      <c r="S83" s="124">
        <v>1900</v>
      </c>
      <c r="T83" s="124">
        <v>0</v>
      </c>
      <c r="U83" s="124">
        <v>638</v>
      </c>
      <c r="V83" s="124">
        <v>0</v>
      </c>
      <c r="W83" s="124">
        <v>340</v>
      </c>
      <c r="X83" s="124">
        <v>0</v>
      </c>
      <c r="Y83" s="125">
        <f t="shared" si="35"/>
        <v>53.291536050156736</v>
      </c>
      <c r="Z83" s="125"/>
      <c r="AA83" s="124">
        <v>1177</v>
      </c>
      <c r="AB83" s="124">
        <v>0</v>
      </c>
      <c r="AC83" s="124">
        <v>610</v>
      </c>
      <c r="AD83" s="124">
        <v>0</v>
      </c>
      <c r="AE83" s="124">
        <v>562</v>
      </c>
      <c r="AF83" s="124">
        <v>0</v>
      </c>
      <c r="AG83" s="124">
        <v>11</v>
      </c>
      <c r="AH83" s="124">
        <v>0</v>
      </c>
      <c r="AI83" s="124">
        <v>57</v>
      </c>
      <c r="AJ83" s="124">
        <v>0</v>
      </c>
      <c r="AK83" s="124">
        <v>9</v>
      </c>
      <c r="AL83" s="124">
        <v>0</v>
      </c>
      <c r="AM83" s="124">
        <v>46</v>
      </c>
      <c r="AN83" s="124">
        <v>0</v>
      </c>
      <c r="AO83" s="124">
        <v>273</v>
      </c>
      <c r="AP83" s="124">
        <v>0</v>
      </c>
      <c r="AQ83" s="124">
        <v>210</v>
      </c>
      <c r="AR83" s="124">
        <v>0</v>
      </c>
      <c r="AS83" s="124">
        <f t="shared" si="36"/>
        <v>483</v>
      </c>
      <c r="AT83" s="124">
        <f t="shared" si="36"/>
        <v>0</v>
      </c>
      <c r="AU83" s="124">
        <f t="shared" si="37"/>
        <v>483</v>
      </c>
      <c r="AV83" s="124">
        <f>July24!AV83+AO83</f>
        <v>579</v>
      </c>
      <c r="AW83" s="124">
        <f>July24!AW83+AP83</f>
        <v>0</v>
      </c>
      <c r="AX83" s="124">
        <f>July24!AX83+AQ83</f>
        <v>445</v>
      </c>
      <c r="AY83" s="124">
        <f>July24!AY83+AR83</f>
        <v>0</v>
      </c>
      <c r="AZ83" s="124">
        <f t="shared" si="38"/>
        <v>1024</v>
      </c>
      <c r="BA83" s="124">
        <f t="shared" si="38"/>
        <v>0</v>
      </c>
      <c r="BB83" s="124">
        <f t="shared" si="39"/>
        <v>1024</v>
      </c>
      <c r="BC83" s="124"/>
      <c r="BD83" s="124"/>
      <c r="BE83" s="124"/>
      <c r="BF83" s="124"/>
      <c r="BG83" s="124"/>
      <c r="BH83" s="124"/>
      <c r="BI83" s="124"/>
      <c r="BJ83" s="124"/>
      <c r="BK83" s="126"/>
      <c r="BL83" s="126"/>
      <c r="BM83" s="126"/>
    </row>
    <row r="84" spans="1:65" s="127" customFormat="1" ht="16.95" customHeight="1">
      <c r="A84" s="128">
        <v>65</v>
      </c>
      <c r="B84" s="129" t="s">
        <v>74</v>
      </c>
      <c r="C84" s="124">
        <v>10000</v>
      </c>
      <c r="D84" s="124">
        <v>0</v>
      </c>
      <c r="E84" s="124">
        <v>844</v>
      </c>
      <c r="F84" s="124">
        <v>0</v>
      </c>
      <c r="G84" s="124">
        <v>1075</v>
      </c>
      <c r="H84" s="125">
        <f t="shared" si="33"/>
        <v>127.3696682464455</v>
      </c>
      <c r="I84" s="124">
        <v>0</v>
      </c>
      <c r="J84" s="125"/>
      <c r="K84" s="124">
        <f>July24!K84+G84</f>
        <v>2461</v>
      </c>
      <c r="L84" s="125">
        <f t="shared" si="34"/>
        <v>24.61</v>
      </c>
      <c r="M84" s="124">
        <f>July24!M84+I84</f>
        <v>0</v>
      </c>
      <c r="N84" s="125"/>
      <c r="O84" s="124">
        <v>68</v>
      </c>
      <c r="P84" s="124">
        <v>0</v>
      </c>
      <c r="Q84" s="124">
        <f>July24!Q84+O84</f>
        <v>148</v>
      </c>
      <c r="R84" s="124">
        <f>July24!R84+P84</f>
        <v>0</v>
      </c>
      <c r="S84" s="124">
        <v>1957</v>
      </c>
      <c r="T84" s="124">
        <v>0</v>
      </c>
      <c r="U84" s="124">
        <v>515</v>
      </c>
      <c r="V84" s="124">
        <v>0</v>
      </c>
      <c r="W84" s="124">
        <v>279</v>
      </c>
      <c r="X84" s="124">
        <v>0</v>
      </c>
      <c r="Y84" s="125">
        <f t="shared" si="35"/>
        <v>54.174757281553397</v>
      </c>
      <c r="Z84" s="125"/>
      <c r="AA84" s="124">
        <v>826</v>
      </c>
      <c r="AB84" s="124">
        <v>0</v>
      </c>
      <c r="AC84" s="124">
        <v>459</v>
      </c>
      <c r="AD84" s="124">
        <v>0</v>
      </c>
      <c r="AE84" s="124">
        <v>391</v>
      </c>
      <c r="AF84" s="124">
        <v>0</v>
      </c>
      <c r="AG84" s="124">
        <v>34</v>
      </c>
      <c r="AH84" s="124">
        <v>0</v>
      </c>
      <c r="AI84" s="124">
        <v>64</v>
      </c>
      <c r="AJ84" s="124">
        <v>0</v>
      </c>
      <c r="AK84" s="124">
        <v>13</v>
      </c>
      <c r="AL84" s="124">
        <v>0</v>
      </c>
      <c r="AM84" s="124">
        <v>36</v>
      </c>
      <c r="AN84" s="124">
        <v>0</v>
      </c>
      <c r="AO84" s="124">
        <v>176</v>
      </c>
      <c r="AP84" s="124">
        <v>0</v>
      </c>
      <c r="AQ84" s="124">
        <v>137</v>
      </c>
      <c r="AR84" s="124">
        <v>0</v>
      </c>
      <c r="AS84" s="124">
        <f t="shared" si="36"/>
        <v>313</v>
      </c>
      <c r="AT84" s="124">
        <f t="shared" si="36"/>
        <v>0</v>
      </c>
      <c r="AU84" s="124">
        <f t="shared" si="37"/>
        <v>313</v>
      </c>
      <c r="AV84" s="124">
        <f>July24!AV84+AO84</f>
        <v>441</v>
      </c>
      <c r="AW84" s="124">
        <f>July24!AW84+AP84</f>
        <v>0</v>
      </c>
      <c r="AX84" s="124">
        <f>July24!AX84+AQ84</f>
        <v>328</v>
      </c>
      <c r="AY84" s="124">
        <f>July24!AY84+AR84</f>
        <v>0</v>
      </c>
      <c r="AZ84" s="124">
        <f t="shared" si="38"/>
        <v>769</v>
      </c>
      <c r="BA84" s="124">
        <f t="shared" si="38"/>
        <v>0</v>
      </c>
      <c r="BB84" s="124">
        <f t="shared" si="39"/>
        <v>769</v>
      </c>
      <c r="BC84" s="124"/>
      <c r="BD84" s="124"/>
      <c r="BE84" s="124"/>
      <c r="BF84" s="124"/>
      <c r="BG84" s="124"/>
      <c r="BH84" s="124"/>
      <c r="BI84" s="124"/>
      <c r="BJ84" s="124"/>
      <c r="BK84" s="126"/>
      <c r="BL84" s="126"/>
      <c r="BM84" s="126"/>
    </row>
    <row r="85" spans="1:65" s="133" customFormat="1" ht="16.95" customHeight="1">
      <c r="A85" s="130"/>
      <c r="B85" s="131" t="s">
        <v>18</v>
      </c>
      <c r="C85" s="131">
        <f>SUM(C81:C84)</f>
        <v>77000</v>
      </c>
      <c r="D85" s="132">
        <f t="shared" ref="D85:BM85" si="48">SUM(D81:D84)</f>
        <v>0</v>
      </c>
      <c r="E85" s="132">
        <f t="shared" si="48"/>
        <v>6164</v>
      </c>
      <c r="F85" s="132">
        <f t="shared" si="48"/>
        <v>0</v>
      </c>
      <c r="G85" s="132">
        <f t="shared" si="48"/>
        <v>6234</v>
      </c>
      <c r="H85" s="125">
        <f t="shared" si="33"/>
        <v>101.13562621674238</v>
      </c>
      <c r="I85" s="132">
        <f t="shared" si="48"/>
        <v>0</v>
      </c>
      <c r="J85" s="138"/>
      <c r="K85" s="132">
        <f>SUM(K81:K84)</f>
        <v>13125</v>
      </c>
      <c r="L85" s="138">
        <f t="shared" si="34"/>
        <v>17.045454545454547</v>
      </c>
      <c r="M85" s="132">
        <f t="shared" si="45"/>
        <v>0</v>
      </c>
      <c r="N85" s="138"/>
      <c r="O85" s="132">
        <f t="shared" si="48"/>
        <v>359</v>
      </c>
      <c r="P85" s="132">
        <f t="shared" si="48"/>
        <v>0</v>
      </c>
      <c r="Q85" s="132">
        <f t="shared" si="41"/>
        <v>359</v>
      </c>
      <c r="R85" s="132">
        <f t="shared" si="41"/>
        <v>0</v>
      </c>
      <c r="S85" s="132">
        <f t="shared" si="48"/>
        <v>8708</v>
      </c>
      <c r="T85" s="132">
        <f t="shared" si="48"/>
        <v>0</v>
      </c>
      <c r="U85" s="132">
        <f t="shared" si="48"/>
        <v>2538</v>
      </c>
      <c r="V85" s="132">
        <f t="shared" si="48"/>
        <v>0</v>
      </c>
      <c r="W85" s="132">
        <f t="shared" si="48"/>
        <v>1406</v>
      </c>
      <c r="X85" s="132">
        <f t="shared" si="48"/>
        <v>0</v>
      </c>
      <c r="Y85" s="138">
        <f t="shared" si="35"/>
        <v>55.397951142631996</v>
      </c>
      <c r="Z85" s="138"/>
      <c r="AA85" s="132">
        <f t="shared" si="48"/>
        <v>5378</v>
      </c>
      <c r="AB85" s="132">
        <f t="shared" si="48"/>
        <v>0</v>
      </c>
      <c r="AC85" s="132">
        <f t="shared" si="48"/>
        <v>2894</v>
      </c>
      <c r="AD85" s="132">
        <f t="shared" si="48"/>
        <v>0</v>
      </c>
      <c r="AE85" s="132">
        <f t="shared" si="48"/>
        <v>2421</v>
      </c>
      <c r="AF85" s="132">
        <f t="shared" si="48"/>
        <v>0</v>
      </c>
      <c r="AG85" s="132">
        <f t="shared" si="48"/>
        <v>1092</v>
      </c>
      <c r="AH85" s="132">
        <f t="shared" si="48"/>
        <v>0</v>
      </c>
      <c r="AI85" s="132">
        <f t="shared" si="48"/>
        <v>293</v>
      </c>
      <c r="AJ85" s="132">
        <f t="shared" si="48"/>
        <v>0</v>
      </c>
      <c r="AK85" s="132">
        <f t="shared" si="48"/>
        <v>96</v>
      </c>
      <c r="AL85" s="132">
        <f t="shared" si="48"/>
        <v>0</v>
      </c>
      <c r="AM85" s="132">
        <f t="shared" si="48"/>
        <v>322</v>
      </c>
      <c r="AN85" s="132">
        <f t="shared" si="48"/>
        <v>0</v>
      </c>
      <c r="AO85" s="132">
        <f t="shared" si="48"/>
        <v>1179</v>
      </c>
      <c r="AP85" s="132">
        <f t="shared" si="48"/>
        <v>0</v>
      </c>
      <c r="AQ85" s="132">
        <f t="shared" si="48"/>
        <v>927</v>
      </c>
      <c r="AR85" s="132">
        <f t="shared" si="48"/>
        <v>0</v>
      </c>
      <c r="AS85" s="132">
        <f t="shared" si="36"/>
        <v>2106</v>
      </c>
      <c r="AT85" s="132">
        <f t="shared" si="36"/>
        <v>0</v>
      </c>
      <c r="AU85" s="132">
        <f t="shared" si="37"/>
        <v>2106</v>
      </c>
      <c r="AV85" s="132">
        <f t="shared" si="42"/>
        <v>1179</v>
      </c>
      <c r="AW85" s="132">
        <f t="shared" si="42"/>
        <v>0</v>
      </c>
      <c r="AX85" s="132">
        <f t="shared" si="42"/>
        <v>927</v>
      </c>
      <c r="AY85" s="132">
        <f t="shared" si="42"/>
        <v>0</v>
      </c>
      <c r="AZ85" s="132">
        <f t="shared" si="38"/>
        <v>2106</v>
      </c>
      <c r="BA85" s="132">
        <f t="shared" si="38"/>
        <v>0</v>
      </c>
      <c r="BB85" s="132">
        <f t="shared" si="39"/>
        <v>2106</v>
      </c>
      <c r="BC85" s="132">
        <f t="shared" si="48"/>
        <v>40</v>
      </c>
      <c r="BD85" s="132">
        <f t="shared" si="48"/>
        <v>200</v>
      </c>
      <c r="BE85" s="132">
        <f t="shared" si="48"/>
        <v>80</v>
      </c>
      <c r="BF85" s="132">
        <f t="shared" si="48"/>
        <v>400</v>
      </c>
      <c r="BG85" s="132">
        <f t="shared" si="48"/>
        <v>0</v>
      </c>
      <c r="BH85" s="132">
        <f t="shared" si="48"/>
        <v>0</v>
      </c>
      <c r="BI85" s="132">
        <f t="shared" si="48"/>
        <v>0</v>
      </c>
      <c r="BJ85" s="132">
        <f t="shared" si="48"/>
        <v>0</v>
      </c>
      <c r="BK85" s="132">
        <f t="shared" si="48"/>
        <v>0</v>
      </c>
      <c r="BL85" s="132">
        <f t="shared" si="48"/>
        <v>0</v>
      </c>
      <c r="BM85" s="132">
        <f t="shared" si="48"/>
        <v>0</v>
      </c>
    </row>
    <row r="86" spans="1:65" s="127" customFormat="1" ht="16.95" customHeight="1">
      <c r="A86" s="134">
        <v>65</v>
      </c>
      <c r="B86" s="140" t="s">
        <v>75</v>
      </c>
      <c r="C86" s="124">
        <v>14500</v>
      </c>
      <c r="D86" s="124">
        <v>0</v>
      </c>
      <c r="E86" s="124">
        <v>1240</v>
      </c>
      <c r="F86" s="124">
        <v>0</v>
      </c>
      <c r="G86" s="124">
        <v>1204</v>
      </c>
      <c r="H86" s="125">
        <f t="shared" si="33"/>
        <v>97.096774193548384</v>
      </c>
      <c r="I86" s="124">
        <v>0</v>
      </c>
      <c r="J86" s="125"/>
      <c r="K86" s="124">
        <f>July24!K86+G86</f>
        <v>2736</v>
      </c>
      <c r="L86" s="125">
        <f t="shared" si="34"/>
        <v>18.868965517241378</v>
      </c>
      <c r="M86" s="124">
        <f>July24!M86+I86</f>
        <v>0</v>
      </c>
      <c r="N86" s="125"/>
      <c r="O86" s="124">
        <v>75</v>
      </c>
      <c r="P86" s="124">
        <v>0</v>
      </c>
      <c r="Q86" s="124">
        <f>July24!Q86+O86</f>
        <v>148</v>
      </c>
      <c r="R86" s="124">
        <f>July24!R86+P86</f>
        <v>0</v>
      </c>
      <c r="S86" s="124">
        <v>1723</v>
      </c>
      <c r="T86" s="124">
        <v>0</v>
      </c>
      <c r="U86" s="124">
        <v>489</v>
      </c>
      <c r="V86" s="124">
        <v>0</v>
      </c>
      <c r="W86" s="124">
        <v>305</v>
      </c>
      <c r="X86" s="124">
        <v>0</v>
      </c>
      <c r="Y86" s="125">
        <f t="shared" si="35"/>
        <v>62.372188139059304</v>
      </c>
      <c r="Z86" s="125"/>
      <c r="AA86" s="124">
        <v>1189</v>
      </c>
      <c r="AB86" s="124">
        <v>0</v>
      </c>
      <c r="AC86" s="124">
        <v>634</v>
      </c>
      <c r="AD86" s="124">
        <v>0</v>
      </c>
      <c r="AE86" s="124">
        <v>324</v>
      </c>
      <c r="AF86" s="124">
        <v>0</v>
      </c>
      <c r="AG86" s="124">
        <v>79</v>
      </c>
      <c r="AH86" s="124">
        <v>0</v>
      </c>
      <c r="AI86" s="124">
        <v>111</v>
      </c>
      <c r="AJ86" s="124">
        <v>0</v>
      </c>
      <c r="AK86" s="124">
        <v>39</v>
      </c>
      <c r="AL86" s="124">
        <v>0</v>
      </c>
      <c r="AM86" s="124">
        <v>68</v>
      </c>
      <c r="AN86" s="124">
        <v>0</v>
      </c>
      <c r="AO86" s="124">
        <v>169</v>
      </c>
      <c r="AP86" s="124">
        <v>0</v>
      </c>
      <c r="AQ86" s="124">
        <v>138</v>
      </c>
      <c r="AR86" s="124">
        <v>0</v>
      </c>
      <c r="AS86" s="124">
        <f t="shared" si="36"/>
        <v>307</v>
      </c>
      <c r="AT86" s="124">
        <f t="shared" si="36"/>
        <v>0</v>
      </c>
      <c r="AU86" s="124">
        <f t="shared" si="37"/>
        <v>307</v>
      </c>
      <c r="AV86" s="124">
        <f>July24!AV86+AO86</f>
        <v>395</v>
      </c>
      <c r="AW86" s="124">
        <f>July24!AW86+AP86</f>
        <v>0</v>
      </c>
      <c r="AX86" s="124">
        <f>July24!AX86+AQ86</f>
        <v>311</v>
      </c>
      <c r="AY86" s="124">
        <f>July24!AY86+AR86</f>
        <v>0</v>
      </c>
      <c r="AZ86" s="124">
        <f t="shared" si="38"/>
        <v>706</v>
      </c>
      <c r="BA86" s="124">
        <f t="shared" si="38"/>
        <v>0</v>
      </c>
      <c r="BB86" s="124">
        <f t="shared" si="39"/>
        <v>706</v>
      </c>
      <c r="BC86" s="124"/>
      <c r="BD86" s="124"/>
      <c r="BE86" s="124"/>
      <c r="BF86" s="124"/>
      <c r="BG86" s="124"/>
      <c r="BH86" s="124"/>
      <c r="BI86" s="124"/>
      <c r="BJ86" s="124"/>
      <c r="BK86" s="126"/>
      <c r="BL86" s="126"/>
      <c r="BM86" s="126"/>
    </row>
    <row r="87" spans="1:65" s="127" customFormat="1" ht="16.95" customHeight="1">
      <c r="A87" s="128">
        <v>66</v>
      </c>
      <c r="B87" s="124" t="s">
        <v>76</v>
      </c>
      <c r="C87" s="124">
        <v>15000</v>
      </c>
      <c r="D87" s="124">
        <v>0</v>
      </c>
      <c r="E87" s="124">
        <v>1245</v>
      </c>
      <c r="F87" s="124">
        <v>0</v>
      </c>
      <c r="G87" s="124">
        <v>1529</v>
      </c>
      <c r="H87" s="125">
        <f t="shared" si="33"/>
        <v>122.81124497991968</v>
      </c>
      <c r="I87" s="124">
        <v>0</v>
      </c>
      <c r="J87" s="125"/>
      <c r="K87" s="124">
        <f>July24!K87+G87</f>
        <v>3720</v>
      </c>
      <c r="L87" s="125">
        <f t="shared" si="34"/>
        <v>24.8</v>
      </c>
      <c r="M87" s="124">
        <f>July24!M87+I87</f>
        <v>0</v>
      </c>
      <c r="N87" s="125"/>
      <c r="O87" s="124">
        <v>45</v>
      </c>
      <c r="P87" s="124">
        <v>0</v>
      </c>
      <c r="Q87" s="124">
        <f>July24!Q87+O87</f>
        <v>70</v>
      </c>
      <c r="R87" s="124">
        <f>July24!R87+P87</f>
        <v>0</v>
      </c>
      <c r="S87" s="124">
        <v>1690</v>
      </c>
      <c r="T87" s="124">
        <v>0</v>
      </c>
      <c r="U87" s="124">
        <v>668</v>
      </c>
      <c r="V87" s="124">
        <v>0</v>
      </c>
      <c r="W87" s="124">
        <v>432</v>
      </c>
      <c r="X87" s="124">
        <v>0</v>
      </c>
      <c r="Y87" s="125">
        <f t="shared" si="35"/>
        <v>64.670658682634738</v>
      </c>
      <c r="Z87" s="125"/>
      <c r="AA87" s="124">
        <v>1285</v>
      </c>
      <c r="AB87" s="124">
        <v>0</v>
      </c>
      <c r="AC87" s="124">
        <v>603</v>
      </c>
      <c r="AD87" s="124">
        <v>0</v>
      </c>
      <c r="AE87" s="124">
        <v>263</v>
      </c>
      <c r="AF87" s="124">
        <v>0</v>
      </c>
      <c r="AG87" s="124">
        <v>82</v>
      </c>
      <c r="AH87" s="124">
        <v>0</v>
      </c>
      <c r="AI87" s="124">
        <v>77</v>
      </c>
      <c r="AJ87" s="124">
        <v>0</v>
      </c>
      <c r="AK87" s="124">
        <v>42</v>
      </c>
      <c r="AL87" s="124">
        <v>0</v>
      </c>
      <c r="AM87" s="124">
        <v>19</v>
      </c>
      <c r="AN87" s="124">
        <v>0</v>
      </c>
      <c r="AO87" s="124">
        <v>271</v>
      </c>
      <c r="AP87" s="124">
        <v>0</v>
      </c>
      <c r="AQ87" s="124">
        <v>191</v>
      </c>
      <c r="AR87" s="124">
        <v>0</v>
      </c>
      <c r="AS87" s="124">
        <f t="shared" si="36"/>
        <v>462</v>
      </c>
      <c r="AT87" s="124">
        <f t="shared" si="36"/>
        <v>0</v>
      </c>
      <c r="AU87" s="124">
        <f t="shared" si="37"/>
        <v>462</v>
      </c>
      <c r="AV87" s="124">
        <f>July24!AV87+AO87</f>
        <v>638</v>
      </c>
      <c r="AW87" s="124">
        <f>July24!AW87+AP87</f>
        <v>0</v>
      </c>
      <c r="AX87" s="124">
        <f>July24!AX87+AQ87</f>
        <v>505</v>
      </c>
      <c r="AY87" s="124">
        <f>July24!AY87+AR87</f>
        <v>0</v>
      </c>
      <c r="AZ87" s="124">
        <f t="shared" si="38"/>
        <v>1143</v>
      </c>
      <c r="BA87" s="124">
        <f t="shared" si="38"/>
        <v>0</v>
      </c>
      <c r="BB87" s="124">
        <f t="shared" si="39"/>
        <v>1143</v>
      </c>
      <c r="BC87" s="124"/>
      <c r="BD87" s="124"/>
      <c r="BE87" s="124"/>
      <c r="BF87" s="124"/>
      <c r="BG87" s="124"/>
      <c r="BH87" s="124"/>
      <c r="BI87" s="124"/>
      <c r="BJ87" s="124"/>
      <c r="BK87" s="126"/>
      <c r="BL87" s="126"/>
      <c r="BM87" s="126"/>
    </row>
    <row r="88" spans="1:65" s="133" customFormat="1" ht="16.95" customHeight="1">
      <c r="A88" s="147"/>
      <c r="B88" s="148" t="s">
        <v>18</v>
      </c>
      <c r="C88" s="148">
        <f>SUM(C86:C87)</f>
        <v>29500</v>
      </c>
      <c r="D88" s="149">
        <f t="shared" ref="D88:BM88" si="49">SUM(D86:D87)</f>
        <v>0</v>
      </c>
      <c r="E88" s="149">
        <f t="shared" si="49"/>
        <v>2485</v>
      </c>
      <c r="F88" s="149">
        <f t="shared" si="49"/>
        <v>0</v>
      </c>
      <c r="G88" s="149">
        <f t="shared" si="49"/>
        <v>2733</v>
      </c>
      <c r="H88" s="125">
        <f t="shared" si="33"/>
        <v>109.97987927565393</v>
      </c>
      <c r="I88" s="149">
        <f t="shared" si="49"/>
        <v>0</v>
      </c>
      <c r="J88" s="150"/>
      <c r="K88" s="149">
        <f>SUM(K86:K87)</f>
        <v>6456</v>
      </c>
      <c r="L88" s="150">
        <f t="shared" si="34"/>
        <v>21.884745762711866</v>
      </c>
      <c r="M88" s="149">
        <f t="shared" si="45"/>
        <v>0</v>
      </c>
      <c r="N88" s="150"/>
      <c r="O88" s="149">
        <f t="shared" si="49"/>
        <v>120</v>
      </c>
      <c r="P88" s="149">
        <f t="shared" si="49"/>
        <v>0</v>
      </c>
      <c r="Q88" s="149">
        <f t="shared" si="41"/>
        <v>120</v>
      </c>
      <c r="R88" s="149">
        <f t="shared" si="41"/>
        <v>0</v>
      </c>
      <c r="S88" s="149">
        <f t="shared" si="49"/>
        <v>3413</v>
      </c>
      <c r="T88" s="149">
        <f t="shared" si="49"/>
        <v>0</v>
      </c>
      <c r="U88" s="149">
        <f t="shared" si="49"/>
        <v>1157</v>
      </c>
      <c r="V88" s="149">
        <f t="shared" si="49"/>
        <v>0</v>
      </c>
      <c r="W88" s="149">
        <f t="shared" si="49"/>
        <v>737</v>
      </c>
      <c r="X88" s="149">
        <f t="shared" si="49"/>
        <v>0</v>
      </c>
      <c r="Y88" s="150">
        <f t="shared" si="35"/>
        <v>63.699222126188417</v>
      </c>
      <c r="Z88" s="150"/>
      <c r="AA88" s="149">
        <f t="shared" si="49"/>
        <v>2474</v>
      </c>
      <c r="AB88" s="149">
        <f t="shared" si="49"/>
        <v>0</v>
      </c>
      <c r="AC88" s="149">
        <f t="shared" si="49"/>
        <v>1237</v>
      </c>
      <c r="AD88" s="149">
        <f t="shared" si="49"/>
        <v>0</v>
      </c>
      <c r="AE88" s="149">
        <f t="shared" si="49"/>
        <v>587</v>
      </c>
      <c r="AF88" s="149">
        <f t="shared" si="49"/>
        <v>0</v>
      </c>
      <c r="AG88" s="149">
        <f t="shared" si="49"/>
        <v>161</v>
      </c>
      <c r="AH88" s="149">
        <f t="shared" si="49"/>
        <v>0</v>
      </c>
      <c r="AI88" s="149">
        <f t="shared" si="49"/>
        <v>188</v>
      </c>
      <c r="AJ88" s="149">
        <f t="shared" si="49"/>
        <v>0</v>
      </c>
      <c r="AK88" s="149">
        <f t="shared" si="49"/>
        <v>81</v>
      </c>
      <c r="AL88" s="149">
        <f t="shared" si="49"/>
        <v>0</v>
      </c>
      <c r="AM88" s="149">
        <f t="shared" si="49"/>
        <v>87</v>
      </c>
      <c r="AN88" s="149">
        <f t="shared" si="49"/>
        <v>0</v>
      </c>
      <c r="AO88" s="149">
        <f t="shared" si="49"/>
        <v>440</v>
      </c>
      <c r="AP88" s="149">
        <f t="shared" si="49"/>
        <v>0</v>
      </c>
      <c r="AQ88" s="149">
        <f t="shared" si="49"/>
        <v>329</v>
      </c>
      <c r="AR88" s="149">
        <f t="shared" si="49"/>
        <v>0</v>
      </c>
      <c r="AS88" s="149">
        <f t="shared" si="36"/>
        <v>769</v>
      </c>
      <c r="AT88" s="149">
        <f t="shared" si="36"/>
        <v>0</v>
      </c>
      <c r="AU88" s="149">
        <f t="shared" si="37"/>
        <v>769</v>
      </c>
      <c r="AV88" s="149">
        <f t="shared" si="42"/>
        <v>440</v>
      </c>
      <c r="AW88" s="149">
        <f t="shared" si="42"/>
        <v>0</v>
      </c>
      <c r="AX88" s="149">
        <f t="shared" si="42"/>
        <v>329</v>
      </c>
      <c r="AY88" s="149">
        <f t="shared" si="42"/>
        <v>0</v>
      </c>
      <c r="AZ88" s="149">
        <f t="shared" si="38"/>
        <v>769</v>
      </c>
      <c r="BA88" s="149">
        <f t="shared" si="38"/>
        <v>0</v>
      </c>
      <c r="BB88" s="149">
        <f t="shared" si="39"/>
        <v>769</v>
      </c>
      <c r="BC88" s="149">
        <f t="shared" si="49"/>
        <v>0</v>
      </c>
      <c r="BD88" s="149">
        <f t="shared" si="49"/>
        <v>0</v>
      </c>
      <c r="BE88" s="149">
        <f t="shared" si="49"/>
        <v>0</v>
      </c>
      <c r="BF88" s="149">
        <f t="shared" si="49"/>
        <v>0</v>
      </c>
      <c r="BG88" s="149">
        <f t="shared" si="49"/>
        <v>0</v>
      </c>
      <c r="BH88" s="149">
        <f t="shared" si="49"/>
        <v>0</v>
      </c>
      <c r="BI88" s="149">
        <f t="shared" si="49"/>
        <v>0</v>
      </c>
      <c r="BJ88" s="149">
        <f t="shared" si="49"/>
        <v>0</v>
      </c>
      <c r="BK88" s="149">
        <f t="shared" si="49"/>
        <v>0</v>
      </c>
      <c r="BL88" s="149">
        <f t="shared" si="49"/>
        <v>0</v>
      </c>
      <c r="BM88" s="149">
        <f t="shared" si="49"/>
        <v>0</v>
      </c>
    </row>
    <row r="89" spans="1:65" s="133" customFormat="1" ht="18.600000000000001">
      <c r="A89" s="151"/>
      <c r="B89" s="152" t="s">
        <v>77</v>
      </c>
      <c r="C89" s="153">
        <f>C9+C12+C13+C19+C23+C26+C29+C33+C37+C38+C39+C40+C45+C51+C54+C57+C63+C67+C71+C76+C80+C85+C88</f>
        <v>3619500</v>
      </c>
      <c r="D89" s="154">
        <f>D9+D12+D13+D19+D23+D26+D29+D33+D37+D38+D39+D40+D45+D51+D54+D57+D63+D67+D71+D76+D80+D85+D88</f>
        <v>380500</v>
      </c>
      <c r="E89" s="155">
        <f>E9+E12+E13+E19+E23+E26+E29+E33+E37+E38+E39+E40+E45+E51+E54+E57+E63+E67+E71+E76+E80+E85+E88</f>
        <v>294012</v>
      </c>
      <c r="F89" s="155">
        <f>F9+F12+F13+F19+F23+F26+F29+F33+F37+F38+F39+F40+F45+F51+F54+F57+F63+F67+F71+F76+F80+F85+F88</f>
        <v>31744</v>
      </c>
      <c r="G89" s="155">
        <f>G9+G12+G13+G19+G23+G26+G29+G33+G37+G38+G39+G40+G45+G51+G54+G57+G63+G67+G71+G76+G80+G85+G88</f>
        <v>258817</v>
      </c>
      <c r="H89" s="125">
        <f t="shared" si="33"/>
        <v>88.029400160537662</v>
      </c>
      <c r="I89" s="154">
        <f>I9+I12+I13+I19+I23+I26+I29+I33+I37+I38+I39+I40+I45+I51+I54+I57+I63+I67+I71+I76+I80+I85+I88</f>
        <v>31361</v>
      </c>
      <c r="J89" s="138">
        <f t="shared" ref="J89" si="50">I89*100/F89</f>
        <v>98.793472782258064</v>
      </c>
      <c r="K89" s="154">
        <f>K9+K12+K13+K19+K23+K26+K29+K33+K37+K38+K39+K40+K45+K51+K54+K57+K63+K67+K71+K76+K80+K85+K88</f>
        <v>526252</v>
      </c>
      <c r="L89" s="150">
        <f t="shared" si="34"/>
        <v>14.539356264677442</v>
      </c>
      <c r="M89" s="154">
        <f>M9+M12+M13+M19+M23+M26+M29+M33+M37+M38+M39+M40+M45+M51+M54+M57+M63+M67+M71+M76+M80+M85+M88</f>
        <v>35578</v>
      </c>
      <c r="N89" s="157">
        <f t="shared" si="46"/>
        <v>9.3503285151116948</v>
      </c>
      <c r="O89" s="155">
        <f>O9+O12+O13+O19+O23+O26+O29+O33+O37+O38+O39+O40+O45+O51+O54+O57+O63+O67+O71+O76+O80+O85+O88</f>
        <v>6101</v>
      </c>
      <c r="P89" s="155">
        <f t="shared" ref="P89:X89" si="51">P9+P12+P13+P19+P23+P26+P29+P33+P37+P38+P39+P40+P45+P51+P54+P57+P63+P67+P71+P76+P80+P85+P88</f>
        <v>1242</v>
      </c>
      <c r="Q89" s="155">
        <f t="shared" si="51"/>
        <v>8466</v>
      </c>
      <c r="R89" s="155">
        <f t="shared" si="51"/>
        <v>1395</v>
      </c>
      <c r="S89" s="155">
        <f t="shared" si="51"/>
        <v>300945</v>
      </c>
      <c r="T89" s="155">
        <f t="shared" si="51"/>
        <v>33387</v>
      </c>
      <c r="U89" s="155">
        <f t="shared" si="51"/>
        <v>84307</v>
      </c>
      <c r="V89" s="155">
        <f t="shared" si="51"/>
        <v>11455</v>
      </c>
      <c r="W89" s="155">
        <f t="shared" si="51"/>
        <v>45266</v>
      </c>
      <c r="X89" s="155">
        <f t="shared" si="51"/>
        <v>6021</v>
      </c>
      <c r="Y89" s="156">
        <f t="shared" si="35"/>
        <v>53.691864258009417</v>
      </c>
      <c r="Z89" s="156">
        <f t="shared" si="35"/>
        <v>52.562199912701878</v>
      </c>
      <c r="AA89" s="155">
        <f t="shared" ref="AA89:AT89" si="52">AA9+AA12+AA13+AA19+AA23+AA26+AA29+AA33+AA37+AA38+AA39+AA40+AA45+AA51+AA54+AA57+AA63+AA67+AA71+AA76+AA80+AA85+AA88</f>
        <v>266461</v>
      </c>
      <c r="AB89" s="155">
        <f t="shared" si="52"/>
        <v>35046</v>
      </c>
      <c r="AC89" s="155">
        <f t="shared" si="52"/>
        <v>125338</v>
      </c>
      <c r="AD89" s="155">
        <f t="shared" si="52"/>
        <v>14535</v>
      </c>
      <c r="AE89" s="155">
        <f t="shared" si="52"/>
        <v>108536</v>
      </c>
      <c r="AF89" s="155">
        <f t="shared" si="52"/>
        <v>13553</v>
      </c>
      <c r="AG89" s="155">
        <f t="shared" si="52"/>
        <v>5766</v>
      </c>
      <c r="AH89" s="155">
        <f t="shared" si="52"/>
        <v>650</v>
      </c>
      <c r="AI89" s="155">
        <f t="shared" si="52"/>
        <v>15678</v>
      </c>
      <c r="AJ89" s="155">
        <f t="shared" si="52"/>
        <v>2531</v>
      </c>
      <c r="AK89" s="155">
        <f t="shared" si="52"/>
        <v>3964</v>
      </c>
      <c r="AL89" s="155">
        <f t="shared" si="52"/>
        <v>525</v>
      </c>
      <c r="AM89" s="155">
        <f t="shared" si="52"/>
        <v>11519</v>
      </c>
      <c r="AN89" s="155">
        <f t="shared" si="52"/>
        <v>1377</v>
      </c>
      <c r="AO89" s="155">
        <f t="shared" si="52"/>
        <v>60168</v>
      </c>
      <c r="AP89" s="155">
        <f t="shared" si="52"/>
        <v>7793</v>
      </c>
      <c r="AQ89" s="155">
        <f t="shared" si="52"/>
        <v>50677</v>
      </c>
      <c r="AR89" s="155">
        <f t="shared" si="52"/>
        <v>6357</v>
      </c>
      <c r="AS89" s="155">
        <f t="shared" si="52"/>
        <v>110845</v>
      </c>
      <c r="AT89" s="155">
        <f t="shared" si="52"/>
        <v>14150</v>
      </c>
      <c r="AU89" s="155">
        <f>AU9+AU12+AU13+AU19+AU23+AU26+AU29+AU33+AU37+AU38+AU39+AU40+AU45+AU51+AU54+AU57+AU63+AU67+AU71+AU76+AU80+AU85+AU88</f>
        <v>124995</v>
      </c>
      <c r="AV89" s="167">
        <f t="shared" ref="AV89:BB89" si="53">AV9+AV12+AV13+AV19+AV23+AV26+AV29+AV33+AV37+AV38+AV39+AV40+AV45+AV51+AV54+AV57+AV63+AV67+AV71+AV76+AV80+AV85+AV88</f>
        <v>78178</v>
      </c>
      <c r="AW89" s="167">
        <f t="shared" si="53"/>
        <v>8794</v>
      </c>
      <c r="AX89" s="167">
        <f t="shared" si="53"/>
        <v>66844</v>
      </c>
      <c r="AY89" s="167">
        <f t="shared" si="53"/>
        <v>7197</v>
      </c>
      <c r="AZ89" s="167">
        <f t="shared" si="53"/>
        <v>145022</v>
      </c>
      <c r="BA89" s="167">
        <f t="shared" si="53"/>
        <v>15991</v>
      </c>
      <c r="BB89" s="167">
        <f t="shared" si="53"/>
        <v>161013</v>
      </c>
      <c r="BC89" s="155">
        <f>BC9+BC12+BC13+BC19+BC23+BC26+BC29+BC33+BC37+BC38+BC39+BC40+BC45+BC51+BC54+BC57+BC63+BC67+BC71+BC76+BC80+BC85+BC88</f>
        <v>223</v>
      </c>
      <c r="BD89" s="155">
        <f>BD9+BD12+BD13+BD19+BD23+BD26+BD29+BD33+BD37+BD38+BD39+BD40+BD45+BD51+BD54+BD57+BD63+BD67+BD71+BD76+BD80+BD85+BD88</f>
        <v>1115</v>
      </c>
      <c r="BE89" s="155">
        <f t="shared" ref="BE89:BF89" si="54">BE9+BE12+BE13+BE19+BE23+BE26+BE29+BE33+BE37+BE38+BE39+BE40+BE45+BE51+BE54+BE57+BE63+BE67+BE71+BE76+BE80+BE85+BE88</f>
        <v>448</v>
      </c>
      <c r="BF89" s="155">
        <f t="shared" si="54"/>
        <v>2240</v>
      </c>
      <c r="BG89" s="155">
        <f>BG9+BG12+BG13+BG19+BG23+BG26+BG29+BG33+BG37+BG38+BG39+BG40+BG45+BG51+BG54+BG57+BG63+BG67+BG71+BG76+BG80+BG85+BG88</f>
        <v>207</v>
      </c>
      <c r="BH89" s="155">
        <f>BH9+BH12+BH13+BH19+BH23+BH26+BH29+BH33+BH37+BH38+BH39+BH40+BH45+BH51+BH54+BH57+BH63+BH67+BH71+BH76+BH80+BH85+BH88</f>
        <v>34484</v>
      </c>
      <c r="BI89" s="155">
        <f>BI9+BI12+BI13+BI19+BI23+BI26+BI29+BI33+BI37+BI38+BI39+BI40+BI45+BI51+BI54+BI57+BI63+BI67+BI71+BI76+BI80+BI85+BI88</f>
        <v>310370</v>
      </c>
      <c r="BJ89" s="155">
        <f>BJ9+BJ12+BJ13+BJ19+BJ23+BJ26+BJ29+BJ33+BJ37+BJ38+BJ39+BJ40+BJ45+BJ51+BJ54+BJ57+BJ63+BJ67+BJ71+BJ76+BJ80+BJ85+BJ88</f>
        <v>344854</v>
      </c>
      <c r="BK89" s="155">
        <f t="shared" ref="BK89:BM89" si="55">BK9+BK12+BK13+BK19+BK23+BK26+BK29+BK33+BK37+BK38+BK39+BK40+BK45+BK51+BK54+BK57+BK63+BK67+BK71+BK76+BK80+BK85+BK88</f>
        <v>73161</v>
      </c>
      <c r="BL89" s="155">
        <f t="shared" si="55"/>
        <v>606660</v>
      </c>
      <c r="BM89" s="155">
        <f t="shared" si="55"/>
        <v>679821</v>
      </c>
    </row>
    <row r="90" spans="1:65" s="116" customFormat="1" ht="18.600000000000001">
      <c r="A90" s="158"/>
      <c r="B90" s="159" t="s">
        <v>136</v>
      </c>
      <c r="C90" s="160">
        <f>C89+D89</f>
        <v>4000000</v>
      </c>
      <c r="D90" s="161"/>
      <c r="E90" s="160">
        <f>E89+F89</f>
        <v>325756</v>
      </c>
      <c r="F90" s="161"/>
      <c r="G90" s="160">
        <f>G89+I89</f>
        <v>290178</v>
      </c>
      <c r="H90" s="162">
        <f>G90*100/E90</f>
        <v>89.078328564938175</v>
      </c>
      <c r="I90" s="163"/>
      <c r="J90" s="164"/>
      <c r="K90" s="160">
        <f>K89+M89</f>
        <v>561830</v>
      </c>
      <c r="L90" s="150">
        <f>K90*100/C90</f>
        <v>14.04575</v>
      </c>
      <c r="M90" s="164"/>
      <c r="N90" s="161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  <c r="BD90" s="165"/>
      <c r="BE90" s="165"/>
      <c r="BF90" s="165"/>
      <c r="BG90" s="165"/>
      <c r="BH90" s="165"/>
      <c r="BI90" s="165"/>
      <c r="BJ90" s="165"/>
    </row>
  </sheetData>
  <sheetProtection algorithmName="SHA-512" hashValue="ze32x2c8OMKP7QWwEd+gOOFnQGtKFQNYlSOm4EygxJoW1w8bFZf0nqc+H2LG/Pf0GtrS3AZ+udik20XQ+wVAUA==" saltValue="9riQgDVT/lU2s8m03Mra+g==" spinCount="100000" sheet="1" objects="1" scenarios="1"/>
  <mergeCells count="23">
    <mergeCell ref="F1:F2"/>
    <mergeCell ref="A1:A2"/>
    <mergeCell ref="B1:B2"/>
    <mergeCell ref="C1:C2"/>
    <mergeCell ref="D1:D2"/>
    <mergeCell ref="E1:E2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BC1:BC2"/>
    <mergeCell ref="BD1:BD2"/>
    <mergeCell ref="BE1:BF1"/>
    <mergeCell ref="BG1:BJ1"/>
    <mergeCell ref="BK1:BM1"/>
  </mergeCells>
  <pageMargins left="0.7" right="0.7" top="0.5" bottom="0.5" header="0.05" footer="0.05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E13" sqref="E13"/>
    </sheetView>
  </sheetViews>
  <sheetFormatPr defaultColWidth="8.88671875" defaultRowHeight="18.600000000000001"/>
  <cols>
    <col min="1" max="1" width="24.33203125" style="54" customWidth="1"/>
    <col min="2" max="2" width="15" style="54" customWidth="1"/>
    <col min="3" max="3" width="13.5546875" style="54" customWidth="1"/>
    <col min="4" max="4" width="16.6640625" style="54" customWidth="1"/>
    <col min="5" max="5" width="20" style="54" customWidth="1"/>
    <col min="6" max="6" width="16" style="54" customWidth="1"/>
    <col min="7" max="8" width="14.33203125" style="54" customWidth="1"/>
    <col min="9" max="9" width="13" style="54" customWidth="1"/>
    <col min="10" max="10" width="14.6640625" style="54" customWidth="1"/>
    <col min="11" max="11" width="15.33203125" style="54" customWidth="1"/>
    <col min="12" max="16384" width="8.88671875" style="54"/>
  </cols>
  <sheetData>
    <row r="1" spans="1:11" ht="25.8">
      <c r="A1" s="458" t="s">
        <v>137</v>
      </c>
      <c r="B1" s="458"/>
      <c r="C1" s="458"/>
      <c r="D1" s="458"/>
      <c r="E1" s="458"/>
      <c r="F1" s="54" t="s">
        <v>179</v>
      </c>
      <c r="J1" s="84" t="s">
        <v>180</v>
      </c>
      <c r="K1" s="84" t="s">
        <v>181</v>
      </c>
    </row>
    <row r="2" spans="1:11" ht="25.8">
      <c r="A2" s="459" t="s">
        <v>138</v>
      </c>
      <c r="B2" s="459"/>
      <c r="C2" s="459"/>
      <c r="D2" s="459"/>
      <c r="E2" s="459"/>
      <c r="F2" s="54" t="s">
        <v>182</v>
      </c>
    </row>
    <row r="3" spans="1:11">
      <c r="G3" s="54" t="s">
        <v>183</v>
      </c>
    </row>
    <row r="4" spans="1:11">
      <c r="A4" s="54" t="s">
        <v>141</v>
      </c>
      <c r="B4" s="54" t="s">
        <v>142</v>
      </c>
      <c r="G4" s="54" t="s">
        <v>184</v>
      </c>
    </row>
    <row r="5" spans="1:11">
      <c r="A5" s="54" t="s">
        <v>140</v>
      </c>
      <c r="B5" s="54" t="s">
        <v>221</v>
      </c>
      <c r="F5" s="54" t="s">
        <v>185</v>
      </c>
    </row>
    <row r="6" spans="1:11">
      <c r="A6" s="54" t="s">
        <v>139</v>
      </c>
      <c r="B6" s="60">
        <v>45532</v>
      </c>
      <c r="G6" s="54" t="s">
        <v>186</v>
      </c>
    </row>
    <row r="7" spans="1:11" ht="22.95" customHeight="1">
      <c r="F7" s="84" t="s">
        <v>187</v>
      </c>
      <c r="G7" s="84" t="s">
        <v>188</v>
      </c>
      <c r="H7" s="84" t="s">
        <v>189</v>
      </c>
      <c r="I7" s="84" t="s">
        <v>191</v>
      </c>
      <c r="J7" s="84" t="s">
        <v>190</v>
      </c>
    </row>
    <row r="8" spans="1:11">
      <c r="A8" s="61" t="s">
        <v>144</v>
      </c>
      <c r="F8" s="55" t="s">
        <v>165</v>
      </c>
      <c r="G8" s="55" t="s">
        <v>165</v>
      </c>
      <c r="H8" s="55" t="s">
        <v>165</v>
      </c>
      <c r="I8" s="55" t="s">
        <v>165</v>
      </c>
      <c r="J8" s="55" t="s">
        <v>165</v>
      </c>
    </row>
    <row r="9" spans="1:11">
      <c r="A9" s="457" t="s">
        <v>156</v>
      </c>
      <c r="B9" s="457" t="s">
        <v>145</v>
      </c>
      <c r="C9" s="457"/>
      <c r="D9" s="457"/>
      <c r="E9" s="107" t="s">
        <v>146</v>
      </c>
      <c r="F9" s="54" t="s">
        <v>192</v>
      </c>
    </row>
    <row r="10" spans="1:11" ht="22.95" customHeight="1">
      <c r="A10" s="457"/>
      <c r="B10" s="112" t="s">
        <v>147</v>
      </c>
      <c r="C10" s="112" t="s">
        <v>148</v>
      </c>
      <c r="D10" s="6" t="s">
        <v>149</v>
      </c>
      <c r="E10" s="112"/>
      <c r="F10" s="474" t="s">
        <v>193</v>
      </c>
      <c r="G10" s="450" t="s">
        <v>194</v>
      </c>
      <c r="H10" s="451"/>
      <c r="I10" s="452" t="s">
        <v>196</v>
      </c>
      <c r="J10" s="452" t="s">
        <v>219</v>
      </c>
      <c r="K10" s="452" t="s">
        <v>149</v>
      </c>
    </row>
    <row r="11" spans="1:11">
      <c r="A11" s="59">
        <v>1</v>
      </c>
      <c r="B11" s="59">
        <v>2</v>
      </c>
      <c r="C11" s="59">
        <v>3</v>
      </c>
      <c r="D11" s="59">
        <v>4</v>
      </c>
      <c r="E11" s="59">
        <v>5</v>
      </c>
      <c r="F11" s="475"/>
      <c r="G11" s="78" t="s">
        <v>195</v>
      </c>
      <c r="H11" s="78" t="s">
        <v>196</v>
      </c>
      <c r="I11" s="453"/>
      <c r="J11" s="453"/>
      <c r="K11" s="454"/>
    </row>
    <row r="12" spans="1:11">
      <c r="A12" s="56" t="s">
        <v>150</v>
      </c>
      <c r="B12" s="57" t="s">
        <v>157</v>
      </c>
      <c r="C12" s="56"/>
      <c r="D12" s="56"/>
      <c r="E12" s="56"/>
      <c r="F12" s="76" t="s">
        <v>197</v>
      </c>
      <c r="G12" s="93"/>
      <c r="H12" s="87"/>
      <c r="I12" s="93"/>
      <c r="J12" s="87"/>
      <c r="K12" s="93"/>
    </row>
    <row r="13" spans="1:11" ht="18.600000000000001" customHeight="1">
      <c r="A13" s="56" t="s">
        <v>151</v>
      </c>
      <c r="B13" s="57" t="s">
        <v>157</v>
      </c>
      <c r="C13" s="56"/>
      <c r="D13" s="56"/>
      <c r="E13" s="56"/>
      <c r="F13" s="113" t="s">
        <v>199</v>
      </c>
      <c r="G13" s="95">
        <f>'Aug24'!D89</f>
        <v>380500</v>
      </c>
      <c r="H13" s="95">
        <f>'Aug24'!F89</f>
        <v>31744</v>
      </c>
      <c r="I13" s="95">
        <f>'Aug24'!I89</f>
        <v>31361</v>
      </c>
      <c r="J13" s="103">
        <f>'Summary Jul24'!J13+I13</f>
        <v>65223</v>
      </c>
      <c r="K13" s="111" t="s">
        <v>158</v>
      </c>
    </row>
    <row r="14" spans="1:11">
      <c r="A14" s="56" t="s">
        <v>152</v>
      </c>
      <c r="B14" s="57" t="s">
        <v>157</v>
      </c>
      <c r="C14" s="56"/>
      <c r="D14" s="56"/>
      <c r="E14" s="56"/>
      <c r="F14" s="114" t="s">
        <v>198</v>
      </c>
      <c r="G14" s="26">
        <f>'Aug24'!C89</f>
        <v>3619500</v>
      </c>
      <c r="H14" s="95">
        <f>'Aug24'!E89</f>
        <v>294012</v>
      </c>
      <c r="I14" s="95">
        <f>'Aug24'!G89</f>
        <v>258817</v>
      </c>
      <c r="J14" s="103">
        <f>'Summary Jul24'!J14+I14</f>
        <v>526252</v>
      </c>
      <c r="K14" s="110" t="s">
        <v>158</v>
      </c>
    </row>
    <row r="15" spans="1:11">
      <c r="A15" s="56" t="s">
        <v>153</v>
      </c>
      <c r="B15" s="57" t="s">
        <v>157</v>
      </c>
      <c r="C15" s="56"/>
      <c r="D15" s="56"/>
      <c r="E15" s="56"/>
      <c r="F15" s="115" t="s">
        <v>178</v>
      </c>
      <c r="G15" s="96">
        <f>SUM(G13:G14)</f>
        <v>4000000</v>
      </c>
      <c r="H15" s="7">
        <f>SUM(H13:H14)</f>
        <v>325756</v>
      </c>
      <c r="I15" s="7">
        <f>SUM(I13:I14)</f>
        <v>290178</v>
      </c>
      <c r="J15" s="7">
        <f>SUM(J13:J14)</f>
        <v>591475</v>
      </c>
      <c r="K15" s="99" t="s">
        <v>158</v>
      </c>
    </row>
    <row r="16" spans="1:11">
      <c r="A16" s="56" t="s">
        <v>154</v>
      </c>
      <c r="B16" s="57" t="s">
        <v>157</v>
      </c>
      <c r="C16" s="56"/>
      <c r="D16" s="4"/>
      <c r="E16" s="56"/>
      <c r="F16" s="54" t="s">
        <v>200</v>
      </c>
      <c r="G16" s="78"/>
      <c r="I16" s="79"/>
      <c r="K16" s="79"/>
    </row>
    <row r="17" spans="1:11">
      <c r="A17" s="56" t="s">
        <v>155</v>
      </c>
      <c r="B17" s="112" t="s">
        <v>220</v>
      </c>
      <c r="C17" s="112"/>
      <c r="D17" s="112" t="s">
        <v>222</v>
      </c>
      <c r="E17" s="56"/>
      <c r="F17" s="63" t="s">
        <v>201</v>
      </c>
      <c r="G17" s="100">
        <v>430000</v>
      </c>
      <c r="H17" s="101">
        <v>32712</v>
      </c>
      <c r="I17" s="95">
        <f>'Aug24'!BH89</f>
        <v>34484</v>
      </c>
      <c r="J17" s="103">
        <f>'Summary Jul24'!J17+I17</f>
        <v>73161</v>
      </c>
      <c r="K17" s="79"/>
    </row>
    <row r="18" spans="1:11">
      <c r="A18" s="62" t="s">
        <v>159</v>
      </c>
      <c r="F18" s="63" t="s">
        <v>208</v>
      </c>
      <c r="G18" s="100">
        <v>3750000</v>
      </c>
      <c r="H18" s="101">
        <v>250000</v>
      </c>
      <c r="I18" s="95">
        <f>'Aug24'!BI89</f>
        <v>310370</v>
      </c>
      <c r="J18" s="103">
        <f>'Summary Jul24'!J18+I18</f>
        <v>606660</v>
      </c>
      <c r="K18" s="80"/>
    </row>
    <row r="19" spans="1:11">
      <c r="F19" s="88" t="s">
        <v>178</v>
      </c>
      <c r="G19" s="7">
        <f>SUM(G17:G18)</f>
        <v>4180000</v>
      </c>
      <c r="H19" s="7">
        <f>SUM(H17:H18)</f>
        <v>282712</v>
      </c>
      <c r="I19" s="7">
        <f>SUM(I17:I18)</f>
        <v>344854</v>
      </c>
      <c r="J19" s="7">
        <f>SUM(J17:J18)</f>
        <v>679821</v>
      </c>
      <c r="K19" s="56"/>
    </row>
    <row r="20" spans="1:11">
      <c r="A20" s="61" t="s">
        <v>160</v>
      </c>
      <c r="F20" s="54" t="s">
        <v>202</v>
      </c>
      <c r="G20" s="78"/>
      <c r="I20" s="78"/>
      <c r="K20" s="78"/>
    </row>
    <row r="21" spans="1:11">
      <c r="A21" s="54" t="s">
        <v>161</v>
      </c>
      <c r="C21" s="54" t="s">
        <v>162</v>
      </c>
      <c r="F21" s="63" t="s">
        <v>201</v>
      </c>
      <c r="G21" s="100">
        <v>152200</v>
      </c>
      <c r="H21" s="100">
        <v>28397</v>
      </c>
      <c r="I21" s="100">
        <f>'Aug24'!AT89</f>
        <v>14150</v>
      </c>
      <c r="J21" s="103">
        <f>'Summary Jul24'!J21+I21</f>
        <v>29317</v>
      </c>
      <c r="K21" s="111" t="s">
        <v>158</v>
      </c>
    </row>
    <row r="22" spans="1:11">
      <c r="A22" s="54" t="s">
        <v>163</v>
      </c>
      <c r="C22" s="54" t="s">
        <v>162</v>
      </c>
      <c r="F22" s="63" t="s">
        <v>208</v>
      </c>
      <c r="G22" s="104">
        <v>1447800</v>
      </c>
      <c r="H22" s="100">
        <v>119946</v>
      </c>
      <c r="I22" s="104">
        <f>'Aug24'!AS89</f>
        <v>110845</v>
      </c>
      <c r="J22" s="103">
        <f>'Summary Jul24'!J22+I22</f>
        <v>220500</v>
      </c>
      <c r="K22" s="110" t="s">
        <v>158</v>
      </c>
    </row>
    <row r="23" spans="1:11">
      <c r="A23" s="61" t="s">
        <v>164</v>
      </c>
      <c r="C23" s="54" t="s">
        <v>162</v>
      </c>
      <c r="D23" s="54" t="s">
        <v>165</v>
      </c>
      <c r="F23" s="88" t="s">
        <v>178</v>
      </c>
      <c r="G23" s="7">
        <f>SUM(G21:G22)</f>
        <v>1600000</v>
      </c>
      <c r="H23" s="7">
        <f>SUM(H21:H22)</f>
        <v>148343</v>
      </c>
      <c r="I23" s="7">
        <f>SUM(I21:I22)</f>
        <v>124995</v>
      </c>
      <c r="J23" s="7">
        <f>SUM(J21:J22)</f>
        <v>249817</v>
      </c>
      <c r="K23" s="99" t="s">
        <v>158</v>
      </c>
    </row>
    <row r="24" spans="1:11">
      <c r="A24" s="63" t="s">
        <v>166</v>
      </c>
      <c r="C24" s="54" t="s">
        <v>162</v>
      </c>
      <c r="D24" s="54" t="s">
        <v>165</v>
      </c>
      <c r="F24" s="56" t="s">
        <v>203</v>
      </c>
      <c r="G24" s="102">
        <v>3000</v>
      </c>
      <c r="H24" s="102">
        <v>238</v>
      </c>
      <c r="I24" s="100">
        <f>'Aug24'!BC89</f>
        <v>223</v>
      </c>
      <c r="J24" s="103">
        <f>'Summary Jul24'!J24+I24</f>
        <v>448</v>
      </c>
      <c r="K24" s="99" t="s">
        <v>158</v>
      </c>
    </row>
    <row r="25" spans="1:11">
      <c r="A25" s="108" t="s">
        <v>175</v>
      </c>
      <c r="B25" s="109"/>
      <c r="C25" s="109" t="s">
        <v>176</v>
      </c>
      <c r="D25" s="83" t="s">
        <v>177</v>
      </c>
      <c r="E25" s="83" t="s">
        <v>178</v>
      </c>
      <c r="F25" s="89" t="s">
        <v>204</v>
      </c>
      <c r="G25" s="7">
        <v>55</v>
      </c>
      <c r="H25" s="112">
        <v>0</v>
      </c>
      <c r="I25" s="112">
        <v>0</v>
      </c>
      <c r="J25" s="112">
        <v>0</v>
      </c>
      <c r="K25" s="56"/>
    </row>
    <row r="26" spans="1:11">
      <c r="A26" s="70" t="s">
        <v>167</v>
      </c>
      <c r="B26" s="71"/>
      <c r="C26" s="64"/>
      <c r="D26" s="56"/>
      <c r="E26" s="56"/>
      <c r="F26" s="54" t="s">
        <v>205</v>
      </c>
    </row>
    <row r="27" spans="1:11" ht="22.95" customHeight="1">
      <c r="A27" s="70" t="s">
        <v>168</v>
      </c>
      <c r="B27" s="71"/>
      <c r="C27" s="64"/>
      <c r="D27" s="56"/>
      <c r="E27" s="56"/>
      <c r="F27" s="446" t="s">
        <v>193</v>
      </c>
      <c r="G27" s="455" t="s">
        <v>194</v>
      </c>
      <c r="H27" s="456"/>
      <c r="I27" s="446" t="s">
        <v>206</v>
      </c>
      <c r="J27" s="460" t="s">
        <v>207</v>
      </c>
      <c r="K27" s="446" t="s">
        <v>149</v>
      </c>
    </row>
    <row r="28" spans="1:11">
      <c r="A28" s="70" t="s">
        <v>169</v>
      </c>
      <c r="B28" s="71"/>
      <c r="C28" s="64"/>
      <c r="D28" s="56"/>
      <c r="E28" s="56"/>
      <c r="F28" s="447"/>
      <c r="G28" s="94" t="s">
        <v>195</v>
      </c>
      <c r="H28" s="94" t="s">
        <v>196</v>
      </c>
      <c r="I28" s="447"/>
      <c r="J28" s="461"/>
      <c r="K28" s="447"/>
    </row>
    <row r="29" spans="1:11">
      <c r="A29" s="68" t="s">
        <v>170</v>
      </c>
      <c r="B29" s="69"/>
      <c r="C29" s="67"/>
      <c r="D29" s="78"/>
      <c r="E29" s="78"/>
      <c r="F29" s="90" t="s">
        <v>214</v>
      </c>
      <c r="G29" s="93"/>
      <c r="H29" s="86"/>
      <c r="I29" s="93"/>
      <c r="J29" s="86"/>
      <c r="K29" s="93"/>
    </row>
    <row r="30" spans="1:11" ht="18.600000000000001" customHeight="1">
      <c r="A30" s="66" t="s">
        <v>173</v>
      </c>
      <c r="B30" s="76"/>
      <c r="C30" s="78"/>
      <c r="D30" s="76"/>
      <c r="E30" s="78"/>
      <c r="F30" s="63" t="s">
        <v>215</v>
      </c>
      <c r="G30" s="79"/>
      <c r="H30" s="100"/>
      <c r="I30" s="100">
        <f>I13*50</f>
        <v>1568050</v>
      </c>
      <c r="J30" s="103">
        <f>'Summary Jul24'!J30+I30</f>
        <v>3261150</v>
      </c>
      <c r="K30" s="79"/>
    </row>
    <row r="31" spans="1:11">
      <c r="A31" s="74" t="s">
        <v>171</v>
      </c>
      <c r="B31" s="65"/>
      <c r="C31" s="79"/>
      <c r="D31" s="65"/>
      <c r="E31" s="79"/>
      <c r="F31" s="63" t="s">
        <v>216</v>
      </c>
      <c r="G31" s="80"/>
      <c r="H31" s="100"/>
      <c r="I31" s="100">
        <f>I14*75</f>
        <v>19411275</v>
      </c>
      <c r="J31" s="103">
        <f>'Summary Jul24'!J31+I31</f>
        <v>39468900</v>
      </c>
      <c r="K31" s="80"/>
    </row>
    <row r="32" spans="1:11">
      <c r="A32" s="74" t="s">
        <v>172</v>
      </c>
      <c r="B32" s="65"/>
      <c r="C32" s="79"/>
      <c r="D32" s="65"/>
      <c r="E32" s="79"/>
      <c r="F32" s="88" t="s">
        <v>178</v>
      </c>
      <c r="G32" s="56"/>
      <c r="H32" s="7">
        <f>SUM(H30:H31)</f>
        <v>0</v>
      </c>
      <c r="I32" s="7">
        <f>SUM(I30:I31)</f>
        <v>20979325</v>
      </c>
      <c r="J32" s="7">
        <f>SUM(J30:J31)</f>
        <v>42730050</v>
      </c>
      <c r="K32" s="99" t="s">
        <v>158</v>
      </c>
    </row>
    <row r="33" spans="1:11">
      <c r="A33" s="66" t="s">
        <v>174</v>
      </c>
      <c r="B33" s="76"/>
      <c r="C33" s="78"/>
      <c r="D33" s="76"/>
      <c r="E33" s="78"/>
      <c r="F33" s="92" t="s">
        <v>217</v>
      </c>
      <c r="G33" s="56"/>
      <c r="H33" s="56"/>
      <c r="I33" s="100">
        <f>'Aug24'!BF89</f>
        <v>2240</v>
      </c>
      <c r="J33" s="103">
        <f>'Summary Jul24'!J33+I33</f>
        <v>3365</v>
      </c>
      <c r="K33" s="56"/>
    </row>
    <row r="34" spans="1:11">
      <c r="A34" s="74" t="s">
        <v>171</v>
      </c>
      <c r="B34" s="65"/>
      <c r="C34" s="79"/>
      <c r="D34" s="65"/>
      <c r="E34" s="79"/>
      <c r="F34" s="92" t="s">
        <v>218</v>
      </c>
      <c r="G34" s="56"/>
      <c r="H34" s="56"/>
      <c r="I34" s="56"/>
      <c r="J34" s="56"/>
      <c r="K34" s="56"/>
    </row>
    <row r="35" spans="1:11">
      <c r="A35" s="75" t="s">
        <v>172</v>
      </c>
      <c r="B35" s="77"/>
      <c r="C35" s="80"/>
      <c r="D35" s="77"/>
      <c r="E35" s="80"/>
      <c r="F35" s="54" t="s">
        <v>209</v>
      </c>
    </row>
    <row r="36" spans="1:11" ht="27.6">
      <c r="F36" s="91" t="s">
        <v>210</v>
      </c>
      <c r="G36" s="91"/>
      <c r="H36" s="91" t="s">
        <v>211</v>
      </c>
      <c r="I36" s="91"/>
      <c r="J36" s="91" t="s">
        <v>212</v>
      </c>
      <c r="K36" s="91" t="s">
        <v>213</v>
      </c>
    </row>
  </sheetData>
  <sheetProtection algorithmName="SHA-512" hashValue="fdoKFOTKX3XCVg4MLoOZ1wU4utlk3OQvenSpi1WS/Bjfo1prePuUpH949UJx8nXamx0V+Fkuu7S0pPJnkY033Q==" saltValue="RshpQDK5WIiS9DuRxQYAwQ==" spinCount="100000" sheet="1" objects="1" scenarios="1"/>
  <mergeCells count="14">
    <mergeCell ref="A1:E1"/>
    <mergeCell ref="A2:E2"/>
    <mergeCell ref="A9:A10"/>
    <mergeCell ref="B9:D9"/>
    <mergeCell ref="F10:F11"/>
    <mergeCell ref="I10:I11"/>
    <mergeCell ref="J10:J11"/>
    <mergeCell ref="K10:K11"/>
    <mergeCell ref="F27:F28"/>
    <mergeCell ref="G27:H27"/>
    <mergeCell ref="I27:I28"/>
    <mergeCell ref="J27:J28"/>
    <mergeCell ref="K27:K28"/>
    <mergeCell ref="G10:H10"/>
  </mergeCells>
  <pageMargins left="0.7" right="0.7" top="0.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0"/>
  <sheetViews>
    <sheetView zoomScale="110" zoomScaleNormal="110" workbookViewId="0">
      <pane xSplit="2" ySplit="3" topLeftCell="C4" activePane="bottomRight" state="frozen"/>
      <selection pane="topRight" activeCell="C1" sqref="C1"/>
      <selection pane="bottomLeft" activeCell="A7" sqref="A7"/>
      <selection pane="bottomRight" activeCell="I36" sqref="I36"/>
    </sheetView>
  </sheetViews>
  <sheetFormatPr defaultColWidth="8.88671875" defaultRowHeight="14.4"/>
  <cols>
    <col min="1" max="1" width="5.33203125" style="165" customWidth="1"/>
    <col min="2" max="2" width="16.109375" style="166" customWidth="1"/>
    <col min="3" max="3" width="10.88671875" style="165" customWidth="1"/>
    <col min="4" max="4" width="9.6640625" style="165" bestFit="1" customWidth="1"/>
    <col min="5" max="6" width="9" style="165" bestFit="1" customWidth="1"/>
    <col min="7" max="7" width="9.33203125" style="165" bestFit="1" customWidth="1"/>
    <col min="8" max="10" width="9" style="165" bestFit="1" customWidth="1"/>
    <col min="11" max="11" width="9.44140625" style="165" bestFit="1" customWidth="1"/>
    <col min="12" max="14" width="9.33203125" style="165" bestFit="1" customWidth="1"/>
    <col min="15" max="16" width="9" style="165" bestFit="1" customWidth="1"/>
    <col min="17" max="18" width="9.33203125" style="165" bestFit="1" customWidth="1"/>
    <col min="19" max="19" width="9.5546875" style="165" bestFit="1" customWidth="1"/>
    <col min="20" max="20" width="9" style="165" bestFit="1" customWidth="1"/>
    <col min="21" max="21" width="10.109375" style="165" customWidth="1"/>
    <col min="22" max="22" width="9.88671875" style="165" customWidth="1"/>
    <col min="23" max="23" width="10.5546875" style="165" customWidth="1"/>
    <col min="24" max="24" width="9.88671875" style="165" customWidth="1"/>
    <col min="25" max="27" width="9.33203125" style="165" bestFit="1" customWidth="1"/>
    <col min="28" max="28" width="9" style="165" bestFit="1" customWidth="1"/>
    <col min="29" max="29" width="9.33203125" style="165" bestFit="1" customWidth="1"/>
    <col min="30" max="30" width="8.88671875" style="165" customWidth="1"/>
    <col min="31" max="31" width="9.33203125" style="165" bestFit="1" customWidth="1"/>
    <col min="32" max="32" width="9" style="165" bestFit="1" customWidth="1"/>
    <col min="33" max="33" width="7.109375" style="165" customWidth="1"/>
    <col min="34" max="34" width="6.33203125" style="165" customWidth="1"/>
    <col min="35" max="35" width="9" style="165" bestFit="1" customWidth="1"/>
    <col min="36" max="36" width="6.5546875" style="165" customWidth="1"/>
    <col min="37" max="37" width="7.33203125" style="165" customWidth="1"/>
    <col min="38" max="38" width="6" style="165" customWidth="1"/>
    <col min="39" max="39" width="8.44140625" style="165" customWidth="1"/>
    <col min="40" max="40" width="6.88671875" style="165" customWidth="1"/>
    <col min="41" max="41" width="7.6640625" style="165" customWidth="1"/>
    <col min="42" max="42" width="7.33203125" style="165" customWidth="1"/>
    <col min="43" max="43" width="8.44140625" style="165" customWidth="1"/>
    <col min="44" max="44" width="7.44140625" style="165" customWidth="1"/>
    <col min="45" max="45" width="9.33203125" style="165" bestFit="1" customWidth="1"/>
    <col min="46" max="46" width="8.44140625" style="165" customWidth="1"/>
    <col min="47" max="47" width="11.109375" style="165" customWidth="1"/>
    <col min="48" max="48" width="7.33203125" style="165" customWidth="1"/>
    <col min="49" max="49" width="6" style="165" customWidth="1"/>
    <col min="50" max="50" width="7.33203125" style="165" customWidth="1"/>
    <col min="51" max="51" width="5.88671875" style="165" customWidth="1"/>
    <col min="52" max="52" width="8.33203125" style="165" customWidth="1"/>
    <col min="53" max="53" width="6.88671875" style="165" customWidth="1"/>
    <col min="54" max="54" width="8.33203125" style="165" customWidth="1"/>
    <col min="55" max="55" width="9" style="165" bestFit="1" customWidth="1"/>
    <col min="56" max="56" width="9.6640625" style="165" customWidth="1"/>
    <col min="57" max="57" width="9.33203125" style="165" bestFit="1" customWidth="1"/>
    <col min="58" max="58" width="9.6640625" style="165" customWidth="1"/>
    <col min="59" max="60" width="9" style="165" bestFit="1" customWidth="1"/>
    <col min="61" max="61" width="12.5546875" style="165" customWidth="1"/>
    <col min="62" max="62" width="12.33203125" style="165" customWidth="1"/>
    <col min="63" max="63" width="9" style="116" bestFit="1" customWidth="1"/>
    <col min="64" max="64" width="9.6640625" style="116" bestFit="1" customWidth="1"/>
    <col min="65" max="65" width="12.88671875" style="116" customWidth="1"/>
    <col min="66" max="459" width="8.88671875" style="116"/>
    <col min="460" max="801" width="8.88671875" style="165"/>
    <col min="802" max="2740" width="8.88671875" style="116"/>
    <col min="2741" max="16384" width="8.88671875" style="165"/>
  </cols>
  <sheetData>
    <row r="1" spans="1:65" s="116" customFormat="1" ht="27.6" customHeight="1">
      <c r="A1" s="470" t="s">
        <v>78</v>
      </c>
      <c r="B1" s="472" t="s">
        <v>10</v>
      </c>
      <c r="C1" s="466" t="s">
        <v>0</v>
      </c>
      <c r="D1" s="466" t="s">
        <v>1</v>
      </c>
      <c r="E1" s="466" t="s">
        <v>2</v>
      </c>
      <c r="F1" s="466" t="s">
        <v>3</v>
      </c>
      <c r="G1" s="466" t="s">
        <v>4</v>
      </c>
      <c r="H1" s="466" t="s">
        <v>223</v>
      </c>
      <c r="I1" s="466" t="s">
        <v>5</v>
      </c>
      <c r="J1" s="466" t="s">
        <v>223</v>
      </c>
      <c r="K1" s="465" t="s">
        <v>84</v>
      </c>
      <c r="L1" s="465"/>
      <c r="M1" s="465"/>
      <c r="N1" s="465"/>
      <c r="O1" s="468" t="s">
        <v>6</v>
      </c>
      <c r="P1" s="468" t="s">
        <v>7</v>
      </c>
      <c r="Q1" s="464" t="s">
        <v>84</v>
      </c>
      <c r="R1" s="464"/>
      <c r="S1" s="465" t="s">
        <v>89</v>
      </c>
      <c r="T1" s="465"/>
      <c r="U1" s="465"/>
      <c r="V1" s="465"/>
      <c r="W1" s="465"/>
      <c r="X1" s="465"/>
      <c r="Y1" s="465"/>
      <c r="Z1" s="465"/>
      <c r="AA1" s="465" t="s">
        <v>106</v>
      </c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5" t="s">
        <v>110</v>
      </c>
      <c r="AP1" s="465"/>
      <c r="AQ1" s="465"/>
      <c r="AR1" s="465"/>
      <c r="AS1" s="465"/>
      <c r="AT1" s="465"/>
      <c r="AU1" s="465"/>
      <c r="AV1" s="465" t="s">
        <v>111</v>
      </c>
      <c r="AW1" s="465"/>
      <c r="AX1" s="465"/>
      <c r="AY1" s="465"/>
      <c r="AZ1" s="465"/>
      <c r="BA1" s="465"/>
      <c r="BB1" s="465"/>
      <c r="BC1" s="462" t="s">
        <v>8</v>
      </c>
      <c r="BD1" s="462" t="s">
        <v>9</v>
      </c>
      <c r="BE1" s="464" t="s">
        <v>116</v>
      </c>
      <c r="BF1" s="464"/>
      <c r="BG1" s="465" t="s">
        <v>119</v>
      </c>
      <c r="BH1" s="465"/>
      <c r="BI1" s="465"/>
      <c r="BJ1" s="465"/>
      <c r="BK1" s="465" t="s">
        <v>116</v>
      </c>
      <c r="BL1" s="465"/>
      <c r="BM1" s="465"/>
    </row>
    <row r="2" spans="1:65" s="116" customFormat="1" ht="99" customHeight="1">
      <c r="A2" s="471"/>
      <c r="B2" s="473"/>
      <c r="C2" s="467"/>
      <c r="D2" s="467"/>
      <c r="E2" s="467"/>
      <c r="F2" s="467"/>
      <c r="G2" s="467"/>
      <c r="H2" s="467"/>
      <c r="I2" s="467"/>
      <c r="J2" s="467"/>
      <c r="K2" s="117" t="s">
        <v>85</v>
      </c>
      <c r="L2" s="117" t="s">
        <v>83</v>
      </c>
      <c r="M2" s="117" t="s">
        <v>86</v>
      </c>
      <c r="N2" s="117" t="s">
        <v>83</v>
      </c>
      <c r="O2" s="469"/>
      <c r="P2" s="469"/>
      <c r="Q2" s="118" t="s">
        <v>87</v>
      </c>
      <c r="R2" s="118" t="s">
        <v>88</v>
      </c>
      <c r="S2" s="118" t="s">
        <v>92</v>
      </c>
      <c r="T2" s="118" t="s">
        <v>93</v>
      </c>
      <c r="U2" s="117" t="s">
        <v>95</v>
      </c>
      <c r="V2" s="117" t="s">
        <v>94</v>
      </c>
      <c r="W2" s="117" t="s">
        <v>96</v>
      </c>
      <c r="X2" s="117" t="s">
        <v>97</v>
      </c>
      <c r="Y2" s="117" t="s">
        <v>90</v>
      </c>
      <c r="Z2" s="117" t="s">
        <v>91</v>
      </c>
      <c r="AA2" s="117" t="s">
        <v>98</v>
      </c>
      <c r="AB2" s="117" t="s">
        <v>99</v>
      </c>
      <c r="AC2" s="117" t="s">
        <v>100</v>
      </c>
      <c r="AD2" s="119" t="s">
        <v>101</v>
      </c>
      <c r="AE2" s="119" t="s">
        <v>102</v>
      </c>
      <c r="AF2" s="119" t="s">
        <v>103</v>
      </c>
      <c r="AG2" s="119" t="s">
        <v>104</v>
      </c>
      <c r="AH2" s="117" t="s">
        <v>105</v>
      </c>
      <c r="AI2" s="117" t="s">
        <v>107</v>
      </c>
      <c r="AJ2" s="117" t="s">
        <v>108</v>
      </c>
      <c r="AK2" s="117" t="s">
        <v>129</v>
      </c>
      <c r="AL2" s="117" t="s">
        <v>128</v>
      </c>
      <c r="AM2" s="117" t="s">
        <v>127</v>
      </c>
      <c r="AN2" s="117" t="s">
        <v>126</v>
      </c>
      <c r="AO2" s="117" t="s">
        <v>130</v>
      </c>
      <c r="AP2" s="117" t="s">
        <v>109</v>
      </c>
      <c r="AQ2" s="117" t="s">
        <v>131</v>
      </c>
      <c r="AR2" s="117" t="s">
        <v>132</v>
      </c>
      <c r="AS2" s="117" t="s">
        <v>133</v>
      </c>
      <c r="AT2" s="117" t="s">
        <v>134</v>
      </c>
      <c r="AU2" s="117" t="s">
        <v>135</v>
      </c>
      <c r="AV2" s="117" t="s">
        <v>112</v>
      </c>
      <c r="AW2" s="117" t="s">
        <v>113</v>
      </c>
      <c r="AX2" s="117" t="s">
        <v>114</v>
      </c>
      <c r="AY2" s="117" t="s">
        <v>115</v>
      </c>
      <c r="AZ2" s="117" t="s">
        <v>133</v>
      </c>
      <c r="BA2" s="117" t="s">
        <v>134</v>
      </c>
      <c r="BB2" s="119" t="s">
        <v>135</v>
      </c>
      <c r="BC2" s="463"/>
      <c r="BD2" s="463"/>
      <c r="BE2" s="117" t="s">
        <v>117</v>
      </c>
      <c r="BF2" s="117" t="s">
        <v>118</v>
      </c>
      <c r="BG2" s="117" t="s">
        <v>81</v>
      </c>
      <c r="BH2" s="117" t="s">
        <v>120</v>
      </c>
      <c r="BI2" s="117" t="s">
        <v>121</v>
      </c>
      <c r="BJ2" s="117" t="s">
        <v>122</v>
      </c>
      <c r="BK2" s="117" t="s">
        <v>123</v>
      </c>
      <c r="BL2" s="117" t="s">
        <v>124</v>
      </c>
      <c r="BM2" s="117" t="s">
        <v>125</v>
      </c>
    </row>
    <row r="3" spans="1:65" s="122" customFormat="1" ht="13.8">
      <c r="A3" s="120">
        <v>1</v>
      </c>
      <c r="B3" s="121">
        <v>2</v>
      </c>
      <c r="C3" s="121">
        <v>3</v>
      </c>
      <c r="D3" s="121">
        <v>4</v>
      </c>
      <c r="E3" s="121">
        <v>5</v>
      </c>
      <c r="F3" s="121">
        <v>6</v>
      </c>
      <c r="G3" s="121">
        <v>7</v>
      </c>
      <c r="H3" s="121">
        <v>8</v>
      </c>
      <c r="I3" s="121">
        <v>9</v>
      </c>
      <c r="J3" s="121">
        <v>10</v>
      </c>
      <c r="K3" s="121">
        <v>11</v>
      </c>
      <c r="L3" s="121">
        <v>12</v>
      </c>
      <c r="M3" s="121">
        <v>13</v>
      </c>
      <c r="N3" s="121">
        <v>14</v>
      </c>
      <c r="O3" s="121">
        <v>15</v>
      </c>
      <c r="P3" s="121">
        <v>16</v>
      </c>
      <c r="Q3" s="121">
        <v>17</v>
      </c>
      <c r="R3" s="121">
        <v>18</v>
      </c>
      <c r="S3" s="121">
        <v>19</v>
      </c>
      <c r="T3" s="121">
        <v>20</v>
      </c>
      <c r="U3" s="121">
        <v>21</v>
      </c>
      <c r="V3" s="121">
        <v>22</v>
      </c>
      <c r="W3" s="121">
        <v>23</v>
      </c>
      <c r="X3" s="121">
        <v>24</v>
      </c>
      <c r="Y3" s="121">
        <v>25</v>
      </c>
      <c r="Z3" s="121">
        <v>26</v>
      </c>
      <c r="AA3" s="121">
        <v>27</v>
      </c>
      <c r="AB3" s="121">
        <v>28</v>
      </c>
      <c r="AC3" s="121">
        <v>29</v>
      </c>
      <c r="AD3" s="121">
        <v>30</v>
      </c>
      <c r="AE3" s="121">
        <v>31</v>
      </c>
      <c r="AF3" s="121">
        <v>32</v>
      </c>
      <c r="AG3" s="121">
        <v>33</v>
      </c>
      <c r="AH3" s="121">
        <v>34</v>
      </c>
      <c r="AI3" s="121">
        <v>35</v>
      </c>
      <c r="AJ3" s="121">
        <v>36</v>
      </c>
      <c r="AK3" s="121">
        <v>37</v>
      </c>
      <c r="AL3" s="121">
        <v>38</v>
      </c>
      <c r="AM3" s="121">
        <v>39</v>
      </c>
      <c r="AN3" s="121">
        <v>40</v>
      </c>
      <c r="AO3" s="121">
        <v>41</v>
      </c>
      <c r="AP3" s="121">
        <v>42</v>
      </c>
      <c r="AQ3" s="121">
        <v>43</v>
      </c>
      <c r="AR3" s="121">
        <v>44</v>
      </c>
      <c r="AS3" s="121">
        <v>45</v>
      </c>
      <c r="AT3" s="121">
        <v>46</v>
      </c>
      <c r="AU3" s="121">
        <v>47</v>
      </c>
      <c r="AV3" s="121">
        <v>48</v>
      </c>
      <c r="AW3" s="121">
        <v>49</v>
      </c>
      <c r="AX3" s="121">
        <v>50</v>
      </c>
      <c r="AY3" s="121">
        <v>51</v>
      </c>
      <c r="AZ3" s="121">
        <v>52</v>
      </c>
      <c r="BA3" s="121">
        <v>53</v>
      </c>
      <c r="BB3" s="121">
        <v>54</v>
      </c>
      <c r="BC3" s="121">
        <v>55</v>
      </c>
      <c r="BD3" s="121">
        <v>56</v>
      </c>
      <c r="BE3" s="121">
        <v>57</v>
      </c>
      <c r="BF3" s="121">
        <v>58</v>
      </c>
      <c r="BG3" s="121">
        <v>59</v>
      </c>
      <c r="BH3" s="121">
        <v>60</v>
      </c>
      <c r="BI3" s="121">
        <v>61</v>
      </c>
      <c r="BJ3" s="121">
        <v>62</v>
      </c>
      <c r="BK3" s="121">
        <v>63</v>
      </c>
      <c r="BL3" s="121">
        <v>64</v>
      </c>
      <c r="BM3" s="121">
        <v>65</v>
      </c>
    </row>
    <row r="4" spans="1:65" s="127" customFormat="1" ht="16.95" customHeight="1">
      <c r="A4" s="123">
        <v>1</v>
      </c>
      <c r="B4" s="124" t="s">
        <v>11</v>
      </c>
      <c r="C4" s="124">
        <v>65000</v>
      </c>
      <c r="D4" s="124">
        <v>0</v>
      </c>
      <c r="E4" s="124">
        <v>5412</v>
      </c>
      <c r="F4" s="124">
        <v>0</v>
      </c>
      <c r="G4" s="124">
        <v>4787</v>
      </c>
      <c r="H4" s="125">
        <f>G4*100/E4</f>
        <v>88.45158906134516</v>
      </c>
      <c r="I4" s="124">
        <v>0</v>
      </c>
      <c r="J4" s="125"/>
      <c r="K4" s="124">
        <f>G4+'Aug24'!K4</f>
        <v>13497</v>
      </c>
      <c r="L4" s="173">
        <f t="shared" ref="L4:L67" si="0">K4*100/C4</f>
        <v>20.764615384615386</v>
      </c>
      <c r="M4" s="124"/>
      <c r="N4" s="125"/>
      <c r="O4" s="124">
        <v>20</v>
      </c>
      <c r="P4" s="124">
        <v>0</v>
      </c>
      <c r="Q4" s="124">
        <f>O4+'Aug24'!Q4</f>
        <v>111</v>
      </c>
      <c r="R4" s="124">
        <f>P4+'Aug24'!R4</f>
        <v>0</v>
      </c>
      <c r="S4" s="124">
        <v>7699</v>
      </c>
      <c r="T4" s="124">
        <v>0</v>
      </c>
      <c r="U4" s="124">
        <v>1660</v>
      </c>
      <c r="V4" s="124">
        <v>0</v>
      </c>
      <c r="W4" s="124">
        <v>859</v>
      </c>
      <c r="X4" s="124">
        <v>0</v>
      </c>
      <c r="Y4" s="125">
        <f t="shared" ref="Y4:Y67" si="1">W4*100/U4</f>
        <v>51.746987951807228</v>
      </c>
      <c r="Z4" s="125"/>
      <c r="AA4" s="124">
        <v>5085</v>
      </c>
      <c r="AB4" s="124">
        <v>0</v>
      </c>
      <c r="AC4" s="124">
        <v>2603</v>
      </c>
      <c r="AD4" s="124">
        <v>0</v>
      </c>
      <c r="AE4" s="124">
        <v>2482</v>
      </c>
      <c r="AF4" s="124">
        <v>0</v>
      </c>
      <c r="AG4" s="124">
        <v>108</v>
      </c>
      <c r="AH4" s="124">
        <v>0</v>
      </c>
      <c r="AI4" s="124">
        <v>304</v>
      </c>
      <c r="AJ4" s="124">
        <v>0</v>
      </c>
      <c r="AK4" s="124">
        <v>64</v>
      </c>
      <c r="AL4" s="124">
        <v>0</v>
      </c>
      <c r="AM4" s="124">
        <v>275</v>
      </c>
      <c r="AN4" s="124">
        <v>0</v>
      </c>
      <c r="AO4" s="124">
        <v>1038</v>
      </c>
      <c r="AP4" s="124">
        <v>0</v>
      </c>
      <c r="AQ4" s="124">
        <v>814</v>
      </c>
      <c r="AR4" s="124">
        <v>0</v>
      </c>
      <c r="AS4" s="124">
        <f>AO4+AQ4</f>
        <v>1852</v>
      </c>
      <c r="AT4" s="124">
        <f>AP4+AR4</f>
        <v>0</v>
      </c>
      <c r="AU4" s="124">
        <f>AS4+AT4</f>
        <v>1852</v>
      </c>
      <c r="AV4" s="124">
        <f>AO4+'Aug24'!AV4</f>
        <v>2930</v>
      </c>
      <c r="AW4" s="124">
        <f>AP4+'Aug24'!AW4</f>
        <v>0</v>
      </c>
      <c r="AX4" s="124">
        <f>AQ4+'Aug24'!AX4</f>
        <v>2269</v>
      </c>
      <c r="AY4" s="124">
        <f>AR4+'Aug24'!AY4</f>
        <v>0</v>
      </c>
      <c r="AZ4" s="124">
        <f>AV4+AX4</f>
        <v>5199</v>
      </c>
      <c r="BA4" s="124">
        <f>AW4+AY4</f>
        <v>0</v>
      </c>
      <c r="BB4" s="124">
        <f>AZ4+BA4</f>
        <v>5199</v>
      </c>
      <c r="BC4" s="124">
        <v>0</v>
      </c>
      <c r="BD4" s="124">
        <v>0</v>
      </c>
      <c r="BE4" s="124">
        <v>0</v>
      </c>
      <c r="BF4" s="124">
        <v>0</v>
      </c>
      <c r="BG4" s="124">
        <v>0</v>
      </c>
      <c r="BH4" s="124">
        <v>0</v>
      </c>
      <c r="BI4" s="124">
        <v>0</v>
      </c>
      <c r="BJ4" s="124">
        <v>0</v>
      </c>
      <c r="BK4" s="174">
        <v>0</v>
      </c>
      <c r="BL4" s="174">
        <v>0</v>
      </c>
      <c r="BM4" s="174">
        <v>0</v>
      </c>
    </row>
    <row r="5" spans="1:65" s="127" customFormat="1" ht="16.95" customHeight="1">
      <c r="A5" s="123">
        <v>2</v>
      </c>
      <c r="B5" s="124" t="s">
        <v>12</v>
      </c>
      <c r="C5" s="124">
        <v>76000</v>
      </c>
      <c r="D5" s="124">
        <v>0</v>
      </c>
      <c r="E5" s="124">
        <v>6333</v>
      </c>
      <c r="F5" s="124">
        <v>0</v>
      </c>
      <c r="G5" s="124">
        <v>5051</v>
      </c>
      <c r="H5" s="125">
        <f t="shared" ref="H5:H68" si="2">G5*100/E5</f>
        <v>79.756829306805628</v>
      </c>
      <c r="I5" s="124">
        <v>0</v>
      </c>
      <c r="J5" s="125"/>
      <c r="K5" s="124">
        <f>G5+'Aug24'!K5</f>
        <v>14171</v>
      </c>
      <c r="L5" s="173">
        <f t="shared" si="0"/>
        <v>18.646052631578947</v>
      </c>
      <c r="M5" s="124"/>
      <c r="N5" s="125"/>
      <c r="O5" s="124">
        <v>0</v>
      </c>
      <c r="P5" s="124">
        <v>0</v>
      </c>
      <c r="Q5" s="124">
        <f>O5+'Aug24'!Q5</f>
        <v>0</v>
      </c>
      <c r="R5" s="124">
        <f>P5+'Aug24'!R5</f>
        <v>0</v>
      </c>
      <c r="S5" s="124">
        <v>7378</v>
      </c>
      <c r="T5" s="124">
        <v>0</v>
      </c>
      <c r="U5" s="124">
        <v>1582</v>
      </c>
      <c r="V5" s="124">
        <v>0</v>
      </c>
      <c r="W5" s="124">
        <v>846</v>
      </c>
      <c r="X5" s="124">
        <v>0</v>
      </c>
      <c r="Y5" s="125">
        <f t="shared" si="1"/>
        <v>53.476611883691533</v>
      </c>
      <c r="Z5" s="125"/>
      <c r="AA5" s="124">
        <v>5175</v>
      </c>
      <c r="AB5" s="124">
        <v>0</v>
      </c>
      <c r="AC5" s="124">
        <v>3008</v>
      </c>
      <c r="AD5" s="124">
        <v>0</v>
      </c>
      <c r="AE5" s="124">
        <v>2167</v>
      </c>
      <c r="AF5" s="124">
        <v>0</v>
      </c>
      <c r="AG5" s="124">
        <v>198</v>
      </c>
      <c r="AH5" s="124">
        <v>0</v>
      </c>
      <c r="AI5" s="124">
        <v>255</v>
      </c>
      <c r="AJ5" s="124">
        <v>0</v>
      </c>
      <c r="AK5" s="124">
        <v>108</v>
      </c>
      <c r="AL5" s="124">
        <v>0</v>
      </c>
      <c r="AM5" s="124">
        <v>151</v>
      </c>
      <c r="AN5" s="124">
        <v>0</v>
      </c>
      <c r="AO5" s="124">
        <v>1264</v>
      </c>
      <c r="AP5" s="124">
        <v>0</v>
      </c>
      <c r="AQ5" s="124">
        <v>1032</v>
      </c>
      <c r="AR5" s="124">
        <v>0</v>
      </c>
      <c r="AS5" s="124">
        <f t="shared" ref="AS5:AS68" si="3">AO5+AQ5</f>
        <v>2296</v>
      </c>
      <c r="AT5" s="124">
        <f t="shared" ref="AT5:AT68" si="4">AP5+AR5</f>
        <v>0</v>
      </c>
      <c r="AU5" s="124">
        <f t="shared" ref="AU5:AU68" si="5">AS5+AT5</f>
        <v>2296</v>
      </c>
      <c r="AV5" s="124">
        <f>AO5+'Aug24'!AV5</f>
        <v>3160</v>
      </c>
      <c r="AW5" s="124">
        <f>AP5+'Aug24'!AW5</f>
        <v>0</v>
      </c>
      <c r="AX5" s="124">
        <f>AQ5+'Aug24'!AX5</f>
        <v>5316</v>
      </c>
      <c r="AY5" s="124">
        <f>AR5+'Aug24'!AY5</f>
        <v>0</v>
      </c>
      <c r="AZ5" s="124">
        <f t="shared" ref="AZ5:AZ68" si="6">AV5+AX5</f>
        <v>8476</v>
      </c>
      <c r="BA5" s="124">
        <f t="shared" ref="BA5:BA68" si="7">AW5+AY5</f>
        <v>0</v>
      </c>
      <c r="BB5" s="124">
        <f t="shared" ref="BB5:BB68" si="8">AZ5+BA5</f>
        <v>8476</v>
      </c>
      <c r="BC5" s="124">
        <v>0</v>
      </c>
      <c r="BD5" s="124">
        <v>0</v>
      </c>
      <c r="BE5" s="124">
        <v>0</v>
      </c>
      <c r="BF5" s="124">
        <v>0</v>
      </c>
      <c r="BG5" s="124">
        <v>0</v>
      </c>
      <c r="BH5" s="124">
        <v>0</v>
      </c>
      <c r="BI5" s="124">
        <v>0</v>
      </c>
      <c r="BJ5" s="124">
        <v>0</v>
      </c>
      <c r="BK5" s="174">
        <v>0</v>
      </c>
      <c r="BL5" s="174">
        <v>0</v>
      </c>
      <c r="BM5" s="174">
        <v>0</v>
      </c>
    </row>
    <row r="6" spans="1:65" s="127" customFormat="1" ht="16.95" customHeight="1">
      <c r="A6" s="123">
        <v>3</v>
      </c>
      <c r="B6" s="124" t="s">
        <v>13</v>
      </c>
      <c r="C6" s="124">
        <v>63000</v>
      </c>
      <c r="D6" s="124">
        <v>0</v>
      </c>
      <c r="E6" s="124">
        <v>5251</v>
      </c>
      <c r="F6" s="124">
        <v>0</v>
      </c>
      <c r="G6" s="124">
        <v>3765</v>
      </c>
      <c r="H6" s="125">
        <f t="shared" si="2"/>
        <v>71.700628451723475</v>
      </c>
      <c r="I6" s="124">
        <v>0</v>
      </c>
      <c r="J6" s="125"/>
      <c r="K6" s="124">
        <f>G6+'Aug24'!K6</f>
        <v>10620</v>
      </c>
      <c r="L6" s="173">
        <f t="shared" si="0"/>
        <v>16.857142857142858</v>
      </c>
      <c r="M6" s="124"/>
      <c r="N6" s="125"/>
      <c r="O6" s="124">
        <v>0</v>
      </c>
      <c r="P6" s="124">
        <v>0</v>
      </c>
      <c r="Q6" s="124">
        <f>O6+'Aug24'!Q6</f>
        <v>0</v>
      </c>
      <c r="R6" s="124">
        <f>P6+'Aug24'!R6</f>
        <v>0</v>
      </c>
      <c r="S6" s="124">
        <v>5142</v>
      </c>
      <c r="T6" s="124">
        <v>0</v>
      </c>
      <c r="U6" s="124">
        <v>1147</v>
      </c>
      <c r="V6" s="124">
        <v>0</v>
      </c>
      <c r="W6" s="124">
        <v>618</v>
      </c>
      <c r="X6" s="124">
        <v>0</v>
      </c>
      <c r="Y6" s="125">
        <f t="shared" si="1"/>
        <v>53.879686137750653</v>
      </c>
      <c r="Z6" s="125"/>
      <c r="AA6" s="124">
        <v>3960</v>
      </c>
      <c r="AB6" s="124">
        <v>0</v>
      </c>
      <c r="AC6" s="124">
        <v>2137</v>
      </c>
      <c r="AD6" s="124">
        <v>0</v>
      </c>
      <c r="AE6" s="124">
        <v>1823</v>
      </c>
      <c r="AF6" s="124">
        <v>0</v>
      </c>
      <c r="AG6" s="124">
        <v>60</v>
      </c>
      <c r="AH6" s="124">
        <v>0</v>
      </c>
      <c r="AI6" s="124">
        <v>208</v>
      </c>
      <c r="AJ6" s="124">
        <v>0</v>
      </c>
      <c r="AK6" s="124">
        <v>51</v>
      </c>
      <c r="AL6" s="124">
        <v>0</v>
      </c>
      <c r="AM6" s="124">
        <v>143</v>
      </c>
      <c r="AN6" s="124">
        <v>0</v>
      </c>
      <c r="AO6" s="124">
        <v>940</v>
      </c>
      <c r="AP6" s="124">
        <v>0</v>
      </c>
      <c r="AQ6" s="124">
        <v>735</v>
      </c>
      <c r="AR6" s="124">
        <v>0</v>
      </c>
      <c r="AS6" s="124">
        <f t="shared" si="3"/>
        <v>1675</v>
      </c>
      <c r="AT6" s="124">
        <f t="shared" si="4"/>
        <v>0</v>
      </c>
      <c r="AU6" s="124">
        <f t="shared" si="5"/>
        <v>1675</v>
      </c>
      <c r="AV6" s="124">
        <f>AO6+'Aug24'!AV6</f>
        <v>2742</v>
      </c>
      <c r="AW6" s="124">
        <f>AP6+'Aug24'!AW6</f>
        <v>0</v>
      </c>
      <c r="AX6" s="124">
        <f>AQ6+'Aug24'!AX6</f>
        <v>2210</v>
      </c>
      <c r="AY6" s="124">
        <f>AR6+'Aug24'!AY6</f>
        <v>0</v>
      </c>
      <c r="AZ6" s="124">
        <f t="shared" si="6"/>
        <v>4952</v>
      </c>
      <c r="BA6" s="124">
        <f t="shared" si="7"/>
        <v>0</v>
      </c>
      <c r="BB6" s="124">
        <f t="shared" si="8"/>
        <v>4952</v>
      </c>
      <c r="BC6" s="124">
        <v>0</v>
      </c>
      <c r="BD6" s="124">
        <v>0</v>
      </c>
      <c r="BE6" s="124">
        <v>0</v>
      </c>
      <c r="BF6" s="124">
        <v>0</v>
      </c>
      <c r="BG6" s="124">
        <v>0</v>
      </c>
      <c r="BH6" s="124">
        <v>0</v>
      </c>
      <c r="BI6" s="124">
        <v>0</v>
      </c>
      <c r="BJ6" s="124">
        <v>0</v>
      </c>
      <c r="BK6" s="174">
        <v>0</v>
      </c>
      <c r="BL6" s="174">
        <v>0</v>
      </c>
      <c r="BM6" s="174">
        <v>0</v>
      </c>
    </row>
    <row r="7" spans="1:65" s="127" customFormat="1" ht="16.95" customHeight="1">
      <c r="A7" s="123">
        <v>4</v>
      </c>
      <c r="B7" s="124" t="s">
        <v>14</v>
      </c>
      <c r="C7" s="124">
        <v>67000</v>
      </c>
      <c r="D7" s="124">
        <v>0</v>
      </c>
      <c r="E7" s="124">
        <v>5583</v>
      </c>
      <c r="F7" s="124">
        <v>0</v>
      </c>
      <c r="G7" s="124">
        <v>4780</v>
      </c>
      <c r="H7" s="125">
        <f t="shared" si="2"/>
        <v>85.61705176428444</v>
      </c>
      <c r="I7" s="124">
        <v>0</v>
      </c>
      <c r="J7" s="125"/>
      <c r="K7" s="124">
        <f>G7+'Aug24'!K7</f>
        <v>13335</v>
      </c>
      <c r="L7" s="173">
        <f t="shared" si="0"/>
        <v>19.902985074626866</v>
      </c>
      <c r="M7" s="124"/>
      <c r="N7" s="125"/>
      <c r="O7" s="124">
        <v>10</v>
      </c>
      <c r="P7" s="124">
        <v>0</v>
      </c>
      <c r="Q7" s="124">
        <f>O7+'Aug24'!Q7</f>
        <v>30</v>
      </c>
      <c r="R7" s="124">
        <f>P7+'Aug24'!R7</f>
        <v>0</v>
      </c>
      <c r="S7" s="124">
        <v>9083</v>
      </c>
      <c r="T7" s="124">
        <v>0</v>
      </c>
      <c r="U7" s="124">
        <v>2189</v>
      </c>
      <c r="V7" s="124">
        <v>0</v>
      </c>
      <c r="W7" s="124">
        <v>1141</v>
      </c>
      <c r="X7" s="124">
        <v>0</v>
      </c>
      <c r="Y7" s="125">
        <f t="shared" si="1"/>
        <v>52.124257651895846</v>
      </c>
      <c r="Z7" s="125"/>
      <c r="AA7" s="124">
        <v>4789</v>
      </c>
      <c r="AB7" s="124">
        <v>0</v>
      </c>
      <c r="AC7" s="124">
        <v>2514</v>
      </c>
      <c r="AD7" s="124">
        <v>0</v>
      </c>
      <c r="AE7" s="124">
        <v>2275</v>
      </c>
      <c r="AF7" s="124">
        <v>0</v>
      </c>
      <c r="AG7" s="124">
        <v>68</v>
      </c>
      <c r="AH7" s="124">
        <v>0</v>
      </c>
      <c r="AI7" s="124">
        <v>185</v>
      </c>
      <c r="AJ7" s="124">
        <v>0</v>
      </c>
      <c r="AK7" s="124">
        <v>58</v>
      </c>
      <c r="AL7" s="124">
        <v>0</v>
      </c>
      <c r="AM7" s="124">
        <v>98</v>
      </c>
      <c r="AN7" s="124">
        <v>0</v>
      </c>
      <c r="AO7" s="124">
        <v>1168</v>
      </c>
      <c r="AP7" s="124">
        <v>0</v>
      </c>
      <c r="AQ7" s="124">
        <v>937</v>
      </c>
      <c r="AR7" s="124">
        <v>0</v>
      </c>
      <c r="AS7" s="124">
        <f t="shared" si="3"/>
        <v>2105</v>
      </c>
      <c r="AT7" s="124">
        <f t="shared" si="4"/>
        <v>0</v>
      </c>
      <c r="AU7" s="124">
        <f t="shared" si="5"/>
        <v>2105</v>
      </c>
      <c r="AV7" s="124">
        <f>AO7+'Aug24'!AV7</f>
        <v>3384</v>
      </c>
      <c r="AW7" s="124">
        <f>AP7+'Aug24'!AW7</f>
        <v>0</v>
      </c>
      <c r="AX7" s="124">
        <f>AQ7+'Aug24'!AX7</f>
        <v>2706</v>
      </c>
      <c r="AY7" s="124">
        <f>AR7+'Aug24'!AY7</f>
        <v>0</v>
      </c>
      <c r="AZ7" s="124">
        <f t="shared" si="6"/>
        <v>6090</v>
      </c>
      <c r="BA7" s="124">
        <f t="shared" si="7"/>
        <v>0</v>
      </c>
      <c r="BB7" s="124">
        <f t="shared" si="8"/>
        <v>6090</v>
      </c>
      <c r="BC7" s="124">
        <v>0</v>
      </c>
      <c r="BD7" s="124">
        <v>0</v>
      </c>
      <c r="BE7" s="124">
        <v>0</v>
      </c>
      <c r="BF7" s="124">
        <v>0</v>
      </c>
      <c r="BG7" s="124">
        <v>0</v>
      </c>
      <c r="BH7" s="124">
        <v>0</v>
      </c>
      <c r="BI7" s="124">
        <v>0</v>
      </c>
      <c r="BJ7" s="124">
        <v>0</v>
      </c>
      <c r="BK7" s="174">
        <v>0</v>
      </c>
      <c r="BL7" s="174">
        <v>0</v>
      </c>
      <c r="BM7" s="174">
        <v>0</v>
      </c>
    </row>
    <row r="8" spans="1:65" s="127" customFormat="1" ht="16.95" customHeight="1">
      <c r="A8" s="128">
        <v>5</v>
      </c>
      <c r="B8" s="129" t="s">
        <v>15</v>
      </c>
      <c r="C8" s="124">
        <v>60000</v>
      </c>
      <c r="D8" s="124">
        <v>0</v>
      </c>
      <c r="E8" s="124">
        <v>5005</v>
      </c>
      <c r="F8" s="124">
        <v>0</v>
      </c>
      <c r="G8" s="124">
        <v>4485</v>
      </c>
      <c r="H8" s="125">
        <f t="shared" si="2"/>
        <v>89.610389610389603</v>
      </c>
      <c r="I8" s="124">
        <v>0</v>
      </c>
      <c r="J8" s="125"/>
      <c r="K8" s="124">
        <f>G8+'Aug24'!K8</f>
        <v>13135</v>
      </c>
      <c r="L8" s="173">
        <f t="shared" si="0"/>
        <v>21.891666666666666</v>
      </c>
      <c r="M8" s="124"/>
      <c r="N8" s="125"/>
      <c r="O8" s="124">
        <v>0</v>
      </c>
      <c r="P8" s="124">
        <v>0</v>
      </c>
      <c r="Q8" s="124">
        <f>O8+'Aug24'!Q8</f>
        <v>0</v>
      </c>
      <c r="R8" s="124">
        <f>P8+'Aug24'!R8</f>
        <v>0</v>
      </c>
      <c r="S8" s="124">
        <v>8952</v>
      </c>
      <c r="T8" s="124">
        <v>0</v>
      </c>
      <c r="U8" s="124">
        <v>1747</v>
      </c>
      <c r="V8" s="124">
        <v>0</v>
      </c>
      <c r="W8" s="124">
        <v>877</v>
      </c>
      <c r="X8" s="124">
        <v>0</v>
      </c>
      <c r="Y8" s="125">
        <f t="shared" si="1"/>
        <v>50.200343445907272</v>
      </c>
      <c r="Z8" s="125"/>
      <c r="AA8" s="124">
        <v>4557</v>
      </c>
      <c r="AB8" s="124">
        <v>0</v>
      </c>
      <c r="AC8" s="124">
        <v>2427</v>
      </c>
      <c r="AD8" s="124">
        <v>0</v>
      </c>
      <c r="AE8" s="124">
        <v>2130</v>
      </c>
      <c r="AF8" s="124">
        <v>0</v>
      </c>
      <c r="AG8" s="124">
        <v>69</v>
      </c>
      <c r="AH8" s="124">
        <v>0</v>
      </c>
      <c r="AI8" s="124">
        <v>234</v>
      </c>
      <c r="AJ8" s="124">
        <v>0</v>
      </c>
      <c r="AK8" s="124">
        <v>73</v>
      </c>
      <c r="AL8" s="124">
        <v>0</v>
      </c>
      <c r="AM8" s="124">
        <v>234</v>
      </c>
      <c r="AN8" s="124">
        <v>0</v>
      </c>
      <c r="AO8" s="124">
        <v>1015</v>
      </c>
      <c r="AP8" s="124">
        <v>0</v>
      </c>
      <c r="AQ8" s="124">
        <v>802</v>
      </c>
      <c r="AR8" s="124">
        <v>0</v>
      </c>
      <c r="AS8" s="124">
        <f t="shared" si="3"/>
        <v>1817</v>
      </c>
      <c r="AT8" s="124">
        <f t="shared" si="4"/>
        <v>0</v>
      </c>
      <c r="AU8" s="124">
        <f t="shared" si="5"/>
        <v>1817</v>
      </c>
      <c r="AV8" s="124">
        <f>AO8+'Aug24'!AV8</f>
        <v>3055</v>
      </c>
      <c r="AW8" s="124">
        <f>AP8+'Aug24'!AW8</f>
        <v>0</v>
      </c>
      <c r="AX8" s="124">
        <f>AQ8+'Aug24'!AX8</f>
        <v>2336</v>
      </c>
      <c r="AY8" s="124">
        <f>AR8+'Aug24'!AY8</f>
        <v>0</v>
      </c>
      <c r="AZ8" s="124">
        <f t="shared" si="6"/>
        <v>5391</v>
      </c>
      <c r="BA8" s="124">
        <f t="shared" si="7"/>
        <v>0</v>
      </c>
      <c r="BB8" s="124">
        <f t="shared" si="8"/>
        <v>5391</v>
      </c>
      <c r="BC8" s="124">
        <v>0</v>
      </c>
      <c r="BD8" s="124">
        <v>0</v>
      </c>
      <c r="BE8" s="124">
        <v>0</v>
      </c>
      <c r="BF8" s="124">
        <v>0</v>
      </c>
      <c r="BG8" s="124">
        <v>0</v>
      </c>
      <c r="BH8" s="124">
        <v>0</v>
      </c>
      <c r="BI8" s="124">
        <v>0</v>
      </c>
      <c r="BJ8" s="124">
        <v>0</v>
      </c>
      <c r="BK8" s="174">
        <v>0</v>
      </c>
      <c r="BL8" s="174">
        <v>0</v>
      </c>
      <c r="BM8" s="174">
        <v>0</v>
      </c>
    </row>
    <row r="9" spans="1:65" s="133" customFormat="1" ht="16.95" customHeight="1">
      <c r="A9" s="185"/>
      <c r="B9" s="186" t="s">
        <v>16</v>
      </c>
      <c r="C9" s="186">
        <f>SUM(C4:C8)</f>
        <v>331000</v>
      </c>
      <c r="D9" s="186">
        <f t="shared" ref="D9:BM9" si="9">SUM(D4:D8)</f>
        <v>0</v>
      </c>
      <c r="E9" s="186">
        <f t="shared" si="9"/>
        <v>27584</v>
      </c>
      <c r="F9" s="186">
        <f t="shared" si="9"/>
        <v>0</v>
      </c>
      <c r="G9" s="186">
        <f t="shared" si="9"/>
        <v>22868</v>
      </c>
      <c r="H9" s="188">
        <f t="shared" si="2"/>
        <v>82.903132250580043</v>
      </c>
      <c r="I9" s="186">
        <f t="shared" si="9"/>
        <v>0</v>
      </c>
      <c r="J9" s="186">
        <f t="shared" si="9"/>
        <v>0</v>
      </c>
      <c r="K9" s="186">
        <f t="shared" si="9"/>
        <v>64758</v>
      </c>
      <c r="L9" s="189">
        <f t="shared" si="0"/>
        <v>19.564350453172207</v>
      </c>
      <c r="M9" s="186">
        <f t="shared" si="9"/>
        <v>0</v>
      </c>
      <c r="N9" s="186">
        <f t="shared" si="9"/>
        <v>0</v>
      </c>
      <c r="O9" s="186">
        <f t="shared" si="9"/>
        <v>30</v>
      </c>
      <c r="P9" s="186">
        <f t="shared" si="9"/>
        <v>0</v>
      </c>
      <c r="Q9" s="186">
        <f t="shared" si="9"/>
        <v>141</v>
      </c>
      <c r="R9" s="186">
        <f t="shared" si="9"/>
        <v>0</v>
      </c>
      <c r="S9" s="186">
        <f t="shared" si="9"/>
        <v>38254</v>
      </c>
      <c r="T9" s="186">
        <f t="shared" si="9"/>
        <v>0</v>
      </c>
      <c r="U9" s="186">
        <f t="shared" si="9"/>
        <v>8325</v>
      </c>
      <c r="V9" s="186">
        <f t="shared" si="9"/>
        <v>0</v>
      </c>
      <c r="W9" s="186">
        <f t="shared" si="9"/>
        <v>4341</v>
      </c>
      <c r="X9" s="186">
        <f t="shared" si="9"/>
        <v>0</v>
      </c>
      <c r="Y9" s="188">
        <f t="shared" si="1"/>
        <v>52.144144144144143</v>
      </c>
      <c r="Z9" s="186">
        <f t="shared" si="9"/>
        <v>0</v>
      </c>
      <c r="AA9" s="186">
        <f t="shared" si="9"/>
        <v>23566</v>
      </c>
      <c r="AB9" s="186">
        <f t="shared" si="9"/>
        <v>0</v>
      </c>
      <c r="AC9" s="186">
        <f t="shared" si="9"/>
        <v>12689</v>
      </c>
      <c r="AD9" s="186">
        <f t="shared" si="9"/>
        <v>0</v>
      </c>
      <c r="AE9" s="186">
        <f t="shared" si="9"/>
        <v>10877</v>
      </c>
      <c r="AF9" s="186">
        <f t="shared" si="9"/>
        <v>0</v>
      </c>
      <c r="AG9" s="186">
        <f t="shared" si="9"/>
        <v>503</v>
      </c>
      <c r="AH9" s="186">
        <f t="shared" si="9"/>
        <v>0</v>
      </c>
      <c r="AI9" s="186">
        <f t="shared" si="9"/>
        <v>1186</v>
      </c>
      <c r="AJ9" s="186">
        <f t="shared" si="9"/>
        <v>0</v>
      </c>
      <c r="AK9" s="186">
        <f t="shared" si="9"/>
        <v>354</v>
      </c>
      <c r="AL9" s="186">
        <f t="shared" si="9"/>
        <v>0</v>
      </c>
      <c r="AM9" s="186">
        <f t="shared" si="9"/>
        <v>901</v>
      </c>
      <c r="AN9" s="186">
        <f t="shared" si="9"/>
        <v>0</v>
      </c>
      <c r="AO9" s="186">
        <f t="shared" si="9"/>
        <v>5425</v>
      </c>
      <c r="AP9" s="186">
        <f t="shared" si="9"/>
        <v>0</v>
      </c>
      <c r="AQ9" s="186">
        <f t="shared" si="9"/>
        <v>4320</v>
      </c>
      <c r="AR9" s="186">
        <f t="shared" si="9"/>
        <v>0</v>
      </c>
      <c r="AS9" s="186">
        <f t="shared" si="9"/>
        <v>9745</v>
      </c>
      <c r="AT9" s="186">
        <f t="shared" si="9"/>
        <v>0</v>
      </c>
      <c r="AU9" s="186">
        <f t="shared" si="9"/>
        <v>9745</v>
      </c>
      <c r="AV9" s="186">
        <f t="shared" si="9"/>
        <v>15271</v>
      </c>
      <c r="AW9" s="186">
        <f t="shared" si="9"/>
        <v>0</v>
      </c>
      <c r="AX9" s="186">
        <f t="shared" si="9"/>
        <v>14837</v>
      </c>
      <c r="AY9" s="186">
        <f t="shared" si="9"/>
        <v>0</v>
      </c>
      <c r="AZ9" s="186">
        <f t="shared" si="9"/>
        <v>30108</v>
      </c>
      <c r="BA9" s="186">
        <f t="shared" si="9"/>
        <v>0</v>
      </c>
      <c r="BB9" s="186">
        <f t="shared" si="9"/>
        <v>30108</v>
      </c>
      <c r="BC9" s="186">
        <f t="shared" si="9"/>
        <v>0</v>
      </c>
      <c r="BD9" s="186">
        <f t="shared" si="9"/>
        <v>0</v>
      </c>
      <c r="BE9" s="186">
        <f t="shared" si="9"/>
        <v>0</v>
      </c>
      <c r="BF9" s="186">
        <f t="shared" si="9"/>
        <v>0</v>
      </c>
      <c r="BG9" s="186">
        <f t="shared" si="9"/>
        <v>0</v>
      </c>
      <c r="BH9" s="186">
        <f t="shared" si="9"/>
        <v>0</v>
      </c>
      <c r="BI9" s="186">
        <f t="shared" si="9"/>
        <v>0</v>
      </c>
      <c r="BJ9" s="186">
        <f t="shared" si="9"/>
        <v>0</v>
      </c>
      <c r="BK9" s="186">
        <f t="shared" si="9"/>
        <v>0</v>
      </c>
      <c r="BL9" s="186">
        <f t="shared" si="9"/>
        <v>0</v>
      </c>
      <c r="BM9" s="186">
        <f t="shared" si="9"/>
        <v>0</v>
      </c>
    </row>
    <row r="10" spans="1:65" s="127" customFormat="1" ht="16.95" customHeight="1">
      <c r="A10" s="134">
        <v>6</v>
      </c>
      <c r="B10" s="135" t="s">
        <v>79</v>
      </c>
      <c r="C10" s="124">
        <v>35000</v>
      </c>
      <c r="D10" s="124">
        <v>38000</v>
      </c>
      <c r="E10" s="124">
        <v>2935</v>
      </c>
      <c r="F10" s="124">
        <v>3180</v>
      </c>
      <c r="G10" s="124">
        <v>2199</v>
      </c>
      <c r="H10" s="125">
        <f t="shared" si="2"/>
        <v>74.923339011925037</v>
      </c>
      <c r="I10" s="124">
        <v>2938</v>
      </c>
      <c r="J10" s="125">
        <f t="shared" ref="J10:J67" si="10">I10*100/F10</f>
        <v>92.389937106918239</v>
      </c>
      <c r="K10" s="124">
        <f>G10+'Aug24'!K10</f>
        <v>6373</v>
      </c>
      <c r="L10" s="173">
        <f t="shared" si="0"/>
        <v>18.208571428571428</v>
      </c>
      <c r="M10" s="124">
        <f>I10+'Aug24'!M10</f>
        <v>8553</v>
      </c>
      <c r="N10" s="125">
        <f t="shared" ref="N10:N67" si="11">M10*100/D10</f>
        <v>22.507894736842104</v>
      </c>
      <c r="O10" s="124">
        <v>35</v>
      </c>
      <c r="P10" s="124">
        <v>109</v>
      </c>
      <c r="Q10" s="124">
        <f>O10+'Aug24'!Q10</f>
        <v>88</v>
      </c>
      <c r="R10" s="124">
        <f>P10+'Aug24'!R10</f>
        <v>358</v>
      </c>
      <c r="S10" s="124">
        <v>2759</v>
      </c>
      <c r="T10" s="124">
        <v>3128</v>
      </c>
      <c r="U10" s="124">
        <v>630</v>
      </c>
      <c r="V10" s="124">
        <v>712</v>
      </c>
      <c r="W10" s="124">
        <v>319</v>
      </c>
      <c r="X10" s="124">
        <v>355</v>
      </c>
      <c r="Y10" s="125">
        <f t="shared" si="1"/>
        <v>50.634920634920633</v>
      </c>
      <c r="Z10" s="125">
        <f t="shared" ref="Y10:Z66" si="12">X10*100/V10</f>
        <v>49.859550561797754</v>
      </c>
      <c r="AA10" s="124">
        <v>2300</v>
      </c>
      <c r="AB10" s="124">
        <v>2475</v>
      </c>
      <c r="AC10" s="124">
        <v>1285</v>
      </c>
      <c r="AD10" s="124">
        <v>1340</v>
      </c>
      <c r="AE10" s="124">
        <v>1015</v>
      </c>
      <c r="AF10" s="124">
        <v>1135</v>
      </c>
      <c r="AG10" s="124">
        <v>29</v>
      </c>
      <c r="AH10" s="124">
        <v>36</v>
      </c>
      <c r="AI10" s="124">
        <v>211</v>
      </c>
      <c r="AJ10" s="124">
        <v>202</v>
      </c>
      <c r="AK10" s="124">
        <v>24</v>
      </c>
      <c r="AL10" s="124">
        <v>26</v>
      </c>
      <c r="AM10" s="124">
        <v>143</v>
      </c>
      <c r="AN10" s="124">
        <v>281</v>
      </c>
      <c r="AO10" s="124">
        <v>537</v>
      </c>
      <c r="AP10" s="124">
        <v>625</v>
      </c>
      <c r="AQ10" s="124">
        <v>409</v>
      </c>
      <c r="AR10" s="124">
        <v>515</v>
      </c>
      <c r="AS10" s="124">
        <f t="shared" si="3"/>
        <v>946</v>
      </c>
      <c r="AT10" s="124">
        <f t="shared" si="4"/>
        <v>1140</v>
      </c>
      <c r="AU10" s="124">
        <f t="shared" si="5"/>
        <v>2086</v>
      </c>
      <c r="AV10" s="124">
        <f>AO10+'Aug24'!AV10</f>
        <v>1624</v>
      </c>
      <c r="AW10" s="124">
        <f>AP10+'Aug24'!AW10</f>
        <v>1859</v>
      </c>
      <c r="AX10" s="124">
        <f>AQ10+'Aug24'!AX10</f>
        <v>1246</v>
      </c>
      <c r="AY10" s="124">
        <f>AR10+'Aug24'!AY10</f>
        <v>1539</v>
      </c>
      <c r="AZ10" s="124">
        <f t="shared" si="6"/>
        <v>2870</v>
      </c>
      <c r="BA10" s="124">
        <f t="shared" si="7"/>
        <v>3398</v>
      </c>
      <c r="BB10" s="124">
        <f t="shared" si="8"/>
        <v>6268</v>
      </c>
      <c r="BC10" s="124"/>
      <c r="BD10" s="124"/>
      <c r="BE10" s="124"/>
      <c r="BF10" s="124"/>
      <c r="BG10" s="124">
        <v>143</v>
      </c>
      <c r="BH10" s="124">
        <v>5093</v>
      </c>
      <c r="BI10" s="124">
        <v>263790</v>
      </c>
      <c r="BJ10" s="124">
        <f>SUM(BH10:BI10)</f>
        <v>268883</v>
      </c>
      <c r="BK10" s="124">
        <f>'Aug24'!BK10+BH10</f>
        <v>15836</v>
      </c>
      <c r="BL10" s="124">
        <f>'Aug24'!BL10+BI10</f>
        <v>711820</v>
      </c>
      <c r="BM10" s="124">
        <f>SUM(BK10:BL10)</f>
        <v>727656</v>
      </c>
    </row>
    <row r="11" spans="1:65" s="127" customFormat="1" ht="16.95" customHeight="1">
      <c r="A11" s="128">
        <v>8</v>
      </c>
      <c r="B11" s="129" t="s">
        <v>17</v>
      </c>
      <c r="C11" s="124">
        <v>80000</v>
      </c>
      <c r="D11" s="124">
        <v>25000</v>
      </c>
      <c r="E11" s="124">
        <v>6625</v>
      </c>
      <c r="F11" s="124">
        <v>2060</v>
      </c>
      <c r="G11" s="124">
        <v>6245</v>
      </c>
      <c r="H11" s="125">
        <f t="shared" si="2"/>
        <v>94.264150943396231</v>
      </c>
      <c r="I11" s="124">
        <v>1452</v>
      </c>
      <c r="J11" s="125">
        <f t="shared" si="10"/>
        <v>70.485436893203882</v>
      </c>
      <c r="K11" s="124">
        <f>G11+'Aug24'!K11</f>
        <v>18665</v>
      </c>
      <c r="L11" s="173">
        <f t="shared" si="0"/>
        <v>23.331250000000001</v>
      </c>
      <c r="M11" s="124">
        <f>I11+'Aug24'!M11</f>
        <v>4563</v>
      </c>
      <c r="N11" s="125">
        <f t="shared" si="11"/>
        <v>18.251999999999999</v>
      </c>
      <c r="O11" s="124">
        <v>95</v>
      </c>
      <c r="P11" s="124">
        <v>26</v>
      </c>
      <c r="Q11" s="124">
        <f>O11+'Aug24'!Q11</f>
        <v>306</v>
      </c>
      <c r="R11" s="124">
        <f>P11+'Aug24'!R11</f>
        <v>93</v>
      </c>
      <c r="S11" s="124">
        <v>6586</v>
      </c>
      <c r="T11" s="124">
        <v>1593</v>
      </c>
      <c r="U11" s="124">
        <v>1457</v>
      </c>
      <c r="V11" s="124">
        <v>325</v>
      </c>
      <c r="W11" s="124">
        <v>756</v>
      </c>
      <c r="X11" s="124">
        <v>159</v>
      </c>
      <c r="Y11" s="125">
        <f t="shared" si="12"/>
        <v>51.887439945092659</v>
      </c>
      <c r="Z11" s="125">
        <f t="shared" si="12"/>
        <v>48.92307692307692</v>
      </c>
      <c r="AA11" s="124">
        <v>6096</v>
      </c>
      <c r="AB11" s="124">
        <v>1583</v>
      </c>
      <c r="AC11" s="124">
        <v>2575</v>
      </c>
      <c r="AD11" s="124">
        <v>615</v>
      </c>
      <c r="AE11" s="124">
        <v>2113</v>
      </c>
      <c r="AF11" s="124">
        <v>667</v>
      </c>
      <c r="AG11" s="124">
        <v>43</v>
      </c>
      <c r="AH11" s="124">
        <v>10</v>
      </c>
      <c r="AI11" s="124">
        <v>402</v>
      </c>
      <c r="AJ11" s="124">
        <v>69</v>
      </c>
      <c r="AK11" s="124">
        <v>59</v>
      </c>
      <c r="AL11" s="124">
        <v>8</v>
      </c>
      <c r="AM11" s="124">
        <v>369</v>
      </c>
      <c r="AN11" s="124">
        <v>122</v>
      </c>
      <c r="AO11" s="124">
        <v>1479</v>
      </c>
      <c r="AP11" s="124">
        <v>362</v>
      </c>
      <c r="AQ11" s="124">
        <v>1180</v>
      </c>
      <c r="AR11" s="124">
        <v>313</v>
      </c>
      <c r="AS11" s="124">
        <f t="shared" si="3"/>
        <v>2659</v>
      </c>
      <c r="AT11" s="124">
        <f t="shared" si="4"/>
        <v>675</v>
      </c>
      <c r="AU11" s="124">
        <f t="shared" si="5"/>
        <v>3334</v>
      </c>
      <c r="AV11" s="124">
        <f>AO11+'Aug24'!AV11</f>
        <v>4384</v>
      </c>
      <c r="AW11" s="124">
        <f>AP11+'Aug24'!AW11</f>
        <v>1105</v>
      </c>
      <c r="AX11" s="124">
        <f>AQ11+'Aug24'!AX11</f>
        <v>3553</v>
      </c>
      <c r="AY11" s="124">
        <f>AR11+'Aug24'!AY11</f>
        <v>976</v>
      </c>
      <c r="AZ11" s="124">
        <f t="shared" si="6"/>
        <v>7937</v>
      </c>
      <c r="BA11" s="124">
        <f t="shared" si="7"/>
        <v>2081</v>
      </c>
      <c r="BB11" s="124">
        <f t="shared" si="8"/>
        <v>10018</v>
      </c>
      <c r="BC11" s="124"/>
      <c r="BD11" s="124"/>
      <c r="BE11" s="124"/>
      <c r="BF11" s="124"/>
      <c r="BG11" s="124"/>
      <c r="BH11" s="124"/>
      <c r="BI11" s="124"/>
      <c r="BJ11" s="124"/>
      <c r="BK11" s="175"/>
      <c r="BL11" s="175"/>
      <c r="BM11" s="175"/>
    </row>
    <row r="12" spans="1:65" s="133" customFormat="1" ht="16.95" customHeight="1">
      <c r="A12" s="185"/>
      <c r="B12" s="186" t="s">
        <v>18</v>
      </c>
      <c r="C12" s="186">
        <f>SUM(C10:C11)</f>
        <v>115000</v>
      </c>
      <c r="D12" s="186">
        <f t="shared" ref="D12:BM12" si="13">SUM(D10:D11)</f>
        <v>63000</v>
      </c>
      <c r="E12" s="186">
        <f t="shared" si="13"/>
        <v>9560</v>
      </c>
      <c r="F12" s="186">
        <f t="shared" si="13"/>
        <v>5240</v>
      </c>
      <c r="G12" s="186">
        <f t="shared" si="13"/>
        <v>8444</v>
      </c>
      <c r="H12" s="188">
        <f t="shared" si="2"/>
        <v>88.326359832635987</v>
      </c>
      <c r="I12" s="186">
        <f t="shared" si="13"/>
        <v>4390</v>
      </c>
      <c r="J12" s="188">
        <f t="shared" si="10"/>
        <v>83.778625954198475</v>
      </c>
      <c r="K12" s="186">
        <f t="shared" si="13"/>
        <v>25038</v>
      </c>
      <c r="L12" s="189">
        <f t="shared" si="0"/>
        <v>21.772173913043478</v>
      </c>
      <c r="M12" s="186">
        <f t="shared" si="13"/>
        <v>13116</v>
      </c>
      <c r="N12" s="188">
        <f t="shared" si="11"/>
        <v>20.81904761904762</v>
      </c>
      <c r="O12" s="186">
        <f t="shared" si="13"/>
        <v>130</v>
      </c>
      <c r="P12" s="186">
        <f t="shared" si="13"/>
        <v>135</v>
      </c>
      <c r="Q12" s="186">
        <f t="shared" si="13"/>
        <v>394</v>
      </c>
      <c r="R12" s="186">
        <f t="shared" si="13"/>
        <v>451</v>
      </c>
      <c r="S12" s="186">
        <f t="shared" si="13"/>
        <v>9345</v>
      </c>
      <c r="T12" s="186">
        <f t="shared" si="13"/>
        <v>4721</v>
      </c>
      <c r="U12" s="186">
        <f t="shared" si="13"/>
        <v>2087</v>
      </c>
      <c r="V12" s="186">
        <f t="shared" si="13"/>
        <v>1037</v>
      </c>
      <c r="W12" s="186">
        <f t="shared" si="13"/>
        <v>1075</v>
      </c>
      <c r="X12" s="186">
        <f t="shared" si="13"/>
        <v>514</v>
      </c>
      <c r="Y12" s="188">
        <f t="shared" si="1"/>
        <v>51.509343555342596</v>
      </c>
      <c r="Z12" s="188">
        <f t="shared" si="12"/>
        <v>49.56605593056895</v>
      </c>
      <c r="AA12" s="186">
        <f t="shared" si="13"/>
        <v>8396</v>
      </c>
      <c r="AB12" s="186">
        <f t="shared" si="13"/>
        <v>4058</v>
      </c>
      <c r="AC12" s="186">
        <f t="shared" si="13"/>
        <v>3860</v>
      </c>
      <c r="AD12" s="186">
        <f t="shared" si="13"/>
        <v>1955</v>
      </c>
      <c r="AE12" s="186">
        <f t="shared" si="13"/>
        <v>3128</v>
      </c>
      <c r="AF12" s="186">
        <f t="shared" si="13"/>
        <v>1802</v>
      </c>
      <c r="AG12" s="186">
        <f t="shared" si="13"/>
        <v>72</v>
      </c>
      <c r="AH12" s="186">
        <f t="shared" si="13"/>
        <v>46</v>
      </c>
      <c r="AI12" s="186">
        <f t="shared" si="13"/>
        <v>613</v>
      </c>
      <c r="AJ12" s="186">
        <f t="shared" si="13"/>
        <v>271</v>
      </c>
      <c r="AK12" s="186">
        <f t="shared" si="13"/>
        <v>83</v>
      </c>
      <c r="AL12" s="186">
        <f t="shared" si="13"/>
        <v>34</v>
      </c>
      <c r="AM12" s="186">
        <f t="shared" si="13"/>
        <v>512</v>
      </c>
      <c r="AN12" s="186">
        <f t="shared" si="13"/>
        <v>403</v>
      </c>
      <c r="AO12" s="186">
        <f t="shared" si="13"/>
        <v>2016</v>
      </c>
      <c r="AP12" s="186">
        <f t="shared" si="13"/>
        <v>987</v>
      </c>
      <c r="AQ12" s="186">
        <f t="shared" si="13"/>
        <v>1589</v>
      </c>
      <c r="AR12" s="186">
        <f t="shared" si="13"/>
        <v>828</v>
      </c>
      <c r="AS12" s="186">
        <f t="shared" si="13"/>
        <v>3605</v>
      </c>
      <c r="AT12" s="186">
        <f t="shared" si="13"/>
        <v>1815</v>
      </c>
      <c r="AU12" s="186">
        <f t="shared" si="13"/>
        <v>5420</v>
      </c>
      <c r="AV12" s="186">
        <f t="shared" si="13"/>
        <v>6008</v>
      </c>
      <c r="AW12" s="186">
        <f t="shared" si="13"/>
        <v>2964</v>
      </c>
      <c r="AX12" s="186">
        <f t="shared" si="13"/>
        <v>4799</v>
      </c>
      <c r="AY12" s="186">
        <f t="shared" si="13"/>
        <v>2515</v>
      </c>
      <c r="AZ12" s="186">
        <f t="shared" si="13"/>
        <v>10807</v>
      </c>
      <c r="BA12" s="186">
        <f t="shared" si="13"/>
        <v>5479</v>
      </c>
      <c r="BB12" s="186">
        <f t="shared" si="13"/>
        <v>16286</v>
      </c>
      <c r="BC12" s="186">
        <f t="shared" si="13"/>
        <v>0</v>
      </c>
      <c r="BD12" s="186">
        <f t="shared" si="13"/>
        <v>0</v>
      </c>
      <c r="BE12" s="186">
        <f t="shared" si="13"/>
        <v>0</v>
      </c>
      <c r="BF12" s="186">
        <f t="shared" si="13"/>
        <v>0</v>
      </c>
      <c r="BG12" s="186">
        <f t="shared" si="13"/>
        <v>143</v>
      </c>
      <c r="BH12" s="186">
        <f t="shared" si="13"/>
        <v>5093</v>
      </c>
      <c r="BI12" s="186">
        <f t="shared" si="13"/>
        <v>263790</v>
      </c>
      <c r="BJ12" s="186">
        <f t="shared" si="13"/>
        <v>268883</v>
      </c>
      <c r="BK12" s="186">
        <f t="shared" si="13"/>
        <v>15836</v>
      </c>
      <c r="BL12" s="186">
        <f t="shared" si="13"/>
        <v>711820</v>
      </c>
      <c r="BM12" s="186">
        <f t="shared" si="13"/>
        <v>727656</v>
      </c>
    </row>
    <row r="13" spans="1:65" s="133" customFormat="1" ht="16.95" customHeight="1">
      <c r="A13" s="136">
        <v>9</v>
      </c>
      <c r="B13" s="137" t="s">
        <v>19</v>
      </c>
      <c r="C13" s="132">
        <v>170000</v>
      </c>
      <c r="D13" s="132">
        <v>0</v>
      </c>
      <c r="E13" s="132">
        <v>14000</v>
      </c>
      <c r="F13" s="132">
        <v>0</v>
      </c>
      <c r="G13" s="132">
        <v>12858</v>
      </c>
      <c r="H13" s="138">
        <f t="shared" si="2"/>
        <v>91.842857142857142</v>
      </c>
      <c r="I13" s="132">
        <v>0</v>
      </c>
      <c r="J13" s="125"/>
      <c r="K13" s="124">
        <f>G13+'Aug24'!K13</f>
        <v>35470</v>
      </c>
      <c r="L13" s="173">
        <f t="shared" si="0"/>
        <v>20.86470588235294</v>
      </c>
      <c r="M13" s="124">
        <f>I13+'Aug24'!M13</f>
        <v>0</v>
      </c>
      <c r="N13" s="138"/>
      <c r="O13" s="132">
        <v>200</v>
      </c>
      <c r="P13" s="132">
        <v>0</v>
      </c>
      <c r="Q13" s="124">
        <f>O13+'Aug24'!Q13</f>
        <v>572</v>
      </c>
      <c r="R13" s="124">
        <f>P13+'Aug24'!R13</f>
        <v>0</v>
      </c>
      <c r="S13" s="132">
        <v>20317</v>
      </c>
      <c r="T13" s="132">
        <v>0</v>
      </c>
      <c r="U13" s="132">
        <v>4557</v>
      </c>
      <c r="V13" s="132">
        <v>0</v>
      </c>
      <c r="W13" s="132">
        <v>2241</v>
      </c>
      <c r="X13" s="132">
        <v>0</v>
      </c>
      <c r="Y13" s="125">
        <f t="shared" si="1"/>
        <v>49.177090190915074</v>
      </c>
      <c r="Z13" s="138"/>
      <c r="AA13" s="132">
        <v>11559</v>
      </c>
      <c r="AB13" s="132">
        <v>0</v>
      </c>
      <c r="AC13" s="132">
        <v>5606</v>
      </c>
      <c r="AD13" s="132">
        <v>0</v>
      </c>
      <c r="AE13" s="132">
        <v>5466</v>
      </c>
      <c r="AF13" s="132">
        <v>0</v>
      </c>
      <c r="AG13" s="132">
        <v>250</v>
      </c>
      <c r="AH13" s="132">
        <v>0</v>
      </c>
      <c r="AI13" s="132">
        <v>688</v>
      </c>
      <c r="AJ13" s="132">
        <v>0</v>
      </c>
      <c r="AK13" s="132">
        <v>423</v>
      </c>
      <c r="AL13" s="132">
        <v>0</v>
      </c>
      <c r="AM13" s="132">
        <v>451</v>
      </c>
      <c r="AN13" s="132">
        <v>0</v>
      </c>
      <c r="AO13" s="132">
        <v>2656</v>
      </c>
      <c r="AP13" s="132">
        <v>0</v>
      </c>
      <c r="AQ13" s="132">
        <v>2152</v>
      </c>
      <c r="AR13" s="132">
        <v>0</v>
      </c>
      <c r="AS13" s="124">
        <f t="shared" si="3"/>
        <v>4808</v>
      </c>
      <c r="AT13" s="124">
        <f t="shared" si="4"/>
        <v>0</v>
      </c>
      <c r="AU13" s="124">
        <f t="shared" si="5"/>
        <v>4808</v>
      </c>
      <c r="AV13" s="124">
        <f>AO13+'Aug24'!AV13</f>
        <v>7790</v>
      </c>
      <c r="AW13" s="124">
        <f>AP13+'Aug24'!AW13</f>
        <v>0</v>
      </c>
      <c r="AX13" s="124">
        <f>AQ13+'Aug24'!AX13</f>
        <v>6299</v>
      </c>
      <c r="AY13" s="124">
        <f>AR13+'Aug24'!AY13</f>
        <v>0</v>
      </c>
      <c r="AZ13" s="124">
        <f t="shared" si="6"/>
        <v>14089</v>
      </c>
      <c r="BA13" s="124">
        <f t="shared" si="7"/>
        <v>0</v>
      </c>
      <c r="BB13" s="124">
        <f t="shared" si="8"/>
        <v>14089</v>
      </c>
      <c r="BC13" s="132">
        <v>0</v>
      </c>
      <c r="BD13" s="132">
        <v>0</v>
      </c>
      <c r="BE13" s="132">
        <v>0</v>
      </c>
      <c r="BF13" s="132">
        <v>0</v>
      </c>
      <c r="BG13" s="132">
        <v>0</v>
      </c>
      <c r="BH13" s="132">
        <v>0</v>
      </c>
      <c r="BI13" s="132">
        <v>0</v>
      </c>
      <c r="BJ13" s="132">
        <v>0</v>
      </c>
      <c r="BK13" s="176">
        <v>0</v>
      </c>
      <c r="BL13" s="176">
        <v>0</v>
      </c>
      <c r="BM13" s="176">
        <v>0</v>
      </c>
    </row>
    <row r="14" spans="1:65" s="127" customFormat="1" ht="16.95" customHeight="1">
      <c r="A14" s="123">
        <v>10</v>
      </c>
      <c r="B14" s="124" t="s">
        <v>20</v>
      </c>
      <c r="C14" s="124">
        <v>71000</v>
      </c>
      <c r="D14" s="124">
        <v>0</v>
      </c>
      <c r="E14" s="124">
        <v>5800</v>
      </c>
      <c r="F14" s="124">
        <v>0</v>
      </c>
      <c r="G14" s="124">
        <v>4486</v>
      </c>
      <c r="H14" s="125">
        <f t="shared" si="2"/>
        <v>77.34482758620689</v>
      </c>
      <c r="I14" s="124">
        <v>0</v>
      </c>
      <c r="J14" s="125"/>
      <c r="K14" s="124">
        <f>G14+'Aug24'!K14</f>
        <v>26167</v>
      </c>
      <c r="L14" s="173">
        <f t="shared" si="0"/>
        <v>36.854929577464787</v>
      </c>
      <c r="M14" s="124">
        <f>I14+'Aug24'!M14</f>
        <v>0</v>
      </c>
      <c r="N14" s="125"/>
      <c r="O14" s="124">
        <v>313</v>
      </c>
      <c r="P14" s="124">
        <v>0</v>
      </c>
      <c r="Q14" s="124">
        <f>O14+'Aug24'!Q14</f>
        <v>1731</v>
      </c>
      <c r="R14" s="124">
        <f>P14+'Aug24'!R14</f>
        <v>0</v>
      </c>
      <c r="S14" s="124">
        <v>8269</v>
      </c>
      <c r="T14" s="124">
        <v>0</v>
      </c>
      <c r="U14" s="124">
        <v>2063</v>
      </c>
      <c r="V14" s="124">
        <v>0</v>
      </c>
      <c r="W14" s="124">
        <v>1153</v>
      </c>
      <c r="X14" s="124">
        <v>0</v>
      </c>
      <c r="Y14" s="125">
        <f t="shared" si="1"/>
        <v>55.88948133785749</v>
      </c>
      <c r="Z14" s="125"/>
      <c r="AA14" s="124">
        <v>4774</v>
      </c>
      <c r="AB14" s="124">
        <v>0</v>
      </c>
      <c r="AC14" s="124">
        <v>2703</v>
      </c>
      <c r="AD14" s="124">
        <v>0</v>
      </c>
      <c r="AE14" s="124">
        <v>2071</v>
      </c>
      <c r="AF14" s="124">
        <v>0</v>
      </c>
      <c r="AG14" s="124">
        <v>107</v>
      </c>
      <c r="AH14" s="124">
        <v>0</v>
      </c>
      <c r="AI14" s="124">
        <v>254</v>
      </c>
      <c r="AJ14" s="124">
        <v>0</v>
      </c>
      <c r="AK14" s="124">
        <v>120</v>
      </c>
      <c r="AL14" s="124">
        <v>0</v>
      </c>
      <c r="AM14" s="124">
        <v>178</v>
      </c>
      <c r="AN14" s="124">
        <v>0</v>
      </c>
      <c r="AO14" s="124">
        <v>1125</v>
      </c>
      <c r="AP14" s="124">
        <v>0</v>
      </c>
      <c r="AQ14" s="124">
        <v>919</v>
      </c>
      <c r="AR14" s="124">
        <v>0</v>
      </c>
      <c r="AS14" s="124">
        <f t="shared" si="3"/>
        <v>2044</v>
      </c>
      <c r="AT14" s="124">
        <f t="shared" si="4"/>
        <v>0</v>
      </c>
      <c r="AU14" s="124">
        <f t="shared" si="5"/>
        <v>2044</v>
      </c>
      <c r="AV14" s="124">
        <f>AO14+'Aug24'!AV14</f>
        <v>3262</v>
      </c>
      <c r="AW14" s="124">
        <f>AP14+'Aug24'!AW14</f>
        <v>0</v>
      </c>
      <c r="AX14" s="124">
        <f>AQ14+'Aug24'!AX14</f>
        <v>2731</v>
      </c>
      <c r="AY14" s="124">
        <f>AR14+'Aug24'!AY14</f>
        <v>0</v>
      </c>
      <c r="AZ14" s="124">
        <f t="shared" si="6"/>
        <v>5993</v>
      </c>
      <c r="BA14" s="124">
        <f t="shared" si="7"/>
        <v>0</v>
      </c>
      <c r="BB14" s="124">
        <f t="shared" si="8"/>
        <v>5993</v>
      </c>
      <c r="BC14" s="124">
        <v>30</v>
      </c>
      <c r="BD14" s="124">
        <v>150</v>
      </c>
      <c r="BE14" s="124">
        <f>BC14+'Aug24'!BE14</f>
        <v>90</v>
      </c>
      <c r="BF14" s="124">
        <f>BD14+'Aug24'!BF14</f>
        <v>450</v>
      </c>
      <c r="BG14" s="124"/>
      <c r="BH14" s="124"/>
      <c r="BI14" s="124"/>
      <c r="BJ14" s="124"/>
      <c r="BK14" s="175"/>
      <c r="BL14" s="175"/>
      <c r="BM14" s="175"/>
    </row>
    <row r="15" spans="1:65" s="127" customFormat="1" ht="16.95" customHeight="1">
      <c r="A15" s="123">
        <v>11</v>
      </c>
      <c r="B15" s="124" t="s">
        <v>21</v>
      </c>
      <c r="C15" s="124">
        <v>58000</v>
      </c>
      <c r="D15" s="124">
        <v>0</v>
      </c>
      <c r="E15" s="124">
        <v>4834</v>
      </c>
      <c r="F15" s="124">
        <v>0</v>
      </c>
      <c r="G15" s="124">
        <v>3134</v>
      </c>
      <c r="H15" s="125">
        <f t="shared" si="2"/>
        <v>64.832436905254454</v>
      </c>
      <c r="I15" s="124">
        <v>0</v>
      </c>
      <c r="J15" s="125"/>
      <c r="K15" s="124">
        <f>G15+'Aug24'!K15</f>
        <v>10063</v>
      </c>
      <c r="L15" s="173">
        <f t="shared" si="0"/>
        <v>17.350000000000001</v>
      </c>
      <c r="M15" s="124">
        <f>I15+'Aug24'!M15</f>
        <v>0</v>
      </c>
      <c r="N15" s="125"/>
      <c r="O15" s="124">
        <v>170</v>
      </c>
      <c r="P15" s="124">
        <v>0</v>
      </c>
      <c r="Q15" s="124">
        <f>O15+'Aug24'!Q15</f>
        <v>560</v>
      </c>
      <c r="R15" s="124">
        <f>P15+'Aug24'!R15</f>
        <v>0</v>
      </c>
      <c r="S15" s="124">
        <v>4663</v>
      </c>
      <c r="T15" s="124">
        <v>0</v>
      </c>
      <c r="U15" s="124">
        <v>1075</v>
      </c>
      <c r="V15" s="124">
        <v>0</v>
      </c>
      <c r="W15" s="124">
        <v>590</v>
      </c>
      <c r="X15" s="124">
        <v>0</v>
      </c>
      <c r="Y15" s="125">
        <f t="shared" si="1"/>
        <v>54.883720930232556</v>
      </c>
      <c r="Z15" s="125"/>
      <c r="AA15" s="124">
        <v>3756</v>
      </c>
      <c r="AB15" s="124">
        <v>0</v>
      </c>
      <c r="AC15" s="124">
        <v>2103</v>
      </c>
      <c r="AD15" s="124">
        <v>0</v>
      </c>
      <c r="AE15" s="124">
        <v>1653</v>
      </c>
      <c r="AF15" s="124">
        <v>0</v>
      </c>
      <c r="AG15" s="124">
        <v>92</v>
      </c>
      <c r="AH15" s="124">
        <v>0</v>
      </c>
      <c r="AI15" s="124">
        <v>245</v>
      </c>
      <c r="AJ15" s="124">
        <v>0</v>
      </c>
      <c r="AK15" s="124">
        <v>76</v>
      </c>
      <c r="AL15" s="124">
        <v>0</v>
      </c>
      <c r="AM15" s="124">
        <v>86</v>
      </c>
      <c r="AN15" s="124">
        <v>0</v>
      </c>
      <c r="AO15" s="124">
        <v>865</v>
      </c>
      <c r="AP15" s="124">
        <v>0</v>
      </c>
      <c r="AQ15" s="124">
        <v>739</v>
      </c>
      <c r="AR15" s="124">
        <v>0</v>
      </c>
      <c r="AS15" s="124">
        <f t="shared" si="3"/>
        <v>1604</v>
      </c>
      <c r="AT15" s="124">
        <f t="shared" si="4"/>
        <v>0</v>
      </c>
      <c r="AU15" s="124">
        <f t="shared" si="5"/>
        <v>1604</v>
      </c>
      <c r="AV15" s="124">
        <f>AO15+'Aug24'!AV15</f>
        <v>2383</v>
      </c>
      <c r="AW15" s="124">
        <f>AP15+'Aug24'!AW15</f>
        <v>0</v>
      </c>
      <c r="AX15" s="124">
        <f>AQ15+'Aug24'!AX15</f>
        <v>1983</v>
      </c>
      <c r="AY15" s="124">
        <f>AR15+'Aug24'!AY15</f>
        <v>0</v>
      </c>
      <c r="AZ15" s="124">
        <f t="shared" si="6"/>
        <v>4366</v>
      </c>
      <c r="BA15" s="124">
        <f t="shared" si="7"/>
        <v>0</v>
      </c>
      <c r="BB15" s="124">
        <f t="shared" si="8"/>
        <v>4366</v>
      </c>
      <c r="BC15" s="124"/>
      <c r="BD15" s="124"/>
      <c r="BE15" s="124"/>
      <c r="BF15" s="124"/>
      <c r="BG15" s="124"/>
      <c r="BH15" s="124"/>
      <c r="BI15" s="124"/>
      <c r="BJ15" s="124"/>
      <c r="BK15" s="175"/>
      <c r="BL15" s="175"/>
      <c r="BM15" s="175"/>
    </row>
    <row r="16" spans="1:65" s="127" customFormat="1" ht="16.95" customHeight="1">
      <c r="A16" s="123">
        <v>12</v>
      </c>
      <c r="B16" s="124" t="s">
        <v>22</v>
      </c>
      <c r="C16" s="124">
        <v>48000</v>
      </c>
      <c r="D16" s="124">
        <v>0</v>
      </c>
      <c r="E16" s="124">
        <v>3525</v>
      </c>
      <c r="F16" s="124">
        <v>0</v>
      </c>
      <c r="G16" s="124">
        <v>2649</v>
      </c>
      <c r="H16" s="125">
        <f t="shared" si="2"/>
        <v>75.148936170212764</v>
      </c>
      <c r="I16" s="124">
        <v>0</v>
      </c>
      <c r="J16" s="125"/>
      <c r="K16" s="124">
        <f>G16+'Aug24'!K16</f>
        <v>8010</v>
      </c>
      <c r="L16" s="173">
        <f t="shared" si="0"/>
        <v>16.6875</v>
      </c>
      <c r="M16" s="124">
        <f>I16+'Aug24'!M16</f>
        <v>0</v>
      </c>
      <c r="N16" s="125"/>
      <c r="O16" s="124">
        <v>184</v>
      </c>
      <c r="P16" s="124">
        <v>0</v>
      </c>
      <c r="Q16" s="124">
        <f>O16+'Aug24'!Q16</f>
        <v>557</v>
      </c>
      <c r="R16" s="124">
        <f>P16+'Aug24'!R16</f>
        <v>0</v>
      </c>
      <c r="S16" s="124">
        <v>3907</v>
      </c>
      <c r="T16" s="124">
        <v>0</v>
      </c>
      <c r="U16" s="124">
        <v>970</v>
      </c>
      <c r="V16" s="124">
        <v>0</v>
      </c>
      <c r="W16" s="124">
        <v>585</v>
      </c>
      <c r="X16" s="124">
        <v>0</v>
      </c>
      <c r="Y16" s="125">
        <f t="shared" si="1"/>
        <v>60.309278350515463</v>
      </c>
      <c r="Z16" s="125"/>
      <c r="AA16" s="124">
        <v>3179</v>
      </c>
      <c r="AB16" s="124">
        <v>0</v>
      </c>
      <c r="AC16" s="124">
        <v>1783</v>
      </c>
      <c r="AD16" s="124">
        <v>0</v>
      </c>
      <c r="AE16" s="124">
        <v>1396</v>
      </c>
      <c r="AF16" s="124">
        <v>0</v>
      </c>
      <c r="AG16" s="124">
        <v>90</v>
      </c>
      <c r="AH16" s="124">
        <v>0</v>
      </c>
      <c r="AI16" s="124">
        <v>177</v>
      </c>
      <c r="AJ16" s="124">
        <v>0</v>
      </c>
      <c r="AK16" s="124">
        <v>81</v>
      </c>
      <c r="AL16" s="124">
        <v>0</v>
      </c>
      <c r="AM16" s="124">
        <v>93</v>
      </c>
      <c r="AN16" s="124">
        <v>0</v>
      </c>
      <c r="AO16" s="124">
        <v>707</v>
      </c>
      <c r="AP16" s="124">
        <v>0</v>
      </c>
      <c r="AQ16" s="124">
        <v>655</v>
      </c>
      <c r="AR16" s="124">
        <v>0</v>
      </c>
      <c r="AS16" s="124">
        <f t="shared" si="3"/>
        <v>1362</v>
      </c>
      <c r="AT16" s="124">
        <f t="shared" si="4"/>
        <v>0</v>
      </c>
      <c r="AU16" s="124">
        <f t="shared" si="5"/>
        <v>1362</v>
      </c>
      <c r="AV16" s="124">
        <f>AO16+'Aug24'!AV16</f>
        <v>2041</v>
      </c>
      <c r="AW16" s="124">
        <f>AP16+'Aug24'!AW16</f>
        <v>0</v>
      </c>
      <c r="AX16" s="124">
        <f>AQ16+'Aug24'!AX16</f>
        <v>1908</v>
      </c>
      <c r="AY16" s="124">
        <f>AR16+'Aug24'!AY16</f>
        <v>0</v>
      </c>
      <c r="AZ16" s="124">
        <f t="shared" si="6"/>
        <v>3949</v>
      </c>
      <c r="BA16" s="124">
        <f t="shared" si="7"/>
        <v>0</v>
      </c>
      <c r="BB16" s="124">
        <f t="shared" si="8"/>
        <v>3949</v>
      </c>
      <c r="BC16" s="124"/>
      <c r="BD16" s="124"/>
      <c r="BE16" s="124"/>
      <c r="BF16" s="124"/>
      <c r="BG16" s="124"/>
      <c r="BH16" s="124"/>
      <c r="BI16" s="124"/>
      <c r="BJ16" s="124"/>
      <c r="BK16" s="175"/>
      <c r="BL16" s="175"/>
      <c r="BM16" s="175"/>
    </row>
    <row r="17" spans="1:65" s="127" customFormat="1" ht="16.95" customHeight="1">
      <c r="A17" s="123">
        <v>13</v>
      </c>
      <c r="B17" s="124" t="s">
        <v>23</v>
      </c>
      <c r="C17" s="124">
        <v>50000</v>
      </c>
      <c r="D17" s="124">
        <v>0</v>
      </c>
      <c r="E17" s="124">
        <v>3825</v>
      </c>
      <c r="F17" s="124">
        <v>0</v>
      </c>
      <c r="G17" s="124">
        <v>2821</v>
      </c>
      <c r="H17" s="125">
        <f t="shared" si="2"/>
        <v>73.751633986928098</v>
      </c>
      <c r="I17" s="124">
        <v>0</v>
      </c>
      <c r="J17" s="125"/>
      <c r="K17" s="124">
        <f>G17+'Aug24'!K17</f>
        <v>8463</v>
      </c>
      <c r="L17" s="173">
        <f t="shared" si="0"/>
        <v>16.925999999999998</v>
      </c>
      <c r="M17" s="124">
        <f>I17+'Aug24'!M17</f>
        <v>0</v>
      </c>
      <c r="N17" s="125"/>
      <c r="O17" s="124">
        <v>113</v>
      </c>
      <c r="P17" s="124">
        <v>0</v>
      </c>
      <c r="Q17" s="124">
        <f>O17+'Aug24'!Q17</f>
        <v>443</v>
      </c>
      <c r="R17" s="124">
        <f>P17+'Aug24'!R17</f>
        <v>0</v>
      </c>
      <c r="S17" s="124">
        <v>4320</v>
      </c>
      <c r="T17" s="124">
        <v>0</v>
      </c>
      <c r="U17" s="124">
        <v>975</v>
      </c>
      <c r="V17" s="124">
        <v>0</v>
      </c>
      <c r="W17" s="124">
        <v>531</v>
      </c>
      <c r="X17" s="124">
        <v>0</v>
      </c>
      <c r="Y17" s="125">
        <f t="shared" si="1"/>
        <v>54.46153846153846</v>
      </c>
      <c r="Z17" s="125"/>
      <c r="AA17" s="124">
        <v>3033</v>
      </c>
      <c r="AB17" s="124">
        <v>0</v>
      </c>
      <c r="AC17" s="124">
        <v>1675</v>
      </c>
      <c r="AD17" s="124">
        <v>0</v>
      </c>
      <c r="AE17" s="124">
        <v>1358</v>
      </c>
      <c r="AF17" s="124">
        <v>0</v>
      </c>
      <c r="AG17" s="124">
        <v>35</v>
      </c>
      <c r="AH17" s="124">
        <v>0</v>
      </c>
      <c r="AI17" s="124">
        <v>215</v>
      </c>
      <c r="AJ17" s="124">
        <v>0</v>
      </c>
      <c r="AK17" s="124">
        <v>32</v>
      </c>
      <c r="AL17" s="124">
        <v>0</v>
      </c>
      <c r="AM17" s="124">
        <v>197</v>
      </c>
      <c r="AN17" s="124">
        <v>0</v>
      </c>
      <c r="AO17" s="124">
        <v>618</v>
      </c>
      <c r="AP17" s="124">
        <v>0</v>
      </c>
      <c r="AQ17" s="124">
        <v>558</v>
      </c>
      <c r="AR17" s="124">
        <v>0</v>
      </c>
      <c r="AS17" s="124">
        <f t="shared" si="3"/>
        <v>1176</v>
      </c>
      <c r="AT17" s="124">
        <f t="shared" si="4"/>
        <v>0</v>
      </c>
      <c r="AU17" s="124">
        <f t="shared" si="5"/>
        <v>1176</v>
      </c>
      <c r="AV17" s="124">
        <f>AO17+'Aug24'!AV17</f>
        <v>1974</v>
      </c>
      <c r="AW17" s="124">
        <f>AP17+'Aug24'!AW17</f>
        <v>0</v>
      </c>
      <c r="AX17" s="124">
        <f>AQ17+'Aug24'!AX17</f>
        <v>1852</v>
      </c>
      <c r="AY17" s="124">
        <f>AR17+'Aug24'!AY17</f>
        <v>0</v>
      </c>
      <c r="AZ17" s="124">
        <f t="shared" si="6"/>
        <v>3826</v>
      </c>
      <c r="BA17" s="124">
        <f t="shared" si="7"/>
        <v>0</v>
      </c>
      <c r="BB17" s="124">
        <f t="shared" si="8"/>
        <v>3826</v>
      </c>
      <c r="BC17" s="124"/>
      <c r="BD17" s="124"/>
      <c r="BE17" s="124"/>
      <c r="BF17" s="124"/>
      <c r="BG17" s="124"/>
      <c r="BH17" s="124"/>
      <c r="BI17" s="124"/>
      <c r="BJ17" s="124"/>
      <c r="BK17" s="175"/>
      <c r="BL17" s="175"/>
      <c r="BM17" s="175"/>
    </row>
    <row r="18" spans="1:65" s="127" customFormat="1" ht="16.95" customHeight="1">
      <c r="A18" s="128">
        <v>14</v>
      </c>
      <c r="B18" s="129" t="s">
        <v>24</v>
      </c>
      <c r="C18" s="124">
        <v>56000</v>
      </c>
      <c r="D18" s="124">
        <v>0</v>
      </c>
      <c r="E18" s="124">
        <v>4265</v>
      </c>
      <c r="F18" s="124">
        <v>0</v>
      </c>
      <c r="G18" s="124">
        <v>4237</v>
      </c>
      <c r="H18" s="125">
        <f t="shared" si="2"/>
        <v>99.343493552168809</v>
      </c>
      <c r="I18" s="124">
        <v>0</v>
      </c>
      <c r="J18" s="125"/>
      <c r="K18" s="124">
        <f>G18+'Aug24'!K18</f>
        <v>12029</v>
      </c>
      <c r="L18" s="173">
        <f t="shared" si="0"/>
        <v>21.480357142857144</v>
      </c>
      <c r="M18" s="124">
        <f>I18+'Aug24'!M18</f>
        <v>0</v>
      </c>
      <c r="N18" s="125"/>
      <c r="O18" s="124">
        <v>118</v>
      </c>
      <c r="P18" s="124">
        <v>0</v>
      </c>
      <c r="Q18" s="124">
        <f>O18+'Aug24'!Q18</f>
        <v>610</v>
      </c>
      <c r="R18" s="124">
        <f>P18+'Aug24'!R18</f>
        <v>0</v>
      </c>
      <c r="S18" s="124">
        <v>6969</v>
      </c>
      <c r="T18" s="124">
        <v>0</v>
      </c>
      <c r="U18" s="124">
        <v>1678</v>
      </c>
      <c r="V18" s="124">
        <v>0</v>
      </c>
      <c r="W18" s="124">
        <v>864</v>
      </c>
      <c r="X18" s="124">
        <v>0</v>
      </c>
      <c r="Y18" s="125">
        <f t="shared" si="1"/>
        <v>51.489868891537547</v>
      </c>
      <c r="Z18" s="125"/>
      <c r="AA18" s="124">
        <v>3794</v>
      </c>
      <c r="AB18" s="124">
        <v>0</v>
      </c>
      <c r="AC18" s="124">
        <v>2006</v>
      </c>
      <c r="AD18" s="124">
        <v>0</v>
      </c>
      <c r="AE18" s="124">
        <v>1505</v>
      </c>
      <c r="AF18" s="124">
        <v>0</v>
      </c>
      <c r="AG18" s="124">
        <v>51</v>
      </c>
      <c r="AH18" s="124">
        <v>0</v>
      </c>
      <c r="AI18" s="124">
        <v>259</v>
      </c>
      <c r="AJ18" s="124">
        <v>0</v>
      </c>
      <c r="AK18" s="124">
        <v>26</v>
      </c>
      <c r="AL18" s="124">
        <v>0</v>
      </c>
      <c r="AM18" s="124">
        <v>46</v>
      </c>
      <c r="AN18" s="124">
        <v>0</v>
      </c>
      <c r="AO18" s="124">
        <v>876</v>
      </c>
      <c r="AP18" s="124">
        <v>0</v>
      </c>
      <c r="AQ18" s="124">
        <v>691</v>
      </c>
      <c r="AR18" s="124">
        <v>0</v>
      </c>
      <c r="AS18" s="124">
        <f t="shared" si="3"/>
        <v>1567</v>
      </c>
      <c r="AT18" s="124">
        <f t="shared" si="4"/>
        <v>0</v>
      </c>
      <c r="AU18" s="124">
        <f t="shared" si="5"/>
        <v>1567</v>
      </c>
      <c r="AV18" s="124">
        <f>AO18+'Aug24'!AV18</f>
        <v>2726</v>
      </c>
      <c r="AW18" s="124">
        <f>AP18+'Aug24'!AW18</f>
        <v>0</v>
      </c>
      <c r="AX18" s="124">
        <f>AQ18+'Aug24'!AX18</f>
        <v>2122</v>
      </c>
      <c r="AY18" s="124">
        <f>AR18+'Aug24'!AY18</f>
        <v>0</v>
      </c>
      <c r="AZ18" s="124">
        <f t="shared" si="6"/>
        <v>4848</v>
      </c>
      <c r="BA18" s="124">
        <f t="shared" si="7"/>
        <v>0</v>
      </c>
      <c r="BB18" s="124">
        <f t="shared" si="8"/>
        <v>4848</v>
      </c>
      <c r="BC18" s="124"/>
      <c r="BD18" s="124"/>
      <c r="BE18" s="124"/>
      <c r="BF18" s="124"/>
      <c r="BG18" s="124"/>
      <c r="BH18" s="124"/>
      <c r="BI18" s="124"/>
      <c r="BJ18" s="124"/>
      <c r="BK18" s="175"/>
      <c r="BL18" s="175"/>
      <c r="BM18" s="175"/>
    </row>
    <row r="19" spans="1:65" s="133" customFormat="1" ht="16.95" customHeight="1">
      <c r="A19" s="185"/>
      <c r="B19" s="186" t="s">
        <v>18</v>
      </c>
      <c r="C19" s="186">
        <f>SUM(C14:C18)</f>
        <v>283000</v>
      </c>
      <c r="D19" s="186">
        <f t="shared" ref="D19:BM19" si="14">SUM(D14:D18)</f>
        <v>0</v>
      </c>
      <c r="E19" s="186">
        <f t="shared" si="14"/>
        <v>22249</v>
      </c>
      <c r="F19" s="186">
        <f t="shared" si="14"/>
        <v>0</v>
      </c>
      <c r="G19" s="186">
        <f t="shared" si="14"/>
        <v>17327</v>
      </c>
      <c r="H19" s="188">
        <f t="shared" si="2"/>
        <v>77.877657422805513</v>
      </c>
      <c r="I19" s="186">
        <f t="shared" si="14"/>
        <v>0</v>
      </c>
      <c r="J19" s="186">
        <f t="shared" si="14"/>
        <v>0</v>
      </c>
      <c r="K19" s="186">
        <f t="shared" si="14"/>
        <v>64732</v>
      </c>
      <c r="L19" s="189">
        <f t="shared" si="0"/>
        <v>22.873498233215546</v>
      </c>
      <c r="M19" s="186">
        <f t="shared" si="14"/>
        <v>0</v>
      </c>
      <c r="N19" s="186">
        <f t="shared" si="14"/>
        <v>0</v>
      </c>
      <c r="O19" s="186">
        <f t="shared" si="14"/>
        <v>898</v>
      </c>
      <c r="P19" s="186">
        <f t="shared" si="14"/>
        <v>0</v>
      </c>
      <c r="Q19" s="186">
        <f t="shared" si="14"/>
        <v>3901</v>
      </c>
      <c r="R19" s="186">
        <f t="shared" si="14"/>
        <v>0</v>
      </c>
      <c r="S19" s="186">
        <f t="shared" si="14"/>
        <v>28128</v>
      </c>
      <c r="T19" s="186">
        <f t="shared" si="14"/>
        <v>0</v>
      </c>
      <c r="U19" s="186">
        <f t="shared" si="14"/>
        <v>6761</v>
      </c>
      <c r="V19" s="186">
        <f t="shared" si="14"/>
        <v>0</v>
      </c>
      <c r="W19" s="186">
        <f t="shared" si="14"/>
        <v>3723</v>
      </c>
      <c r="X19" s="186">
        <f t="shared" si="14"/>
        <v>0</v>
      </c>
      <c r="Y19" s="188">
        <f t="shared" si="1"/>
        <v>55.065818665877828</v>
      </c>
      <c r="Z19" s="186">
        <f t="shared" si="14"/>
        <v>0</v>
      </c>
      <c r="AA19" s="186">
        <f t="shared" si="14"/>
        <v>18536</v>
      </c>
      <c r="AB19" s="186">
        <f t="shared" si="14"/>
        <v>0</v>
      </c>
      <c r="AC19" s="186">
        <f t="shared" si="14"/>
        <v>10270</v>
      </c>
      <c r="AD19" s="186">
        <f t="shared" si="14"/>
        <v>0</v>
      </c>
      <c r="AE19" s="186">
        <f t="shared" si="14"/>
        <v>7983</v>
      </c>
      <c r="AF19" s="186">
        <f t="shared" si="14"/>
        <v>0</v>
      </c>
      <c r="AG19" s="186">
        <f t="shared" si="14"/>
        <v>375</v>
      </c>
      <c r="AH19" s="186">
        <f t="shared" si="14"/>
        <v>0</v>
      </c>
      <c r="AI19" s="186">
        <f t="shared" si="14"/>
        <v>1150</v>
      </c>
      <c r="AJ19" s="186">
        <f t="shared" si="14"/>
        <v>0</v>
      </c>
      <c r="AK19" s="186">
        <f t="shared" si="14"/>
        <v>335</v>
      </c>
      <c r="AL19" s="186">
        <f t="shared" si="14"/>
        <v>0</v>
      </c>
      <c r="AM19" s="186">
        <f t="shared" si="14"/>
        <v>600</v>
      </c>
      <c r="AN19" s="186">
        <f t="shared" si="14"/>
        <v>0</v>
      </c>
      <c r="AO19" s="186">
        <f t="shared" si="14"/>
        <v>4191</v>
      </c>
      <c r="AP19" s="186">
        <f t="shared" si="14"/>
        <v>0</v>
      </c>
      <c r="AQ19" s="186">
        <f t="shared" si="14"/>
        <v>3562</v>
      </c>
      <c r="AR19" s="186">
        <f t="shared" si="14"/>
        <v>0</v>
      </c>
      <c r="AS19" s="186">
        <f t="shared" si="14"/>
        <v>7753</v>
      </c>
      <c r="AT19" s="186">
        <f t="shared" si="14"/>
        <v>0</v>
      </c>
      <c r="AU19" s="186">
        <f t="shared" si="14"/>
        <v>7753</v>
      </c>
      <c r="AV19" s="186">
        <f t="shared" si="14"/>
        <v>12386</v>
      </c>
      <c r="AW19" s="186">
        <f t="shared" si="14"/>
        <v>0</v>
      </c>
      <c r="AX19" s="186">
        <f t="shared" si="14"/>
        <v>10596</v>
      </c>
      <c r="AY19" s="186">
        <f t="shared" si="14"/>
        <v>0</v>
      </c>
      <c r="AZ19" s="186">
        <f t="shared" si="14"/>
        <v>22982</v>
      </c>
      <c r="BA19" s="186">
        <f t="shared" si="14"/>
        <v>0</v>
      </c>
      <c r="BB19" s="186">
        <f t="shared" si="14"/>
        <v>22982</v>
      </c>
      <c r="BC19" s="186">
        <f t="shared" si="14"/>
        <v>30</v>
      </c>
      <c r="BD19" s="186">
        <f t="shared" si="14"/>
        <v>150</v>
      </c>
      <c r="BE19" s="186">
        <f t="shared" si="14"/>
        <v>90</v>
      </c>
      <c r="BF19" s="186">
        <f t="shared" si="14"/>
        <v>450</v>
      </c>
      <c r="BG19" s="186">
        <f t="shared" si="14"/>
        <v>0</v>
      </c>
      <c r="BH19" s="186">
        <f t="shared" si="14"/>
        <v>0</v>
      </c>
      <c r="BI19" s="186">
        <f t="shared" si="14"/>
        <v>0</v>
      </c>
      <c r="BJ19" s="186">
        <f t="shared" si="14"/>
        <v>0</v>
      </c>
      <c r="BK19" s="186">
        <f t="shared" si="14"/>
        <v>0</v>
      </c>
      <c r="BL19" s="186">
        <f t="shared" si="14"/>
        <v>0</v>
      </c>
      <c r="BM19" s="186">
        <f t="shared" si="14"/>
        <v>0</v>
      </c>
    </row>
    <row r="20" spans="1:65" s="142" customFormat="1" ht="16.95" customHeight="1">
      <c r="A20" s="134">
        <v>15</v>
      </c>
      <c r="B20" s="140" t="s">
        <v>25</v>
      </c>
      <c r="C20" s="124">
        <v>120000</v>
      </c>
      <c r="D20" s="124">
        <v>0</v>
      </c>
      <c r="E20" s="124">
        <v>10235</v>
      </c>
      <c r="F20" s="124">
        <v>0</v>
      </c>
      <c r="G20" s="124">
        <v>9284</v>
      </c>
      <c r="H20" s="125">
        <f t="shared" si="2"/>
        <v>90.70835368832438</v>
      </c>
      <c r="I20" s="124">
        <v>0</v>
      </c>
      <c r="J20" s="125"/>
      <c r="K20" s="124">
        <f>G20+'Aug24'!K20</f>
        <v>27724</v>
      </c>
      <c r="L20" s="173">
        <f t="shared" si="0"/>
        <v>23.103333333333332</v>
      </c>
      <c r="M20" s="124">
        <f>I20+'Aug24'!M20</f>
        <v>0</v>
      </c>
      <c r="N20" s="125"/>
      <c r="O20" s="124">
        <v>12</v>
      </c>
      <c r="P20" s="124">
        <v>0</v>
      </c>
      <c r="Q20" s="124">
        <f>O20+'Aug24'!Q20</f>
        <v>39</v>
      </c>
      <c r="R20" s="124">
        <f>P20+'Aug24'!R20</f>
        <v>0</v>
      </c>
      <c r="S20" s="124">
        <v>10242</v>
      </c>
      <c r="T20" s="124">
        <v>0</v>
      </c>
      <c r="U20" s="124">
        <v>2434</v>
      </c>
      <c r="V20" s="124">
        <v>0</v>
      </c>
      <c r="W20" s="124">
        <v>1239</v>
      </c>
      <c r="X20" s="124">
        <v>0</v>
      </c>
      <c r="Y20" s="125">
        <f t="shared" si="1"/>
        <v>50.903861955628592</v>
      </c>
      <c r="Z20" s="125"/>
      <c r="AA20" s="124">
        <v>8573</v>
      </c>
      <c r="AB20" s="124">
        <v>0</v>
      </c>
      <c r="AC20" s="124">
        <v>4287</v>
      </c>
      <c r="AD20" s="124">
        <v>0</v>
      </c>
      <c r="AE20" s="124">
        <v>4287</v>
      </c>
      <c r="AF20" s="124">
        <v>0</v>
      </c>
      <c r="AG20" s="124">
        <v>129</v>
      </c>
      <c r="AH20" s="124">
        <v>0</v>
      </c>
      <c r="AI20" s="124">
        <v>75</v>
      </c>
      <c r="AJ20" s="124">
        <v>0</v>
      </c>
      <c r="AK20" s="124">
        <v>86</v>
      </c>
      <c r="AL20" s="124">
        <v>0</v>
      </c>
      <c r="AM20" s="124">
        <v>695</v>
      </c>
      <c r="AN20" s="124">
        <v>0</v>
      </c>
      <c r="AO20" s="124">
        <v>1957</v>
      </c>
      <c r="AP20" s="124">
        <v>0</v>
      </c>
      <c r="AQ20" s="124">
        <v>1578</v>
      </c>
      <c r="AR20" s="124">
        <v>0</v>
      </c>
      <c r="AS20" s="124">
        <f t="shared" si="3"/>
        <v>3535</v>
      </c>
      <c r="AT20" s="124">
        <f t="shared" si="4"/>
        <v>0</v>
      </c>
      <c r="AU20" s="124">
        <f t="shared" si="5"/>
        <v>3535</v>
      </c>
      <c r="AV20" s="124">
        <f>AO20+'Aug24'!AV20</f>
        <v>5777</v>
      </c>
      <c r="AW20" s="124">
        <f>AP20+'Aug24'!AW20</f>
        <v>0</v>
      </c>
      <c r="AX20" s="124">
        <f>AQ20+'Aug24'!AX20</f>
        <v>4704</v>
      </c>
      <c r="AY20" s="124">
        <f>AR20+'Aug24'!AY20</f>
        <v>0</v>
      </c>
      <c r="AZ20" s="124">
        <f t="shared" si="6"/>
        <v>10481</v>
      </c>
      <c r="BA20" s="124">
        <f t="shared" si="7"/>
        <v>0</v>
      </c>
      <c r="BB20" s="124">
        <f t="shared" si="8"/>
        <v>10481</v>
      </c>
      <c r="BC20" s="124"/>
      <c r="BD20" s="124"/>
      <c r="BE20" s="124"/>
      <c r="BF20" s="124"/>
      <c r="BG20" s="124"/>
      <c r="BH20" s="124"/>
      <c r="BI20" s="124"/>
      <c r="BJ20" s="124"/>
      <c r="BK20" s="177"/>
      <c r="BL20" s="177"/>
      <c r="BM20" s="177"/>
    </row>
    <row r="21" spans="1:65" s="142" customFormat="1" ht="16.95" customHeight="1">
      <c r="A21" s="123">
        <v>16</v>
      </c>
      <c r="B21" s="124" t="s">
        <v>26</v>
      </c>
      <c r="C21" s="124">
        <v>76000</v>
      </c>
      <c r="D21" s="124">
        <v>0</v>
      </c>
      <c r="E21" s="124">
        <v>6415</v>
      </c>
      <c r="F21" s="124">
        <v>0</v>
      </c>
      <c r="G21" s="124">
        <v>5011</v>
      </c>
      <c r="H21" s="125">
        <f t="shared" si="2"/>
        <v>78.113795791114569</v>
      </c>
      <c r="I21" s="124">
        <v>0</v>
      </c>
      <c r="J21" s="125"/>
      <c r="K21" s="124">
        <f>G21+'Aug24'!K21</f>
        <v>14409</v>
      </c>
      <c r="L21" s="173">
        <f t="shared" si="0"/>
        <v>18.95921052631579</v>
      </c>
      <c r="M21" s="124">
        <f>I21+'Aug24'!M21</f>
        <v>0</v>
      </c>
      <c r="N21" s="125"/>
      <c r="O21" s="124">
        <v>40</v>
      </c>
      <c r="P21" s="124">
        <v>0</v>
      </c>
      <c r="Q21" s="124">
        <f>O21+'Aug24'!Q21</f>
        <v>158</v>
      </c>
      <c r="R21" s="124">
        <f>P21+'Aug24'!R21</f>
        <v>0</v>
      </c>
      <c r="S21" s="124">
        <v>6918</v>
      </c>
      <c r="T21" s="124">
        <v>0</v>
      </c>
      <c r="U21" s="124">
        <v>1648</v>
      </c>
      <c r="V21" s="124">
        <v>0</v>
      </c>
      <c r="W21" s="124">
        <v>820</v>
      </c>
      <c r="X21" s="124">
        <v>0</v>
      </c>
      <c r="Y21" s="125">
        <f t="shared" si="1"/>
        <v>49.757281553398059</v>
      </c>
      <c r="Z21" s="125"/>
      <c r="AA21" s="124">
        <v>4264</v>
      </c>
      <c r="AB21" s="124">
        <v>0</v>
      </c>
      <c r="AC21" s="124">
        <v>2132</v>
      </c>
      <c r="AD21" s="124">
        <v>0</v>
      </c>
      <c r="AE21" s="124">
        <v>2132</v>
      </c>
      <c r="AF21" s="124">
        <v>0</v>
      </c>
      <c r="AG21" s="124">
        <v>64</v>
      </c>
      <c r="AH21" s="124">
        <v>0</v>
      </c>
      <c r="AI21" s="124">
        <v>37</v>
      </c>
      <c r="AJ21" s="124">
        <v>0</v>
      </c>
      <c r="AK21" s="124">
        <v>43</v>
      </c>
      <c r="AL21" s="124">
        <v>0</v>
      </c>
      <c r="AM21" s="124">
        <v>333</v>
      </c>
      <c r="AN21" s="124">
        <v>0</v>
      </c>
      <c r="AO21" s="124">
        <v>994</v>
      </c>
      <c r="AP21" s="124">
        <v>0</v>
      </c>
      <c r="AQ21" s="124">
        <v>795</v>
      </c>
      <c r="AR21" s="124">
        <v>0</v>
      </c>
      <c r="AS21" s="124">
        <f t="shared" si="3"/>
        <v>1789</v>
      </c>
      <c r="AT21" s="124">
        <f t="shared" si="4"/>
        <v>0</v>
      </c>
      <c r="AU21" s="124">
        <f t="shared" si="5"/>
        <v>1789</v>
      </c>
      <c r="AV21" s="124">
        <f>AO21+'Aug24'!AV21</f>
        <v>2940</v>
      </c>
      <c r="AW21" s="124">
        <f>AP21+'Aug24'!AW21</f>
        <v>0</v>
      </c>
      <c r="AX21" s="124">
        <f>AQ21+'Aug24'!AX21</f>
        <v>2397</v>
      </c>
      <c r="AY21" s="124">
        <f>AR21+'Aug24'!AY21</f>
        <v>0</v>
      </c>
      <c r="AZ21" s="124">
        <f t="shared" si="6"/>
        <v>5337</v>
      </c>
      <c r="BA21" s="124">
        <f t="shared" si="7"/>
        <v>0</v>
      </c>
      <c r="BB21" s="124">
        <f t="shared" si="8"/>
        <v>5337</v>
      </c>
      <c r="BC21" s="124"/>
      <c r="BD21" s="124"/>
      <c r="BE21" s="124"/>
      <c r="BF21" s="124"/>
      <c r="BG21" s="124"/>
      <c r="BH21" s="124"/>
      <c r="BI21" s="124"/>
      <c r="BJ21" s="124"/>
      <c r="BK21" s="177"/>
      <c r="BL21" s="177"/>
      <c r="BM21" s="177"/>
    </row>
    <row r="22" spans="1:65" s="142" customFormat="1" ht="16.95" customHeight="1">
      <c r="A22" s="128">
        <v>17</v>
      </c>
      <c r="B22" s="129" t="s">
        <v>27</v>
      </c>
      <c r="C22" s="124">
        <v>98000</v>
      </c>
      <c r="D22" s="124">
        <v>0</v>
      </c>
      <c r="E22" s="124">
        <v>8206</v>
      </c>
      <c r="F22" s="124">
        <v>0</v>
      </c>
      <c r="G22" s="124">
        <v>5954</v>
      </c>
      <c r="H22" s="125">
        <f t="shared" si="2"/>
        <v>72.556665854252984</v>
      </c>
      <c r="I22" s="124">
        <v>0</v>
      </c>
      <c r="J22" s="125"/>
      <c r="K22" s="124">
        <f>G22+'Aug24'!K22</f>
        <v>17496</v>
      </c>
      <c r="L22" s="173">
        <f t="shared" si="0"/>
        <v>17.853061224489796</v>
      </c>
      <c r="M22" s="124">
        <f>I22+'Aug24'!M22</f>
        <v>0</v>
      </c>
      <c r="N22" s="125"/>
      <c r="O22" s="124">
        <v>32</v>
      </c>
      <c r="P22" s="124">
        <v>0</v>
      </c>
      <c r="Q22" s="124">
        <f>O22+'Aug24'!Q22</f>
        <v>105</v>
      </c>
      <c r="R22" s="124">
        <f>P22+'Aug24'!R22</f>
        <v>0</v>
      </c>
      <c r="S22" s="124">
        <v>7679</v>
      </c>
      <c r="T22" s="124">
        <v>0</v>
      </c>
      <c r="U22" s="124">
        <v>1956</v>
      </c>
      <c r="V22" s="124">
        <v>0</v>
      </c>
      <c r="W22" s="124">
        <v>982</v>
      </c>
      <c r="X22" s="124">
        <v>0</v>
      </c>
      <c r="Y22" s="125">
        <f t="shared" si="1"/>
        <v>50.204498977505111</v>
      </c>
      <c r="Z22" s="125"/>
      <c r="AA22" s="124">
        <v>5930</v>
      </c>
      <c r="AB22" s="124">
        <v>0</v>
      </c>
      <c r="AC22" s="124">
        <v>2965</v>
      </c>
      <c r="AD22" s="124">
        <v>0</v>
      </c>
      <c r="AE22" s="124">
        <v>2965</v>
      </c>
      <c r="AF22" s="124">
        <v>0</v>
      </c>
      <c r="AG22" s="124">
        <v>89</v>
      </c>
      <c r="AH22" s="124">
        <v>0</v>
      </c>
      <c r="AI22" s="124">
        <v>53</v>
      </c>
      <c r="AJ22" s="124">
        <v>0</v>
      </c>
      <c r="AK22" s="124">
        <v>59</v>
      </c>
      <c r="AL22" s="124">
        <v>0</v>
      </c>
      <c r="AM22" s="124">
        <v>503</v>
      </c>
      <c r="AN22" s="124">
        <v>0</v>
      </c>
      <c r="AO22" s="124">
        <v>1287</v>
      </c>
      <c r="AP22" s="124">
        <v>0</v>
      </c>
      <c r="AQ22" s="124">
        <v>1150</v>
      </c>
      <c r="AR22" s="124">
        <v>0</v>
      </c>
      <c r="AS22" s="124">
        <f t="shared" si="3"/>
        <v>2437</v>
      </c>
      <c r="AT22" s="124">
        <f t="shared" si="4"/>
        <v>0</v>
      </c>
      <c r="AU22" s="124">
        <f t="shared" si="5"/>
        <v>2437</v>
      </c>
      <c r="AV22" s="124">
        <f>AO22+'Aug24'!AV22</f>
        <v>3776</v>
      </c>
      <c r="AW22" s="124">
        <f>AP22+'Aug24'!AW22</f>
        <v>0</v>
      </c>
      <c r="AX22" s="124">
        <f>AQ22+'Aug24'!AX22</f>
        <v>3410</v>
      </c>
      <c r="AY22" s="124">
        <f>AR22+'Aug24'!AY22</f>
        <v>0</v>
      </c>
      <c r="AZ22" s="124">
        <f t="shared" si="6"/>
        <v>7186</v>
      </c>
      <c r="BA22" s="124">
        <f t="shared" si="7"/>
        <v>0</v>
      </c>
      <c r="BB22" s="124">
        <f t="shared" si="8"/>
        <v>7186</v>
      </c>
      <c r="BC22" s="124"/>
      <c r="BD22" s="124"/>
      <c r="BE22" s="124"/>
      <c r="BF22" s="124"/>
      <c r="BG22" s="124"/>
      <c r="BH22" s="124"/>
      <c r="BI22" s="124"/>
      <c r="BJ22" s="124"/>
      <c r="BK22" s="177"/>
      <c r="BL22" s="177"/>
      <c r="BM22" s="177"/>
    </row>
    <row r="23" spans="1:65" s="143" customFormat="1" ht="16.95" customHeight="1">
      <c r="A23" s="185"/>
      <c r="B23" s="186" t="s">
        <v>18</v>
      </c>
      <c r="C23" s="186">
        <f>SUM(C20:C22)</f>
        <v>294000</v>
      </c>
      <c r="D23" s="186">
        <f t="shared" ref="D23:BM23" si="15">SUM(D20:D22)</f>
        <v>0</v>
      </c>
      <c r="E23" s="186">
        <f t="shared" si="15"/>
        <v>24856</v>
      </c>
      <c r="F23" s="186">
        <f t="shared" si="15"/>
        <v>0</v>
      </c>
      <c r="G23" s="186">
        <f t="shared" si="15"/>
        <v>20249</v>
      </c>
      <c r="H23" s="125">
        <f t="shared" si="2"/>
        <v>81.46523978113936</v>
      </c>
      <c r="I23" s="186">
        <f t="shared" si="15"/>
        <v>0</v>
      </c>
      <c r="J23" s="186">
        <f t="shared" si="15"/>
        <v>0</v>
      </c>
      <c r="K23" s="186">
        <f t="shared" si="15"/>
        <v>59629</v>
      </c>
      <c r="L23" s="189">
        <f t="shared" si="0"/>
        <v>20.281972789115645</v>
      </c>
      <c r="M23" s="186">
        <f t="shared" si="15"/>
        <v>0</v>
      </c>
      <c r="N23" s="186">
        <f t="shared" si="15"/>
        <v>0</v>
      </c>
      <c r="O23" s="186">
        <f t="shared" si="15"/>
        <v>84</v>
      </c>
      <c r="P23" s="186">
        <f t="shared" si="15"/>
        <v>0</v>
      </c>
      <c r="Q23" s="186">
        <f t="shared" si="15"/>
        <v>302</v>
      </c>
      <c r="R23" s="186">
        <f t="shared" si="15"/>
        <v>0</v>
      </c>
      <c r="S23" s="186">
        <f t="shared" si="15"/>
        <v>24839</v>
      </c>
      <c r="T23" s="186">
        <f t="shared" si="15"/>
        <v>0</v>
      </c>
      <c r="U23" s="186">
        <f t="shared" si="15"/>
        <v>6038</v>
      </c>
      <c r="V23" s="186">
        <f t="shared" si="15"/>
        <v>0</v>
      </c>
      <c r="W23" s="186">
        <f t="shared" si="15"/>
        <v>3041</v>
      </c>
      <c r="X23" s="186">
        <f t="shared" si="15"/>
        <v>0</v>
      </c>
      <c r="Y23" s="188">
        <f t="shared" si="1"/>
        <v>50.364359059291154</v>
      </c>
      <c r="Z23" s="186">
        <f t="shared" si="15"/>
        <v>0</v>
      </c>
      <c r="AA23" s="186">
        <f t="shared" si="15"/>
        <v>18767</v>
      </c>
      <c r="AB23" s="186">
        <f t="shared" si="15"/>
        <v>0</v>
      </c>
      <c r="AC23" s="186">
        <f t="shared" si="15"/>
        <v>9384</v>
      </c>
      <c r="AD23" s="186">
        <f t="shared" si="15"/>
        <v>0</v>
      </c>
      <c r="AE23" s="186">
        <f t="shared" si="15"/>
        <v>9384</v>
      </c>
      <c r="AF23" s="186">
        <f t="shared" si="15"/>
        <v>0</v>
      </c>
      <c r="AG23" s="186">
        <f t="shared" si="15"/>
        <v>282</v>
      </c>
      <c r="AH23" s="186">
        <f t="shared" si="15"/>
        <v>0</v>
      </c>
      <c r="AI23" s="186">
        <f t="shared" si="15"/>
        <v>165</v>
      </c>
      <c r="AJ23" s="186">
        <f t="shared" si="15"/>
        <v>0</v>
      </c>
      <c r="AK23" s="186">
        <f t="shared" si="15"/>
        <v>188</v>
      </c>
      <c r="AL23" s="186">
        <f t="shared" si="15"/>
        <v>0</v>
      </c>
      <c r="AM23" s="186">
        <f t="shared" si="15"/>
        <v>1531</v>
      </c>
      <c r="AN23" s="186">
        <f t="shared" si="15"/>
        <v>0</v>
      </c>
      <c r="AO23" s="186">
        <f t="shared" si="15"/>
        <v>4238</v>
      </c>
      <c r="AP23" s="186">
        <f t="shared" si="15"/>
        <v>0</v>
      </c>
      <c r="AQ23" s="186">
        <f t="shared" si="15"/>
        <v>3523</v>
      </c>
      <c r="AR23" s="186">
        <f t="shared" si="15"/>
        <v>0</v>
      </c>
      <c r="AS23" s="186">
        <f t="shared" si="15"/>
        <v>7761</v>
      </c>
      <c r="AT23" s="186">
        <f t="shared" si="15"/>
        <v>0</v>
      </c>
      <c r="AU23" s="186">
        <f t="shared" si="15"/>
        <v>7761</v>
      </c>
      <c r="AV23" s="186">
        <f t="shared" si="15"/>
        <v>12493</v>
      </c>
      <c r="AW23" s="186">
        <f t="shared" si="15"/>
        <v>0</v>
      </c>
      <c r="AX23" s="186">
        <f t="shared" si="15"/>
        <v>10511</v>
      </c>
      <c r="AY23" s="186">
        <f t="shared" si="15"/>
        <v>0</v>
      </c>
      <c r="AZ23" s="186">
        <f t="shared" si="15"/>
        <v>23004</v>
      </c>
      <c r="BA23" s="186">
        <f t="shared" si="15"/>
        <v>0</v>
      </c>
      <c r="BB23" s="186">
        <f t="shared" si="15"/>
        <v>23004</v>
      </c>
      <c r="BC23" s="186">
        <f t="shared" si="15"/>
        <v>0</v>
      </c>
      <c r="BD23" s="186">
        <f t="shared" si="15"/>
        <v>0</v>
      </c>
      <c r="BE23" s="186">
        <f t="shared" si="15"/>
        <v>0</v>
      </c>
      <c r="BF23" s="186">
        <f t="shared" si="15"/>
        <v>0</v>
      </c>
      <c r="BG23" s="186">
        <f t="shared" si="15"/>
        <v>0</v>
      </c>
      <c r="BH23" s="186">
        <f t="shared" si="15"/>
        <v>0</v>
      </c>
      <c r="BI23" s="186">
        <f t="shared" si="15"/>
        <v>0</v>
      </c>
      <c r="BJ23" s="186">
        <f t="shared" si="15"/>
        <v>0</v>
      </c>
      <c r="BK23" s="186">
        <f t="shared" si="15"/>
        <v>0</v>
      </c>
      <c r="BL23" s="186">
        <f t="shared" si="15"/>
        <v>0</v>
      </c>
      <c r="BM23" s="186">
        <f t="shared" si="15"/>
        <v>0</v>
      </c>
    </row>
    <row r="24" spans="1:65" s="142" customFormat="1" ht="16.95" customHeight="1">
      <c r="A24" s="134">
        <v>18</v>
      </c>
      <c r="B24" s="140" t="s">
        <v>28</v>
      </c>
      <c r="C24" s="124">
        <v>75000</v>
      </c>
      <c r="D24" s="124">
        <v>0</v>
      </c>
      <c r="E24" s="124">
        <v>6428</v>
      </c>
      <c r="F24" s="124">
        <v>0</v>
      </c>
      <c r="G24" s="124">
        <v>5357</v>
      </c>
      <c r="H24" s="125">
        <f t="shared" si="2"/>
        <v>83.338518979464837</v>
      </c>
      <c r="I24" s="124">
        <v>0</v>
      </c>
      <c r="J24" s="125"/>
      <c r="K24" s="124">
        <f>G24+'Aug24'!K24</f>
        <v>15728</v>
      </c>
      <c r="L24" s="173">
        <f t="shared" si="0"/>
        <v>20.970666666666666</v>
      </c>
      <c r="M24" s="124">
        <f>I24+'Aug24'!M24</f>
        <v>0</v>
      </c>
      <c r="N24" s="125"/>
      <c r="O24" s="124">
        <v>0</v>
      </c>
      <c r="P24" s="124">
        <v>0</v>
      </c>
      <c r="Q24" s="124">
        <f>O24+'Aug24'!Q24</f>
        <v>15</v>
      </c>
      <c r="R24" s="124">
        <f>P24+'Aug24'!R24</f>
        <v>0</v>
      </c>
      <c r="S24" s="124">
        <v>7837</v>
      </c>
      <c r="T24" s="124"/>
      <c r="U24" s="124">
        <v>2245</v>
      </c>
      <c r="V24" s="124"/>
      <c r="W24" s="124">
        <v>1175</v>
      </c>
      <c r="X24" s="124"/>
      <c r="Y24" s="125">
        <f t="shared" si="1"/>
        <v>52.338530066815146</v>
      </c>
      <c r="Z24" s="125"/>
      <c r="AA24" s="124">
        <v>5196</v>
      </c>
      <c r="AB24" s="124"/>
      <c r="AC24" s="124">
        <v>2724</v>
      </c>
      <c r="AD24" s="124"/>
      <c r="AE24" s="124">
        <v>2472</v>
      </c>
      <c r="AF24" s="124"/>
      <c r="AG24" s="124">
        <v>88</v>
      </c>
      <c r="AH24" s="124"/>
      <c r="AI24" s="124">
        <v>196</v>
      </c>
      <c r="AJ24" s="124"/>
      <c r="AK24" s="124">
        <v>87</v>
      </c>
      <c r="AL24" s="124"/>
      <c r="AM24" s="124">
        <v>136</v>
      </c>
      <c r="AN24" s="124"/>
      <c r="AO24" s="124">
        <v>1257</v>
      </c>
      <c r="AP24" s="124"/>
      <c r="AQ24" s="124">
        <v>960</v>
      </c>
      <c r="AR24" s="124"/>
      <c r="AS24" s="124">
        <f t="shared" si="3"/>
        <v>2217</v>
      </c>
      <c r="AT24" s="124">
        <f t="shared" si="4"/>
        <v>0</v>
      </c>
      <c r="AU24" s="124">
        <f t="shared" si="5"/>
        <v>2217</v>
      </c>
      <c r="AV24" s="124">
        <f>AO24+'Aug24'!AV24</f>
        <v>3825</v>
      </c>
      <c r="AW24" s="124">
        <f>AP24+'Aug24'!AW24</f>
        <v>0</v>
      </c>
      <c r="AX24" s="124">
        <f>AQ24+'Aug24'!AX24</f>
        <v>2871</v>
      </c>
      <c r="AY24" s="124">
        <f>AR24+'Aug24'!AY24</f>
        <v>0</v>
      </c>
      <c r="AZ24" s="124">
        <f t="shared" si="6"/>
        <v>6696</v>
      </c>
      <c r="BA24" s="124">
        <f t="shared" si="7"/>
        <v>0</v>
      </c>
      <c r="BB24" s="124">
        <f t="shared" si="8"/>
        <v>6696</v>
      </c>
      <c r="BC24" s="124"/>
      <c r="BD24" s="124"/>
      <c r="BE24" s="124"/>
      <c r="BF24" s="124"/>
      <c r="BG24" s="124"/>
      <c r="BH24" s="124"/>
      <c r="BI24" s="124"/>
      <c r="BJ24" s="124"/>
      <c r="BK24" s="177"/>
      <c r="BL24" s="177"/>
      <c r="BM24" s="177"/>
    </row>
    <row r="25" spans="1:65" s="142" customFormat="1" ht="16.95" customHeight="1">
      <c r="A25" s="128">
        <v>19</v>
      </c>
      <c r="B25" s="129" t="s">
        <v>29</v>
      </c>
      <c r="C25" s="124">
        <v>70000</v>
      </c>
      <c r="D25" s="124">
        <v>0</v>
      </c>
      <c r="E25" s="124">
        <v>5590</v>
      </c>
      <c r="F25" s="124">
        <v>0</v>
      </c>
      <c r="G25" s="124">
        <v>4593</v>
      </c>
      <c r="H25" s="125">
        <f t="shared" si="2"/>
        <v>82.164579606440071</v>
      </c>
      <c r="I25" s="124">
        <v>0</v>
      </c>
      <c r="J25" s="125"/>
      <c r="K25" s="124">
        <f>G25+'Aug24'!K25</f>
        <v>13965</v>
      </c>
      <c r="L25" s="173">
        <f t="shared" si="0"/>
        <v>19.95</v>
      </c>
      <c r="M25" s="124">
        <f>I25+'Aug24'!M25</f>
        <v>0</v>
      </c>
      <c r="N25" s="125"/>
      <c r="O25" s="124">
        <v>32</v>
      </c>
      <c r="P25" s="124">
        <v>0</v>
      </c>
      <c r="Q25" s="124">
        <f>O25+'Aug24'!Q25</f>
        <v>115</v>
      </c>
      <c r="R25" s="124">
        <f>P25+'Aug24'!R25</f>
        <v>0</v>
      </c>
      <c r="S25" s="124">
        <v>5997</v>
      </c>
      <c r="T25" s="124"/>
      <c r="U25" s="124">
        <v>1428</v>
      </c>
      <c r="V25" s="124"/>
      <c r="W25" s="124">
        <v>778</v>
      </c>
      <c r="X25" s="124"/>
      <c r="Y25" s="125">
        <f t="shared" si="1"/>
        <v>54.481792717086833</v>
      </c>
      <c r="Z25" s="125"/>
      <c r="AA25" s="124">
        <v>4985</v>
      </c>
      <c r="AB25" s="124"/>
      <c r="AC25" s="124">
        <v>2704</v>
      </c>
      <c r="AD25" s="124"/>
      <c r="AE25" s="124">
        <v>2281</v>
      </c>
      <c r="AF25" s="124"/>
      <c r="AG25" s="124">
        <v>71</v>
      </c>
      <c r="AH25" s="124"/>
      <c r="AI25" s="124">
        <v>324</v>
      </c>
      <c r="AJ25" s="124"/>
      <c r="AK25" s="124">
        <v>68</v>
      </c>
      <c r="AL25" s="124"/>
      <c r="AM25" s="124">
        <v>126</v>
      </c>
      <c r="AN25" s="124"/>
      <c r="AO25" s="124">
        <v>1182</v>
      </c>
      <c r="AP25" s="124"/>
      <c r="AQ25" s="124">
        <v>933</v>
      </c>
      <c r="AR25" s="124"/>
      <c r="AS25" s="124">
        <f t="shared" si="3"/>
        <v>2115</v>
      </c>
      <c r="AT25" s="124">
        <f t="shared" si="4"/>
        <v>0</v>
      </c>
      <c r="AU25" s="124">
        <f t="shared" si="5"/>
        <v>2115</v>
      </c>
      <c r="AV25" s="124">
        <f>AO25+'Aug24'!AV25</f>
        <v>3577</v>
      </c>
      <c r="AW25" s="124">
        <f>AP25+'Aug24'!AW25</f>
        <v>0</v>
      </c>
      <c r="AX25" s="124">
        <f>AQ25+'Aug24'!AX25</f>
        <v>2781</v>
      </c>
      <c r="AY25" s="124">
        <f>AR25+'Aug24'!AY25</f>
        <v>0</v>
      </c>
      <c r="AZ25" s="124">
        <f t="shared" si="6"/>
        <v>6358</v>
      </c>
      <c r="BA25" s="124">
        <f t="shared" si="7"/>
        <v>0</v>
      </c>
      <c r="BB25" s="124">
        <f t="shared" si="8"/>
        <v>6358</v>
      </c>
      <c r="BC25" s="124"/>
      <c r="BD25" s="124"/>
      <c r="BE25" s="124"/>
      <c r="BF25" s="124"/>
      <c r="BG25" s="124"/>
      <c r="BH25" s="124"/>
      <c r="BI25" s="124"/>
      <c r="BJ25" s="124"/>
      <c r="BK25" s="177"/>
      <c r="BL25" s="177"/>
      <c r="BM25" s="177"/>
    </row>
    <row r="26" spans="1:65" s="143" customFormat="1" ht="16.95" customHeight="1">
      <c r="A26" s="185"/>
      <c r="B26" s="186" t="s">
        <v>18</v>
      </c>
      <c r="C26" s="186">
        <f>SUM(C24:C25)</f>
        <v>145000</v>
      </c>
      <c r="D26" s="186">
        <f t="shared" ref="D26:BM26" si="16">SUM(D24:D25)</f>
        <v>0</v>
      </c>
      <c r="E26" s="186">
        <f t="shared" si="16"/>
        <v>12018</v>
      </c>
      <c r="F26" s="186">
        <f t="shared" si="16"/>
        <v>0</v>
      </c>
      <c r="G26" s="186">
        <f t="shared" si="16"/>
        <v>9950</v>
      </c>
      <c r="H26" s="188">
        <f t="shared" si="2"/>
        <v>82.79247794974205</v>
      </c>
      <c r="I26" s="186">
        <f t="shared" si="16"/>
        <v>0</v>
      </c>
      <c r="J26" s="186">
        <f t="shared" si="16"/>
        <v>0</v>
      </c>
      <c r="K26" s="186">
        <f t="shared" si="16"/>
        <v>29693</v>
      </c>
      <c r="L26" s="189">
        <f t="shared" si="0"/>
        <v>20.477931034482758</v>
      </c>
      <c r="M26" s="186">
        <f t="shared" si="16"/>
        <v>0</v>
      </c>
      <c r="N26" s="186">
        <f t="shared" si="16"/>
        <v>0</v>
      </c>
      <c r="O26" s="186">
        <f t="shared" si="16"/>
        <v>32</v>
      </c>
      <c r="P26" s="186">
        <f t="shared" si="16"/>
        <v>0</v>
      </c>
      <c r="Q26" s="186">
        <f t="shared" si="16"/>
        <v>130</v>
      </c>
      <c r="R26" s="186">
        <f t="shared" si="16"/>
        <v>0</v>
      </c>
      <c r="S26" s="186">
        <f t="shared" si="16"/>
        <v>13834</v>
      </c>
      <c r="T26" s="186">
        <f t="shared" si="16"/>
        <v>0</v>
      </c>
      <c r="U26" s="186">
        <f t="shared" si="16"/>
        <v>3673</v>
      </c>
      <c r="V26" s="186">
        <f t="shared" si="16"/>
        <v>0</v>
      </c>
      <c r="W26" s="186">
        <f t="shared" si="16"/>
        <v>1953</v>
      </c>
      <c r="X26" s="186">
        <f t="shared" si="16"/>
        <v>0</v>
      </c>
      <c r="Y26" s="188">
        <f t="shared" si="1"/>
        <v>53.171794173699972</v>
      </c>
      <c r="Z26" s="186">
        <f t="shared" si="16"/>
        <v>0</v>
      </c>
      <c r="AA26" s="186">
        <f t="shared" si="16"/>
        <v>10181</v>
      </c>
      <c r="AB26" s="186">
        <f t="shared" si="16"/>
        <v>0</v>
      </c>
      <c r="AC26" s="186">
        <f t="shared" si="16"/>
        <v>5428</v>
      </c>
      <c r="AD26" s="186">
        <f t="shared" si="16"/>
        <v>0</v>
      </c>
      <c r="AE26" s="186">
        <f t="shared" si="16"/>
        <v>4753</v>
      </c>
      <c r="AF26" s="186">
        <f t="shared" si="16"/>
        <v>0</v>
      </c>
      <c r="AG26" s="186">
        <f t="shared" si="16"/>
        <v>159</v>
      </c>
      <c r="AH26" s="186">
        <f t="shared" si="16"/>
        <v>0</v>
      </c>
      <c r="AI26" s="186">
        <f t="shared" si="16"/>
        <v>520</v>
      </c>
      <c r="AJ26" s="186">
        <f t="shared" si="16"/>
        <v>0</v>
      </c>
      <c r="AK26" s="186">
        <f t="shared" si="16"/>
        <v>155</v>
      </c>
      <c r="AL26" s="186">
        <f t="shared" si="16"/>
        <v>0</v>
      </c>
      <c r="AM26" s="186">
        <f t="shared" si="16"/>
        <v>262</v>
      </c>
      <c r="AN26" s="186">
        <f t="shared" si="16"/>
        <v>0</v>
      </c>
      <c r="AO26" s="186">
        <f t="shared" si="16"/>
        <v>2439</v>
      </c>
      <c r="AP26" s="186">
        <f t="shared" si="16"/>
        <v>0</v>
      </c>
      <c r="AQ26" s="186">
        <f t="shared" si="16"/>
        <v>1893</v>
      </c>
      <c r="AR26" s="186">
        <f t="shared" si="16"/>
        <v>0</v>
      </c>
      <c r="AS26" s="186">
        <f t="shared" si="16"/>
        <v>4332</v>
      </c>
      <c r="AT26" s="186">
        <f t="shared" si="16"/>
        <v>0</v>
      </c>
      <c r="AU26" s="186">
        <f t="shared" si="16"/>
        <v>4332</v>
      </c>
      <c r="AV26" s="186">
        <f t="shared" si="16"/>
        <v>7402</v>
      </c>
      <c r="AW26" s="186">
        <f t="shared" si="16"/>
        <v>0</v>
      </c>
      <c r="AX26" s="186">
        <f t="shared" si="16"/>
        <v>5652</v>
      </c>
      <c r="AY26" s="186">
        <f t="shared" si="16"/>
        <v>0</v>
      </c>
      <c r="AZ26" s="186">
        <f t="shared" si="16"/>
        <v>13054</v>
      </c>
      <c r="BA26" s="186">
        <f t="shared" si="16"/>
        <v>0</v>
      </c>
      <c r="BB26" s="186">
        <f t="shared" si="16"/>
        <v>13054</v>
      </c>
      <c r="BC26" s="186">
        <f t="shared" si="16"/>
        <v>0</v>
      </c>
      <c r="BD26" s="186">
        <f t="shared" si="16"/>
        <v>0</v>
      </c>
      <c r="BE26" s="186">
        <f t="shared" si="16"/>
        <v>0</v>
      </c>
      <c r="BF26" s="186">
        <f t="shared" si="16"/>
        <v>0</v>
      </c>
      <c r="BG26" s="186">
        <f t="shared" si="16"/>
        <v>0</v>
      </c>
      <c r="BH26" s="186">
        <f t="shared" si="16"/>
        <v>0</v>
      </c>
      <c r="BI26" s="186">
        <f t="shared" si="16"/>
        <v>0</v>
      </c>
      <c r="BJ26" s="186">
        <f t="shared" si="16"/>
        <v>0</v>
      </c>
      <c r="BK26" s="186">
        <f t="shared" si="16"/>
        <v>0</v>
      </c>
      <c r="BL26" s="186">
        <f t="shared" si="16"/>
        <v>0</v>
      </c>
      <c r="BM26" s="186">
        <f t="shared" si="16"/>
        <v>0</v>
      </c>
    </row>
    <row r="27" spans="1:65" s="142" customFormat="1" ht="16.95" customHeight="1">
      <c r="A27" s="134">
        <v>20</v>
      </c>
      <c r="B27" s="140" t="s">
        <v>30</v>
      </c>
      <c r="C27" s="124">
        <v>107500</v>
      </c>
      <c r="D27" s="124">
        <v>0</v>
      </c>
      <c r="E27" s="124">
        <v>7450</v>
      </c>
      <c r="F27" s="124">
        <v>0</v>
      </c>
      <c r="G27" s="124">
        <v>7176</v>
      </c>
      <c r="H27" s="125">
        <f t="shared" si="2"/>
        <v>96.322147651006716</v>
      </c>
      <c r="I27" s="124">
        <v>0</v>
      </c>
      <c r="J27" s="125"/>
      <c r="K27" s="124">
        <f>G27+'Aug24'!K27</f>
        <v>20431</v>
      </c>
      <c r="L27" s="173">
        <f t="shared" si="0"/>
        <v>19.005581395348838</v>
      </c>
      <c r="M27" s="124">
        <f>I27+'Aug24'!M27</f>
        <v>0</v>
      </c>
      <c r="N27" s="125"/>
      <c r="O27" s="124">
        <v>219</v>
      </c>
      <c r="P27" s="124">
        <v>0</v>
      </c>
      <c r="Q27" s="124">
        <f>O27+'Aug24'!Q27</f>
        <v>593</v>
      </c>
      <c r="R27" s="124">
        <f>P27+'Aug24'!R27</f>
        <v>0</v>
      </c>
      <c r="S27" s="124">
        <v>15041</v>
      </c>
      <c r="T27" s="124">
        <v>0</v>
      </c>
      <c r="U27" s="124">
        <v>3802</v>
      </c>
      <c r="V27" s="124">
        <v>0</v>
      </c>
      <c r="W27" s="124">
        <v>1981</v>
      </c>
      <c r="X27" s="124">
        <v>0</v>
      </c>
      <c r="Y27" s="125">
        <f t="shared" si="1"/>
        <v>52.104155707522359</v>
      </c>
      <c r="Z27" s="125"/>
      <c r="AA27" s="124">
        <v>7670</v>
      </c>
      <c r="AB27" s="124">
        <v>0</v>
      </c>
      <c r="AC27" s="124">
        <v>3908</v>
      </c>
      <c r="AD27" s="124">
        <v>0</v>
      </c>
      <c r="AE27" s="124">
        <v>3499</v>
      </c>
      <c r="AF27" s="124">
        <v>0</v>
      </c>
      <c r="AG27" s="124">
        <v>164</v>
      </c>
      <c r="AH27" s="124">
        <v>0</v>
      </c>
      <c r="AI27" s="124">
        <v>458</v>
      </c>
      <c r="AJ27" s="124">
        <v>0</v>
      </c>
      <c r="AK27" s="124">
        <v>120</v>
      </c>
      <c r="AL27" s="124">
        <v>0</v>
      </c>
      <c r="AM27" s="124">
        <v>232</v>
      </c>
      <c r="AN27" s="124">
        <v>0</v>
      </c>
      <c r="AO27" s="124">
        <v>1808</v>
      </c>
      <c r="AP27" s="124">
        <v>0</v>
      </c>
      <c r="AQ27" s="124">
        <v>1393</v>
      </c>
      <c r="AR27" s="124">
        <v>0</v>
      </c>
      <c r="AS27" s="124">
        <f t="shared" si="3"/>
        <v>3201</v>
      </c>
      <c r="AT27" s="124">
        <f t="shared" si="4"/>
        <v>0</v>
      </c>
      <c r="AU27" s="124">
        <f t="shared" si="5"/>
        <v>3201</v>
      </c>
      <c r="AV27" s="124">
        <f>AO27+'Aug24'!AV27</f>
        <v>5039</v>
      </c>
      <c r="AW27" s="124">
        <f>AP27+'Aug24'!AW27</f>
        <v>0</v>
      </c>
      <c r="AX27" s="124">
        <f>AQ27+'Aug24'!AX27</f>
        <v>4112</v>
      </c>
      <c r="AY27" s="124">
        <f>AR27+'Aug24'!AY27</f>
        <v>0</v>
      </c>
      <c r="AZ27" s="124">
        <f t="shared" si="6"/>
        <v>9151</v>
      </c>
      <c r="BA27" s="124">
        <f t="shared" si="7"/>
        <v>0</v>
      </c>
      <c r="BB27" s="124">
        <f t="shared" si="8"/>
        <v>9151</v>
      </c>
      <c r="BC27" s="124"/>
      <c r="BD27" s="124"/>
      <c r="BE27" s="124"/>
      <c r="BF27" s="124"/>
      <c r="BG27" s="124"/>
      <c r="BH27" s="124"/>
      <c r="BI27" s="124"/>
      <c r="BJ27" s="124"/>
      <c r="BK27" s="177"/>
      <c r="BL27" s="177"/>
      <c r="BM27" s="177"/>
    </row>
    <row r="28" spans="1:65" s="142" customFormat="1" ht="16.95" customHeight="1">
      <c r="A28" s="128">
        <v>21</v>
      </c>
      <c r="B28" s="129" t="s">
        <v>31</v>
      </c>
      <c r="C28" s="124">
        <v>25000</v>
      </c>
      <c r="D28" s="124">
        <v>0</v>
      </c>
      <c r="E28" s="124">
        <v>1783</v>
      </c>
      <c r="F28" s="124">
        <v>0</v>
      </c>
      <c r="G28" s="124">
        <v>1718</v>
      </c>
      <c r="H28" s="125">
        <f t="shared" si="2"/>
        <v>96.354458777341563</v>
      </c>
      <c r="I28" s="124">
        <v>0</v>
      </c>
      <c r="J28" s="125"/>
      <c r="K28" s="124">
        <f>G28+'Aug24'!K28</f>
        <v>5471</v>
      </c>
      <c r="L28" s="173">
        <f t="shared" si="0"/>
        <v>21.884</v>
      </c>
      <c r="M28" s="124">
        <f>I28+'Aug24'!M28</f>
        <v>0</v>
      </c>
      <c r="N28" s="125"/>
      <c r="O28" s="124">
        <v>116</v>
      </c>
      <c r="P28" s="124">
        <v>0</v>
      </c>
      <c r="Q28" s="124">
        <f>O28+'Aug24'!Q28</f>
        <v>379</v>
      </c>
      <c r="R28" s="124">
        <f>P28+'Aug24'!R28</f>
        <v>0</v>
      </c>
      <c r="S28" s="124">
        <v>2940</v>
      </c>
      <c r="T28" s="124">
        <v>0</v>
      </c>
      <c r="U28" s="124">
        <v>718</v>
      </c>
      <c r="V28" s="124">
        <v>0</v>
      </c>
      <c r="W28" s="124">
        <v>404</v>
      </c>
      <c r="X28" s="124">
        <v>0</v>
      </c>
      <c r="Y28" s="125">
        <f t="shared" si="1"/>
        <v>56.267409470752092</v>
      </c>
      <c r="Z28" s="125"/>
      <c r="AA28" s="124">
        <v>1772</v>
      </c>
      <c r="AB28" s="124">
        <v>0</v>
      </c>
      <c r="AC28" s="124">
        <v>918</v>
      </c>
      <c r="AD28" s="124">
        <v>0</v>
      </c>
      <c r="AE28" s="124">
        <v>762</v>
      </c>
      <c r="AF28" s="124">
        <v>0</v>
      </c>
      <c r="AG28" s="124">
        <v>45</v>
      </c>
      <c r="AH28" s="124">
        <v>0</v>
      </c>
      <c r="AI28" s="124">
        <v>113</v>
      </c>
      <c r="AJ28" s="124">
        <v>0</v>
      </c>
      <c r="AK28" s="124">
        <v>30</v>
      </c>
      <c r="AL28" s="124">
        <v>0</v>
      </c>
      <c r="AM28" s="124">
        <v>27</v>
      </c>
      <c r="AN28" s="124">
        <v>0</v>
      </c>
      <c r="AO28" s="124">
        <v>430</v>
      </c>
      <c r="AP28" s="124">
        <v>0</v>
      </c>
      <c r="AQ28" s="124">
        <v>349</v>
      </c>
      <c r="AR28" s="124">
        <v>0</v>
      </c>
      <c r="AS28" s="124">
        <f t="shared" si="3"/>
        <v>779</v>
      </c>
      <c r="AT28" s="124">
        <f t="shared" si="4"/>
        <v>0</v>
      </c>
      <c r="AU28" s="124">
        <f t="shared" si="5"/>
        <v>779</v>
      </c>
      <c r="AV28" s="124">
        <f>AO28+'Aug24'!AV28</f>
        <v>1359</v>
      </c>
      <c r="AW28" s="124">
        <f>AP28+'Aug24'!AW28</f>
        <v>0</v>
      </c>
      <c r="AX28" s="124">
        <f>AQ28+'Aug24'!AX28</f>
        <v>1039</v>
      </c>
      <c r="AY28" s="124">
        <f>AR28+'Aug24'!AY28</f>
        <v>0</v>
      </c>
      <c r="AZ28" s="124">
        <f t="shared" si="6"/>
        <v>2398</v>
      </c>
      <c r="BA28" s="124">
        <f t="shared" si="7"/>
        <v>0</v>
      </c>
      <c r="BB28" s="124">
        <f t="shared" si="8"/>
        <v>2398</v>
      </c>
      <c r="BC28" s="124"/>
      <c r="BD28" s="124"/>
      <c r="BE28" s="124"/>
      <c r="BF28" s="124"/>
      <c r="BG28" s="124"/>
      <c r="BH28" s="124"/>
      <c r="BI28" s="124"/>
      <c r="BJ28" s="124"/>
      <c r="BK28" s="177"/>
      <c r="BL28" s="177"/>
      <c r="BM28" s="177"/>
    </row>
    <row r="29" spans="1:65" s="143" customFormat="1" ht="16.95" customHeight="1">
      <c r="A29" s="185"/>
      <c r="B29" s="186" t="s">
        <v>18</v>
      </c>
      <c r="C29" s="186">
        <f>SUM(C27:C28)</f>
        <v>132500</v>
      </c>
      <c r="D29" s="186">
        <f t="shared" ref="D29:BM29" si="17">SUM(D27:D28)</f>
        <v>0</v>
      </c>
      <c r="E29" s="186">
        <f t="shared" si="17"/>
        <v>9233</v>
      </c>
      <c r="F29" s="186">
        <f t="shared" si="17"/>
        <v>0</v>
      </c>
      <c r="G29" s="186">
        <f t="shared" si="17"/>
        <v>8894</v>
      </c>
      <c r="H29" s="125">
        <f t="shared" si="2"/>
        <v>96.328387306400955</v>
      </c>
      <c r="I29" s="186">
        <f t="shared" si="17"/>
        <v>0</v>
      </c>
      <c r="J29" s="186">
        <f t="shared" si="17"/>
        <v>0</v>
      </c>
      <c r="K29" s="186">
        <f t="shared" si="17"/>
        <v>25902</v>
      </c>
      <c r="L29" s="189">
        <f t="shared" si="0"/>
        <v>19.548679245283019</v>
      </c>
      <c r="M29" s="186">
        <f t="shared" si="17"/>
        <v>0</v>
      </c>
      <c r="N29" s="186">
        <f t="shared" si="17"/>
        <v>0</v>
      </c>
      <c r="O29" s="186">
        <f t="shared" si="17"/>
        <v>335</v>
      </c>
      <c r="P29" s="186">
        <f t="shared" si="17"/>
        <v>0</v>
      </c>
      <c r="Q29" s="186">
        <f t="shared" si="17"/>
        <v>972</v>
      </c>
      <c r="R29" s="186">
        <f t="shared" si="17"/>
        <v>0</v>
      </c>
      <c r="S29" s="186">
        <f t="shared" si="17"/>
        <v>17981</v>
      </c>
      <c r="T29" s="186">
        <f t="shared" si="17"/>
        <v>0</v>
      </c>
      <c r="U29" s="186">
        <f t="shared" si="17"/>
        <v>4520</v>
      </c>
      <c r="V29" s="186">
        <f t="shared" si="17"/>
        <v>0</v>
      </c>
      <c r="W29" s="186">
        <f t="shared" si="17"/>
        <v>2385</v>
      </c>
      <c r="X29" s="186">
        <f t="shared" si="17"/>
        <v>0</v>
      </c>
      <c r="Y29" s="188">
        <f t="shared" si="1"/>
        <v>52.76548672566372</v>
      </c>
      <c r="Z29" s="186">
        <f t="shared" si="17"/>
        <v>0</v>
      </c>
      <c r="AA29" s="186">
        <f t="shared" si="17"/>
        <v>9442</v>
      </c>
      <c r="AB29" s="186">
        <f t="shared" si="17"/>
        <v>0</v>
      </c>
      <c r="AC29" s="186">
        <f t="shared" si="17"/>
        <v>4826</v>
      </c>
      <c r="AD29" s="186">
        <f t="shared" si="17"/>
        <v>0</v>
      </c>
      <c r="AE29" s="186">
        <f t="shared" si="17"/>
        <v>4261</v>
      </c>
      <c r="AF29" s="186">
        <f t="shared" si="17"/>
        <v>0</v>
      </c>
      <c r="AG29" s="186">
        <f t="shared" si="17"/>
        <v>209</v>
      </c>
      <c r="AH29" s="186">
        <f t="shared" si="17"/>
        <v>0</v>
      </c>
      <c r="AI29" s="186">
        <f t="shared" si="17"/>
        <v>571</v>
      </c>
      <c r="AJ29" s="186">
        <f t="shared" si="17"/>
        <v>0</v>
      </c>
      <c r="AK29" s="186">
        <f t="shared" si="17"/>
        <v>150</v>
      </c>
      <c r="AL29" s="186">
        <f t="shared" si="17"/>
        <v>0</v>
      </c>
      <c r="AM29" s="186">
        <f t="shared" si="17"/>
        <v>259</v>
      </c>
      <c r="AN29" s="186">
        <f t="shared" si="17"/>
        <v>0</v>
      </c>
      <c r="AO29" s="186">
        <f t="shared" si="17"/>
        <v>2238</v>
      </c>
      <c r="AP29" s="186">
        <f t="shared" si="17"/>
        <v>0</v>
      </c>
      <c r="AQ29" s="186">
        <f t="shared" si="17"/>
        <v>1742</v>
      </c>
      <c r="AR29" s="186">
        <f t="shared" si="17"/>
        <v>0</v>
      </c>
      <c r="AS29" s="186">
        <f t="shared" si="17"/>
        <v>3980</v>
      </c>
      <c r="AT29" s="186">
        <f t="shared" si="17"/>
        <v>0</v>
      </c>
      <c r="AU29" s="186">
        <f t="shared" si="17"/>
        <v>3980</v>
      </c>
      <c r="AV29" s="186">
        <f t="shared" si="17"/>
        <v>6398</v>
      </c>
      <c r="AW29" s="186">
        <f t="shared" si="17"/>
        <v>0</v>
      </c>
      <c r="AX29" s="186">
        <f t="shared" si="17"/>
        <v>5151</v>
      </c>
      <c r="AY29" s="186">
        <f t="shared" si="17"/>
        <v>0</v>
      </c>
      <c r="AZ29" s="186">
        <f t="shared" si="17"/>
        <v>11549</v>
      </c>
      <c r="BA29" s="186">
        <f t="shared" si="17"/>
        <v>0</v>
      </c>
      <c r="BB29" s="186">
        <f t="shared" si="17"/>
        <v>11549</v>
      </c>
      <c r="BC29" s="186">
        <f t="shared" si="17"/>
        <v>0</v>
      </c>
      <c r="BD29" s="186">
        <f t="shared" si="17"/>
        <v>0</v>
      </c>
      <c r="BE29" s="186">
        <f t="shared" si="17"/>
        <v>0</v>
      </c>
      <c r="BF29" s="186">
        <f t="shared" si="17"/>
        <v>0</v>
      </c>
      <c r="BG29" s="186">
        <f t="shared" si="17"/>
        <v>0</v>
      </c>
      <c r="BH29" s="186">
        <f t="shared" si="17"/>
        <v>0</v>
      </c>
      <c r="BI29" s="186">
        <f t="shared" si="17"/>
        <v>0</v>
      </c>
      <c r="BJ29" s="186">
        <f t="shared" si="17"/>
        <v>0</v>
      </c>
      <c r="BK29" s="186">
        <f t="shared" si="17"/>
        <v>0</v>
      </c>
      <c r="BL29" s="186">
        <f t="shared" si="17"/>
        <v>0</v>
      </c>
      <c r="BM29" s="186">
        <f t="shared" si="17"/>
        <v>0</v>
      </c>
    </row>
    <row r="30" spans="1:65" s="142" customFormat="1" ht="16.95" customHeight="1">
      <c r="A30" s="134">
        <v>22</v>
      </c>
      <c r="B30" s="140" t="s">
        <v>32</v>
      </c>
      <c r="C30" s="124">
        <v>90000</v>
      </c>
      <c r="D30" s="124">
        <v>35000</v>
      </c>
      <c r="E30" s="124">
        <v>7445</v>
      </c>
      <c r="F30" s="124">
        <v>2795</v>
      </c>
      <c r="G30" s="124">
        <v>6699</v>
      </c>
      <c r="H30" s="125">
        <f t="shared" si="2"/>
        <v>89.979852249832106</v>
      </c>
      <c r="I30" s="124">
        <v>2241</v>
      </c>
      <c r="J30" s="125">
        <f t="shared" si="10"/>
        <v>80.178890876565291</v>
      </c>
      <c r="K30" s="124">
        <f>G30+'Aug24'!K30</f>
        <v>20582</v>
      </c>
      <c r="L30" s="173">
        <f t="shared" si="0"/>
        <v>22.86888888888889</v>
      </c>
      <c r="M30" s="124">
        <f>I30+'Aug24'!M30</f>
        <v>7074</v>
      </c>
      <c r="N30" s="125">
        <v>20.21</v>
      </c>
      <c r="O30" s="124">
        <v>308</v>
      </c>
      <c r="P30" s="124">
        <v>82</v>
      </c>
      <c r="Q30" s="124">
        <f>O30+'Aug24'!Q30</f>
        <v>999</v>
      </c>
      <c r="R30" s="124">
        <f>P30+'Aug24'!R30</f>
        <v>254</v>
      </c>
      <c r="S30" s="124">
        <v>7502</v>
      </c>
      <c r="T30" s="124">
        <v>3706</v>
      </c>
      <c r="U30" s="124">
        <v>2109</v>
      </c>
      <c r="V30" s="124">
        <v>736</v>
      </c>
      <c r="W30" s="124">
        <v>1186</v>
      </c>
      <c r="X30" s="124">
        <v>432</v>
      </c>
      <c r="Y30" s="125">
        <f t="shared" si="1"/>
        <v>56.235182550972027</v>
      </c>
      <c r="Z30" s="125">
        <f t="shared" si="12"/>
        <v>58.695652173913047</v>
      </c>
      <c r="AA30" s="124">
        <v>7538</v>
      </c>
      <c r="AB30" s="124">
        <v>3464</v>
      </c>
      <c r="AC30" s="124">
        <v>3554</v>
      </c>
      <c r="AD30" s="124">
        <v>1647</v>
      </c>
      <c r="AE30" s="124">
        <v>2779</v>
      </c>
      <c r="AF30" s="124">
        <v>1286</v>
      </c>
      <c r="AG30" s="124">
        <v>160</v>
      </c>
      <c r="AH30" s="124">
        <v>77</v>
      </c>
      <c r="AI30" s="124">
        <v>471</v>
      </c>
      <c r="AJ30" s="124">
        <v>259</v>
      </c>
      <c r="AK30" s="124">
        <v>106</v>
      </c>
      <c r="AL30" s="124">
        <v>54</v>
      </c>
      <c r="AM30" s="124">
        <v>325</v>
      </c>
      <c r="AN30" s="124">
        <v>209</v>
      </c>
      <c r="AO30" s="124">
        <v>1750</v>
      </c>
      <c r="AP30" s="124">
        <v>767</v>
      </c>
      <c r="AQ30" s="124">
        <v>1437</v>
      </c>
      <c r="AR30" s="124">
        <v>641</v>
      </c>
      <c r="AS30" s="124">
        <f t="shared" si="3"/>
        <v>3187</v>
      </c>
      <c r="AT30" s="124">
        <f t="shared" si="4"/>
        <v>1408</v>
      </c>
      <c r="AU30" s="124">
        <f t="shared" si="5"/>
        <v>4595</v>
      </c>
      <c r="AV30" s="124">
        <f>AO30+'Aug24'!AV30</f>
        <v>5309</v>
      </c>
      <c r="AW30" s="124">
        <f>AP30+'Aug24'!AW30</f>
        <v>2195</v>
      </c>
      <c r="AX30" s="124">
        <f>AQ30+'Aug24'!AX30</f>
        <v>4342</v>
      </c>
      <c r="AY30" s="124">
        <f>AR30+'Aug24'!AY30</f>
        <v>1821</v>
      </c>
      <c r="AZ30" s="124">
        <f t="shared" si="6"/>
        <v>9651</v>
      </c>
      <c r="BA30" s="124">
        <f t="shared" si="7"/>
        <v>4016</v>
      </c>
      <c r="BB30" s="124">
        <f t="shared" si="8"/>
        <v>13667</v>
      </c>
      <c r="BC30" s="124">
        <v>55</v>
      </c>
      <c r="BD30" s="124">
        <v>275</v>
      </c>
      <c r="BE30" s="124">
        <f>BC30+'Aug24'!BE30</f>
        <v>165</v>
      </c>
      <c r="BF30" s="124">
        <f>BD30+'Aug24'!BF30</f>
        <v>825</v>
      </c>
      <c r="BG30" s="124">
        <v>4</v>
      </c>
      <c r="BH30" s="124">
        <v>2450</v>
      </c>
      <c r="BI30" s="124"/>
      <c r="BJ30" s="124"/>
      <c r="BK30" s="124">
        <f>'Aug24'!BK30+BH30</f>
        <v>7850</v>
      </c>
      <c r="BL30" s="124">
        <f>'Aug24'!BL30+BI30</f>
        <v>0</v>
      </c>
      <c r="BM30" s="124">
        <f>SUM(BK30:BL30)</f>
        <v>7850</v>
      </c>
    </row>
    <row r="31" spans="1:65" s="142" customFormat="1" ht="16.95" customHeight="1">
      <c r="A31" s="123">
        <v>23</v>
      </c>
      <c r="B31" s="124" t="s">
        <v>33</v>
      </c>
      <c r="C31" s="124">
        <v>65500</v>
      </c>
      <c r="D31" s="124">
        <v>0</v>
      </c>
      <c r="E31" s="124">
        <v>5330</v>
      </c>
      <c r="F31" s="124">
        <v>0</v>
      </c>
      <c r="G31" s="124">
        <v>4900</v>
      </c>
      <c r="H31" s="125">
        <f t="shared" si="2"/>
        <v>91.932457786116316</v>
      </c>
      <c r="I31" s="124">
        <v>0</v>
      </c>
      <c r="J31" s="125"/>
      <c r="K31" s="124">
        <f>G31+'Aug24'!K31</f>
        <v>15093</v>
      </c>
      <c r="L31" s="173">
        <f t="shared" si="0"/>
        <v>23.042748091603052</v>
      </c>
      <c r="M31" s="124">
        <f>I31+'Aug24'!M31</f>
        <v>0</v>
      </c>
      <c r="N31" s="125"/>
      <c r="O31" s="124">
        <v>131</v>
      </c>
      <c r="P31" s="124"/>
      <c r="Q31" s="124">
        <f>O31+'Aug24'!Q31</f>
        <v>380</v>
      </c>
      <c r="R31" s="124">
        <f>P31+'Aug24'!R31</f>
        <v>0</v>
      </c>
      <c r="S31" s="124">
        <v>7498</v>
      </c>
      <c r="T31" s="124"/>
      <c r="U31" s="124">
        <v>1960</v>
      </c>
      <c r="V31" s="124"/>
      <c r="W31" s="124">
        <v>1092</v>
      </c>
      <c r="X31" s="124"/>
      <c r="Y31" s="125">
        <f t="shared" si="1"/>
        <v>55.714285714285715</v>
      </c>
      <c r="Z31" s="125"/>
      <c r="AA31" s="124">
        <v>4923</v>
      </c>
      <c r="AB31" s="124"/>
      <c r="AC31" s="124">
        <v>2572</v>
      </c>
      <c r="AD31" s="124"/>
      <c r="AE31" s="124">
        <v>2022</v>
      </c>
      <c r="AF31" s="124"/>
      <c r="AG31" s="124">
        <v>78</v>
      </c>
      <c r="AH31" s="124"/>
      <c r="AI31" s="124">
        <v>325</v>
      </c>
      <c r="AJ31" s="124"/>
      <c r="AK31" s="124">
        <v>62</v>
      </c>
      <c r="AL31" s="124"/>
      <c r="AM31" s="124">
        <v>122</v>
      </c>
      <c r="AN31" s="124"/>
      <c r="AO31" s="124">
        <v>1202</v>
      </c>
      <c r="AP31" s="124"/>
      <c r="AQ31" s="124">
        <v>1025</v>
      </c>
      <c r="AR31" s="124"/>
      <c r="AS31" s="124">
        <f t="shared" si="3"/>
        <v>2227</v>
      </c>
      <c r="AT31" s="124">
        <f t="shared" si="4"/>
        <v>0</v>
      </c>
      <c r="AU31" s="124">
        <f t="shared" si="5"/>
        <v>2227</v>
      </c>
      <c r="AV31" s="124">
        <f>AO31+'Aug24'!AV31</f>
        <v>3655</v>
      </c>
      <c r="AW31" s="124">
        <f>AP31+'Aug24'!AW31</f>
        <v>0</v>
      </c>
      <c r="AX31" s="124">
        <f>AQ31+'Aug24'!AX31</f>
        <v>3069</v>
      </c>
      <c r="AY31" s="124">
        <f>AR31+'Aug24'!AY31</f>
        <v>0</v>
      </c>
      <c r="AZ31" s="124">
        <f t="shared" si="6"/>
        <v>6724</v>
      </c>
      <c r="BA31" s="124">
        <f t="shared" si="7"/>
        <v>0</v>
      </c>
      <c r="BB31" s="124">
        <f t="shared" si="8"/>
        <v>6724</v>
      </c>
      <c r="BC31" s="124"/>
      <c r="BD31" s="124"/>
      <c r="BE31" s="124"/>
      <c r="BF31" s="124"/>
      <c r="BG31" s="124"/>
      <c r="BH31" s="124"/>
      <c r="BI31" s="124"/>
      <c r="BJ31" s="124"/>
      <c r="BK31" s="177"/>
      <c r="BL31" s="177"/>
      <c r="BM31" s="177"/>
    </row>
    <row r="32" spans="1:65" s="142" customFormat="1" ht="16.95" customHeight="1">
      <c r="A32" s="128">
        <v>24</v>
      </c>
      <c r="B32" s="129" t="s">
        <v>34</v>
      </c>
      <c r="C32" s="124">
        <v>55500</v>
      </c>
      <c r="D32" s="124">
        <v>0</v>
      </c>
      <c r="E32" s="124">
        <v>4523</v>
      </c>
      <c r="F32" s="124">
        <v>0</v>
      </c>
      <c r="G32" s="124">
        <v>3879</v>
      </c>
      <c r="H32" s="125">
        <f t="shared" si="2"/>
        <v>85.761662613309753</v>
      </c>
      <c r="I32" s="124">
        <v>0</v>
      </c>
      <c r="J32" s="125"/>
      <c r="K32" s="124">
        <f>G32+'Aug24'!K32</f>
        <v>12102</v>
      </c>
      <c r="L32" s="173">
        <f t="shared" si="0"/>
        <v>21.805405405405406</v>
      </c>
      <c r="M32" s="124">
        <f>I32+'Aug24'!M32</f>
        <v>0</v>
      </c>
      <c r="N32" s="125"/>
      <c r="O32" s="124">
        <v>35</v>
      </c>
      <c r="P32" s="124"/>
      <c r="Q32" s="124">
        <f>O32+'Aug24'!Q32</f>
        <v>40</v>
      </c>
      <c r="R32" s="124">
        <f>P32+'Aug24'!R32</f>
        <v>0</v>
      </c>
      <c r="S32" s="124">
        <v>4866</v>
      </c>
      <c r="T32" s="124"/>
      <c r="U32" s="124">
        <v>1662</v>
      </c>
      <c r="V32" s="124"/>
      <c r="W32" s="124">
        <v>1007</v>
      </c>
      <c r="X32" s="124"/>
      <c r="Y32" s="125">
        <f t="shared" si="1"/>
        <v>60.589651022864018</v>
      </c>
      <c r="Z32" s="125"/>
      <c r="AA32" s="124">
        <v>3685</v>
      </c>
      <c r="AB32" s="124"/>
      <c r="AC32" s="124">
        <v>2233</v>
      </c>
      <c r="AD32" s="124"/>
      <c r="AE32" s="124">
        <v>1107</v>
      </c>
      <c r="AF32" s="124"/>
      <c r="AG32" s="124">
        <v>79</v>
      </c>
      <c r="AH32" s="124"/>
      <c r="AI32" s="124">
        <v>207</v>
      </c>
      <c r="AJ32" s="124"/>
      <c r="AK32" s="124">
        <v>52</v>
      </c>
      <c r="AL32" s="124"/>
      <c r="AM32" s="124">
        <v>302</v>
      </c>
      <c r="AN32" s="124"/>
      <c r="AO32" s="124">
        <v>1010</v>
      </c>
      <c r="AP32" s="124"/>
      <c r="AQ32" s="124">
        <v>802</v>
      </c>
      <c r="AR32" s="124"/>
      <c r="AS32" s="124">
        <f t="shared" si="3"/>
        <v>1812</v>
      </c>
      <c r="AT32" s="124">
        <f t="shared" si="4"/>
        <v>0</v>
      </c>
      <c r="AU32" s="124">
        <f t="shared" si="5"/>
        <v>1812</v>
      </c>
      <c r="AV32" s="124">
        <f>AO32+'Aug24'!AV32</f>
        <v>3021</v>
      </c>
      <c r="AW32" s="124">
        <f>AP32+'Aug24'!AW32</f>
        <v>0</v>
      </c>
      <c r="AX32" s="124">
        <f>AQ32+'Aug24'!AX32</f>
        <v>2442</v>
      </c>
      <c r="AY32" s="124">
        <f>AR32+'Aug24'!AY32</f>
        <v>0</v>
      </c>
      <c r="AZ32" s="124">
        <f t="shared" si="6"/>
        <v>5463</v>
      </c>
      <c r="BA32" s="124">
        <f t="shared" si="7"/>
        <v>0</v>
      </c>
      <c r="BB32" s="124">
        <f t="shared" si="8"/>
        <v>5463</v>
      </c>
      <c r="BC32" s="124"/>
      <c r="BD32" s="124"/>
      <c r="BE32" s="124"/>
      <c r="BF32" s="124"/>
      <c r="BG32" s="124"/>
      <c r="BH32" s="124"/>
      <c r="BI32" s="124"/>
      <c r="BJ32" s="124"/>
      <c r="BK32" s="177"/>
      <c r="BL32" s="177"/>
      <c r="BM32" s="177"/>
    </row>
    <row r="33" spans="1:65" s="143" customFormat="1" ht="16.95" customHeight="1">
      <c r="A33" s="185"/>
      <c r="B33" s="187" t="s">
        <v>18</v>
      </c>
      <c r="C33" s="186">
        <f>SUM(C30:C32)</f>
        <v>211000</v>
      </c>
      <c r="D33" s="186">
        <f t="shared" ref="D33:BM33" si="18">SUM(D30:D32)</f>
        <v>35000</v>
      </c>
      <c r="E33" s="186">
        <f t="shared" si="18"/>
        <v>17298</v>
      </c>
      <c r="F33" s="186">
        <f t="shared" si="18"/>
        <v>2795</v>
      </c>
      <c r="G33" s="186">
        <f t="shared" si="18"/>
        <v>15478</v>
      </c>
      <c r="H33" s="188">
        <f t="shared" si="2"/>
        <v>89.47855243380738</v>
      </c>
      <c r="I33" s="186">
        <f t="shared" si="18"/>
        <v>2241</v>
      </c>
      <c r="J33" s="188">
        <f t="shared" si="10"/>
        <v>80.178890876565291</v>
      </c>
      <c r="K33" s="186">
        <f t="shared" si="18"/>
        <v>47777</v>
      </c>
      <c r="L33" s="189">
        <f t="shared" si="0"/>
        <v>22.643127962085309</v>
      </c>
      <c r="M33" s="186">
        <f t="shared" si="18"/>
        <v>7074</v>
      </c>
      <c r="N33" s="188">
        <f t="shared" si="11"/>
        <v>20.21142857142857</v>
      </c>
      <c r="O33" s="186">
        <f t="shared" si="18"/>
        <v>474</v>
      </c>
      <c r="P33" s="186">
        <f t="shared" si="18"/>
        <v>82</v>
      </c>
      <c r="Q33" s="186">
        <f t="shared" si="18"/>
        <v>1419</v>
      </c>
      <c r="R33" s="186">
        <f t="shared" si="18"/>
        <v>254</v>
      </c>
      <c r="S33" s="186">
        <f t="shared" si="18"/>
        <v>19866</v>
      </c>
      <c r="T33" s="186">
        <f t="shared" si="18"/>
        <v>3706</v>
      </c>
      <c r="U33" s="186">
        <f t="shared" si="18"/>
        <v>5731</v>
      </c>
      <c r="V33" s="186">
        <f t="shared" si="18"/>
        <v>736</v>
      </c>
      <c r="W33" s="186">
        <f t="shared" si="18"/>
        <v>3285</v>
      </c>
      <c r="X33" s="186">
        <f t="shared" si="18"/>
        <v>432</v>
      </c>
      <c r="Y33" s="188">
        <f t="shared" si="1"/>
        <v>57.31983946955156</v>
      </c>
      <c r="Z33" s="188">
        <f t="shared" si="12"/>
        <v>58.695652173913047</v>
      </c>
      <c r="AA33" s="186">
        <f t="shared" si="18"/>
        <v>16146</v>
      </c>
      <c r="AB33" s="186">
        <f t="shared" si="18"/>
        <v>3464</v>
      </c>
      <c r="AC33" s="186">
        <f t="shared" si="18"/>
        <v>8359</v>
      </c>
      <c r="AD33" s="186">
        <f t="shared" si="18"/>
        <v>1647</v>
      </c>
      <c r="AE33" s="186">
        <f t="shared" si="18"/>
        <v>5908</v>
      </c>
      <c r="AF33" s="186">
        <f t="shared" si="18"/>
        <v>1286</v>
      </c>
      <c r="AG33" s="186">
        <f t="shared" si="18"/>
        <v>317</v>
      </c>
      <c r="AH33" s="186">
        <f t="shared" si="18"/>
        <v>77</v>
      </c>
      <c r="AI33" s="186">
        <f t="shared" si="18"/>
        <v>1003</v>
      </c>
      <c r="AJ33" s="186">
        <f t="shared" si="18"/>
        <v>259</v>
      </c>
      <c r="AK33" s="186">
        <f t="shared" si="18"/>
        <v>220</v>
      </c>
      <c r="AL33" s="186">
        <f t="shared" si="18"/>
        <v>54</v>
      </c>
      <c r="AM33" s="186">
        <f t="shared" si="18"/>
        <v>749</v>
      </c>
      <c r="AN33" s="186">
        <f t="shared" si="18"/>
        <v>209</v>
      </c>
      <c r="AO33" s="186">
        <f t="shared" si="18"/>
        <v>3962</v>
      </c>
      <c r="AP33" s="186">
        <f t="shared" si="18"/>
        <v>767</v>
      </c>
      <c r="AQ33" s="186">
        <f t="shared" si="18"/>
        <v>3264</v>
      </c>
      <c r="AR33" s="186">
        <f t="shared" si="18"/>
        <v>641</v>
      </c>
      <c r="AS33" s="186">
        <f t="shared" si="18"/>
        <v>7226</v>
      </c>
      <c r="AT33" s="186">
        <f t="shared" si="18"/>
        <v>1408</v>
      </c>
      <c r="AU33" s="186">
        <f t="shared" si="18"/>
        <v>8634</v>
      </c>
      <c r="AV33" s="186">
        <f t="shared" si="18"/>
        <v>11985</v>
      </c>
      <c r="AW33" s="186">
        <f t="shared" si="18"/>
        <v>2195</v>
      </c>
      <c r="AX33" s="186">
        <f t="shared" si="18"/>
        <v>9853</v>
      </c>
      <c r="AY33" s="186">
        <f t="shared" si="18"/>
        <v>1821</v>
      </c>
      <c r="AZ33" s="186">
        <f t="shared" si="18"/>
        <v>21838</v>
      </c>
      <c r="BA33" s="186">
        <f t="shared" si="18"/>
        <v>4016</v>
      </c>
      <c r="BB33" s="186">
        <f t="shared" si="18"/>
        <v>25854</v>
      </c>
      <c r="BC33" s="186">
        <f t="shared" si="18"/>
        <v>55</v>
      </c>
      <c r="BD33" s="186">
        <f t="shared" si="18"/>
        <v>275</v>
      </c>
      <c r="BE33" s="186">
        <f t="shared" si="18"/>
        <v>165</v>
      </c>
      <c r="BF33" s="186">
        <f t="shared" si="18"/>
        <v>825</v>
      </c>
      <c r="BG33" s="186">
        <f t="shared" si="18"/>
        <v>4</v>
      </c>
      <c r="BH33" s="186">
        <f t="shared" si="18"/>
        <v>2450</v>
      </c>
      <c r="BI33" s="186">
        <f t="shared" si="18"/>
        <v>0</v>
      </c>
      <c r="BJ33" s="186">
        <f t="shared" si="18"/>
        <v>0</v>
      </c>
      <c r="BK33" s="186">
        <f t="shared" si="18"/>
        <v>7850</v>
      </c>
      <c r="BL33" s="186">
        <f t="shared" si="18"/>
        <v>0</v>
      </c>
      <c r="BM33" s="186">
        <f t="shared" si="18"/>
        <v>7850</v>
      </c>
    </row>
    <row r="34" spans="1:65" s="142" customFormat="1" ht="16.95" customHeight="1">
      <c r="A34" s="134">
        <v>25</v>
      </c>
      <c r="B34" s="140" t="s">
        <v>35</v>
      </c>
      <c r="C34" s="124">
        <v>38000</v>
      </c>
      <c r="D34" s="124">
        <v>4000</v>
      </c>
      <c r="E34" s="124">
        <v>3170</v>
      </c>
      <c r="F34" s="124">
        <v>335</v>
      </c>
      <c r="G34" s="124">
        <v>2226</v>
      </c>
      <c r="H34" s="125">
        <f t="shared" si="2"/>
        <v>70.220820189274448</v>
      </c>
      <c r="I34" s="124">
        <v>20</v>
      </c>
      <c r="J34" s="125">
        <f t="shared" si="10"/>
        <v>5.9701492537313436</v>
      </c>
      <c r="K34" s="124">
        <f>G34+'Aug24'!K34</f>
        <v>8102</v>
      </c>
      <c r="L34" s="173">
        <f t="shared" si="0"/>
        <v>21.321052631578947</v>
      </c>
      <c r="M34" s="124">
        <f>I34+'Aug24'!M34</f>
        <v>542</v>
      </c>
      <c r="N34" s="125">
        <v>13.55</v>
      </c>
      <c r="O34" s="124">
        <v>74</v>
      </c>
      <c r="P34" s="124">
        <v>0</v>
      </c>
      <c r="Q34" s="124">
        <f>O34+'Aug24'!Q34</f>
        <v>283</v>
      </c>
      <c r="R34" s="124">
        <f>P34+'Aug24'!R34</f>
        <v>34</v>
      </c>
      <c r="S34" s="124">
        <v>4300</v>
      </c>
      <c r="T34" s="124">
        <v>388</v>
      </c>
      <c r="U34" s="124">
        <v>1019</v>
      </c>
      <c r="V34" s="124">
        <v>132</v>
      </c>
      <c r="W34" s="124">
        <v>558</v>
      </c>
      <c r="X34" s="124">
        <v>67</v>
      </c>
      <c r="Y34" s="125">
        <f t="shared" si="1"/>
        <v>54.759568204121685</v>
      </c>
      <c r="Z34" s="125">
        <f t="shared" si="12"/>
        <v>50.757575757575758</v>
      </c>
      <c r="AA34" s="124">
        <v>2682</v>
      </c>
      <c r="AB34" s="124">
        <v>197</v>
      </c>
      <c r="AC34" s="124">
        <v>1437</v>
      </c>
      <c r="AD34" s="124">
        <v>101</v>
      </c>
      <c r="AE34" s="124">
        <v>1245</v>
      </c>
      <c r="AF34" s="124">
        <v>96</v>
      </c>
      <c r="AG34" s="124">
        <v>53</v>
      </c>
      <c r="AH34" s="124">
        <v>4</v>
      </c>
      <c r="AI34" s="124">
        <v>196</v>
      </c>
      <c r="AJ34" s="124">
        <v>14</v>
      </c>
      <c r="AK34" s="124">
        <v>31</v>
      </c>
      <c r="AL34" s="124">
        <v>6</v>
      </c>
      <c r="AM34" s="124">
        <v>93</v>
      </c>
      <c r="AN34" s="124">
        <v>13</v>
      </c>
      <c r="AO34" s="124">
        <v>579</v>
      </c>
      <c r="AP34" s="124">
        <v>39</v>
      </c>
      <c r="AQ34" s="124">
        <v>485</v>
      </c>
      <c r="AR34" s="124">
        <v>25</v>
      </c>
      <c r="AS34" s="124">
        <f t="shared" si="3"/>
        <v>1064</v>
      </c>
      <c r="AT34" s="124">
        <f t="shared" si="4"/>
        <v>64</v>
      </c>
      <c r="AU34" s="124">
        <f t="shared" si="5"/>
        <v>1128</v>
      </c>
      <c r="AV34" s="124">
        <f>AO34+'Aug24'!AV34</f>
        <v>1804</v>
      </c>
      <c r="AW34" s="124">
        <f>AP34+'Aug24'!AW34</f>
        <v>108</v>
      </c>
      <c r="AX34" s="124">
        <f>AQ34+'Aug24'!AX34</f>
        <v>1491</v>
      </c>
      <c r="AY34" s="124">
        <f>AR34+'Aug24'!AY34</f>
        <v>71</v>
      </c>
      <c r="AZ34" s="124">
        <f t="shared" si="6"/>
        <v>3295</v>
      </c>
      <c r="BA34" s="124">
        <f t="shared" si="7"/>
        <v>179</v>
      </c>
      <c r="BB34" s="124">
        <f t="shared" si="8"/>
        <v>3474</v>
      </c>
      <c r="BC34" s="124">
        <v>0</v>
      </c>
      <c r="BD34" s="124">
        <v>0</v>
      </c>
      <c r="BE34" s="124"/>
      <c r="BF34" s="124"/>
      <c r="BG34" s="124">
        <v>3</v>
      </c>
      <c r="BH34" s="124">
        <v>0</v>
      </c>
      <c r="BI34" s="124">
        <v>0</v>
      </c>
      <c r="BJ34" s="124">
        <v>0</v>
      </c>
      <c r="BK34" s="124">
        <f>'Aug24'!BK34+BH34</f>
        <v>2187</v>
      </c>
      <c r="BL34" s="124">
        <f>'Aug24'!BL34+BI34</f>
        <v>0</v>
      </c>
      <c r="BM34" s="124">
        <f>SUM(BK34:BL34)</f>
        <v>2187</v>
      </c>
    </row>
    <row r="35" spans="1:65" s="142" customFormat="1" ht="16.95" customHeight="1">
      <c r="A35" s="123">
        <v>26</v>
      </c>
      <c r="B35" s="124" t="s">
        <v>36</v>
      </c>
      <c r="C35" s="124">
        <v>12000</v>
      </c>
      <c r="D35" s="124">
        <v>10000</v>
      </c>
      <c r="E35" s="124">
        <v>1010</v>
      </c>
      <c r="F35" s="124">
        <v>896</v>
      </c>
      <c r="G35" s="124">
        <v>261</v>
      </c>
      <c r="H35" s="125">
        <f t="shared" si="2"/>
        <v>25.841584158415841</v>
      </c>
      <c r="I35" s="124">
        <v>3</v>
      </c>
      <c r="J35" s="125">
        <f t="shared" si="10"/>
        <v>0.33482142857142855</v>
      </c>
      <c r="K35" s="124">
        <f>G35+'Aug24'!K35</f>
        <v>1844</v>
      </c>
      <c r="L35" s="173">
        <f t="shared" si="0"/>
        <v>15.366666666666667</v>
      </c>
      <c r="M35" s="124">
        <f>I35+'Aug24'!M35</f>
        <v>1171</v>
      </c>
      <c r="N35" s="125">
        <v>11.71</v>
      </c>
      <c r="O35" s="124">
        <v>24</v>
      </c>
      <c r="P35" s="124">
        <v>0</v>
      </c>
      <c r="Q35" s="124">
        <f>O35+'Aug24'!Q35</f>
        <v>114</v>
      </c>
      <c r="R35" s="124">
        <f>P35+'Aug24'!R35</f>
        <v>67</v>
      </c>
      <c r="S35" s="124">
        <v>1136</v>
      </c>
      <c r="T35" s="124">
        <v>1037</v>
      </c>
      <c r="U35" s="124">
        <v>319</v>
      </c>
      <c r="V35" s="124">
        <v>343</v>
      </c>
      <c r="W35" s="124">
        <v>172</v>
      </c>
      <c r="X35" s="124">
        <v>198</v>
      </c>
      <c r="Y35" s="125">
        <f t="shared" si="1"/>
        <v>53.918495297805642</v>
      </c>
      <c r="Z35" s="125">
        <f t="shared" si="12"/>
        <v>57.725947521865891</v>
      </c>
      <c r="AA35" s="124">
        <v>585</v>
      </c>
      <c r="AB35" s="124">
        <v>880</v>
      </c>
      <c r="AC35" s="124">
        <v>317</v>
      </c>
      <c r="AD35" s="124">
        <v>477</v>
      </c>
      <c r="AE35" s="124">
        <v>268</v>
      </c>
      <c r="AF35" s="124">
        <v>403</v>
      </c>
      <c r="AG35" s="124">
        <v>15</v>
      </c>
      <c r="AH35" s="124">
        <v>21</v>
      </c>
      <c r="AI35" s="124">
        <v>25</v>
      </c>
      <c r="AJ35" s="124">
        <v>18</v>
      </c>
      <c r="AK35" s="124">
        <v>4</v>
      </c>
      <c r="AL35" s="124">
        <v>18</v>
      </c>
      <c r="AM35" s="124">
        <v>27</v>
      </c>
      <c r="AN35" s="124">
        <v>0</v>
      </c>
      <c r="AO35" s="124">
        <v>122</v>
      </c>
      <c r="AP35" s="124">
        <v>212</v>
      </c>
      <c r="AQ35" s="124">
        <v>124</v>
      </c>
      <c r="AR35" s="124">
        <v>208</v>
      </c>
      <c r="AS35" s="124">
        <f t="shared" si="3"/>
        <v>246</v>
      </c>
      <c r="AT35" s="124">
        <f t="shared" si="4"/>
        <v>420</v>
      </c>
      <c r="AU35" s="124">
        <f t="shared" si="5"/>
        <v>666</v>
      </c>
      <c r="AV35" s="124">
        <f>AO35+'Aug24'!AV35</f>
        <v>380</v>
      </c>
      <c r="AW35" s="124">
        <f>AP35+'Aug24'!AW35</f>
        <v>564</v>
      </c>
      <c r="AX35" s="124">
        <f>AQ35+'Aug24'!AX35</f>
        <v>362</v>
      </c>
      <c r="AY35" s="124">
        <f>AR35+'Aug24'!AY35</f>
        <v>553</v>
      </c>
      <c r="AZ35" s="124">
        <f t="shared" si="6"/>
        <v>742</v>
      </c>
      <c r="BA35" s="124">
        <f t="shared" si="7"/>
        <v>1117</v>
      </c>
      <c r="BB35" s="124">
        <f t="shared" si="8"/>
        <v>1859</v>
      </c>
      <c r="BC35" s="124">
        <v>0</v>
      </c>
      <c r="BD35" s="124">
        <v>0</v>
      </c>
      <c r="BE35" s="124">
        <v>0</v>
      </c>
      <c r="BF35" s="124">
        <v>0</v>
      </c>
      <c r="BG35" s="124">
        <v>0</v>
      </c>
      <c r="BH35" s="124">
        <v>0</v>
      </c>
      <c r="BI35" s="124">
        <v>0</v>
      </c>
      <c r="BJ35" s="124">
        <v>0</v>
      </c>
      <c r="BK35" s="177"/>
      <c r="BL35" s="177"/>
      <c r="BM35" s="177"/>
    </row>
    <row r="36" spans="1:65" s="142" customFormat="1" ht="16.95" customHeight="1">
      <c r="A36" s="128">
        <v>27</v>
      </c>
      <c r="B36" s="129" t="s">
        <v>37</v>
      </c>
      <c r="C36" s="124">
        <v>29000</v>
      </c>
      <c r="D36" s="124">
        <v>0</v>
      </c>
      <c r="E36" s="124">
        <v>2410</v>
      </c>
      <c r="F36" s="124">
        <v>0</v>
      </c>
      <c r="G36" s="124">
        <v>1311</v>
      </c>
      <c r="H36" s="125">
        <f t="shared" si="2"/>
        <v>54.398340248962654</v>
      </c>
      <c r="I36" s="124">
        <v>0</v>
      </c>
      <c r="J36" s="125"/>
      <c r="K36" s="124">
        <f>G36+'Aug24'!K36</f>
        <v>5980</v>
      </c>
      <c r="L36" s="173">
        <f t="shared" si="0"/>
        <v>20.620689655172413</v>
      </c>
      <c r="M36" s="124">
        <f>I36+'Aug24'!M36</f>
        <v>0</v>
      </c>
      <c r="N36" s="125"/>
      <c r="O36" s="124">
        <v>87</v>
      </c>
      <c r="P36" s="124">
        <v>0</v>
      </c>
      <c r="Q36" s="124">
        <f>O36+'Aug24'!Q36</f>
        <v>326</v>
      </c>
      <c r="R36" s="124">
        <f>P36+'Aug24'!R36</f>
        <v>0</v>
      </c>
      <c r="S36" s="124">
        <v>3680</v>
      </c>
      <c r="T36" s="124">
        <v>0</v>
      </c>
      <c r="U36" s="124">
        <v>835</v>
      </c>
      <c r="V36" s="124">
        <v>0</v>
      </c>
      <c r="W36" s="124">
        <v>426</v>
      </c>
      <c r="X36" s="124">
        <v>0</v>
      </c>
      <c r="Y36" s="125">
        <f t="shared" si="1"/>
        <v>51.017964071856291</v>
      </c>
      <c r="Z36" s="125"/>
      <c r="AA36" s="124">
        <v>1765</v>
      </c>
      <c r="AB36" s="124">
        <v>0</v>
      </c>
      <c r="AC36" s="124">
        <v>934</v>
      </c>
      <c r="AD36" s="124">
        <v>0</v>
      </c>
      <c r="AE36" s="124">
        <v>831</v>
      </c>
      <c r="AF36" s="124">
        <v>0</v>
      </c>
      <c r="AG36" s="124">
        <v>26</v>
      </c>
      <c r="AH36" s="124">
        <v>0</v>
      </c>
      <c r="AI36" s="124">
        <v>104</v>
      </c>
      <c r="AJ36" s="124">
        <v>0</v>
      </c>
      <c r="AK36" s="124">
        <v>28</v>
      </c>
      <c r="AL36" s="124">
        <v>0</v>
      </c>
      <c r="AM36" s="124">
        <v>17</v>
      </c>
      <c r="AN36" s="124">
        <v>0</v>
      </c>
      <c r="AO36" s="124">
        <v>429</v>
      </c>
      <c r="AP36" s="124">
        <v>0</v>
      </c>
      <c r="AQ36" s="124">
        <v>330</v>
      </c>
      <c r="AR36" s="124">
        <v>0</v>
      </c>
      <c r="AS36" s="124">
        <f t="shared" si="3"/>
        <v>759</v>
      </c>
      <c r="AT36" s="124">
        <f t="shared" si="4"/>
        <v>0</v>
      </c>
      <c r="AU36" s="124">
        <f t="shared" si="5"/>
        <v>759</v>
      </c>
      <c r="AV36" s="124">
        <f>AO36+'Aug24'!AV36</f>
        <v>1323</v>
      </c>
      <c r="AW36" s="124">
        <f>AP36+'Aug24'!AW36</f>
        <v>0</v>
      </c>
      <c r="AX36" s="124">
        <f>AQ36+'Aug24'!AX36</f>
        <v>1024</v>
      </c>
      <c r="AY36" s="124">
        <f>AR36+'Aug24'!AY36</f>
        <v>0</v>
      </c>
      <c r="AZ36" s="124">
        <f t="shared" si="6"/>
        <v>2347</v>
      </c>
      <c r="BA36" s="124">
        <f t="shared" si="7"/>
        <v>0</v>
      </c>
      <c r="BB36" s="124">
        <f t="shared" si="8"/>
        <v>2347</v>
      </c>
      <c r="BC36" s="124">
        <v>0</v>
      </c>
      <c r="BD36" s="124">
        <v>0</v>
      </c>
      <c r="BE36" s="124">
        <v>0</v>
      </c>
      <c r="BF36" s="124">
        <v>0</v>
      </c>
      <c r="BG36" s="124">
        <v>0</v>
      </c>
      <c r="BH36" s="124">
        <v>0</v>
      </c>
      <c r="BI36" s="124">
        <v>0</v>
      </c>
      <c r="BJ36" s="124">
        <v>0</v>
      </c>
      <c r="BK36" s="177"/>
      <c r="BL36" s="177"/>
      <c r="BM36" s="177"/>
    </row>
    <row r="37" spans="1:65" s="143" customFormat="1" ht="16.95" customHeight="1">
      <c r="A37" s="185"/>
      <c r="B37" s="186" t="s">
        <v>18</v>
      </c>
      <c r="C37" s="186">
        <f>SUM(C34:C36)</f>
        <v>79000</v>
      </c>
      <c r="D37" s="186">
        <f t="shared" ref="D37:BM37" si="19">SUM(D34:D36)</f>
        <v>14000</v>
      </c>
      <c r="E37" s="186">
        <f t="shared" si="19"/>
        <v>6590</v>
      </c>
      <c r="F37" s="186">
        <f t="shared" si="19"/>
        <v>1231</v>
      </c>
      <c r="G37" s="186">
        <f t="shared" si="19"/>
        <v>3798</v>
      </c>
      <c r="H37" s="188">
        <f t="shared" si="2"/>
        <v>57.632776934749621</v>
      </c>
      <c r="I37" s="186">
        <f t="shared" si="19"/>
        <v>23</v>
      </c>
      <c r="J37" s="188">
        <f t="shared" si="10"/>
        <v>1.868399675060926</v>
      </c>
      <c r="K37" s="186">
        <f t="shared" si="19"/>
        <v>15926</v>
      </c>
      <c r="L37" s="189">
        <f t="shared" si="0"/>
        <v>20.159493670886075</v>
      </c>
      <c r="M37" s="186">
        <f t="shared" si="19"/>
        <v>1713</v>
      </c>
      <c r="N37" s="188">
        <f t="shared" si="11"/>
        <v>12.235714285714286</v>
      </c>
      <c r="O37" s="186">
        <f t="shared" si="19"/>
        <v>185</v>
      </c>
      <c r="P37" s="186">
        <f t="shared" si="19"/>
        <v>0</v>
      </c>
      <c r="Q37" s="186">
        <f t="shared" si="19"/>
        <v>723</v>
      </c>
      <c r="R37" s="186">
        <f t="shared" si="19"/>
        <v>101</v>
      </c>
      <c r="S37" s="186">
        <f t="shared" si="19"/>
        <v>9116</v>
      </c>
      <c r="T37" s="186">
        <f t="shared" si="19"/>
        <v>1425</v>
      </c>
      <c r="U37" s="186">
        <f t="shared" si="19"/>
        <v>2173</v>
      </c>
      <c r="V37" s="186">
        <f t="shared" si="19"/>
        <v>475</v>
      </c>
      <c r="W37" s="186">
        <f t="shared" si="19"/>
        <v>1156</v>
      </c>
      <c r="X37" s="186">
        <f t="shared" si="19"/>
        <v>265</v>
      </c>
      <c r="Y37" s="188">
        <f t="shared" si="1"/>
        <v>53.198343304187759</v>
      </c>
      <c r="Z37" s="188">
        <f t="shared" si="12"/>
        <v>55.789473684210527</v>
      </c>
      <c r="AA37" s="186">
        <f t="shared" si="19"/>
        <v>5032</v>
      </c>
      <c r="AB37" s="186">
        <f t="shared" si="19"/>
        <v>1077</v>
      </c>
      <c r="AC37" s="186">
        <f t="shared" si="19"/>
        <v>2688</v>
      </c>
      <c r="AD37" s="186">
        <f t="shared" si="19"/>
        <v>578</v>
      </c>
      <c r="AE37" s="186">
        <f t="shared" si="19"/>
        <v>2344</v>
      </c>
      <c r="AF37" s="186">
        <f t="shared" si="19"/>
        <v>499</v>
      </c>
      <c r="AG37" s="186">
        <f t="shared" si="19"/>
        <v>94</v>
      </c>
      <c r="AH37" s="186">
        <f t="shared" si="19"/>
        <v>25</v>
      </c>
      <c r="AI37" s="186">
        <f t="shared" si="19"/>
        <v>325</v>
      </c>
      <c r="AJ37" s="186">
        <f t="shared" si="19"/>
        <v>32</v>
      </c>
      <c r="AK37" s="186">
        <f t="shared" si="19"/>
        <v>63</v>
      </c>
      <c r="AL37" s="186">
        <f t="shared" si="19"/>
        <v>24</v>
      </c>
      <c r="AM37" s="186">
        <f t="shared" si="19"/>
        <v>137</v>
      </c>
      <c r="AN37" s="186">
        <f t="shared" si="19"/>
        <v>13</v>
      </c>
      <c r="AO37" s="186">
        <f t="shared" si="19"/>
        <v>1130</v>
      </c>
      <c r="AP37" s="186">
        <f t="shared" si="19"/>
        <v>251</v>
      </c>
      <c r="AQ37" s="186">
        <f t="shared" si="19"/>
        <v>939</v>
      </c>
      <c r="AR37" s="186">
        <f t="shared" si="19"/>
        <v>233</v>
      </c>
      <c r="AS37" s="186">
        <f t="shared" si="19"/>
        <v>2069</v>
      </c>
      <c r="AT37" s="186">
        <f t="shared" si="19"/>
        <v>484</v>
      </c>
      <c r="AU37" s="186">
        <f t="shared" si="19"/>
        <v>2553</v>
      </c>
      <c r="AV37" s="186">
        <f t="shared" si="19"/>
        <v>3507</v>
      </c>
      <c r="AW37" s="186">
        <f t="shared" si="19"/>
        <v>672</v>
      </c>
      <c r="AX37" s="186">
        <f t="shared" si="19"/>
        <v>2877</v>
      </c>
      <c r="AY37" s="186">
        <f t="shared" si="19"/>
        <v>624</v>
      </c>
      <c r="AZ37" s="186">
        <f t="shared" si="19"/>
        <v>6384</v>
      </c>
      <c r="BA37" s="186">
        <f t="shared" si="19"/>
        <v>1296</v>
      </c>
      <c r="BB37" s="186">
        <f t="shared" si="19"/>
        <v>7680</v>
      </c>
      <c r="BC37" s="186">
        <f t="shared" si="19"/>
        <v>0</v>
      </c>
      <c r="BD37" s="186">
        <f t="shared" si="19"/>
        <v>0</v>
      </c>
      <c r="BE37" s="186">
        <f t="shared" si="19"/>
        <v>0</v>
      </c>
      <c r="BF37" s="186">
        <f t="shared" si="19"/>
        <v>0</v>
      </c>
      <c r="BG37" s="186">
        <f t="shared" si="19"/>
        <v>3</v>
      </c>
      <c r="BH37" s="186">
        <f t="shared" si="19"/>
        <v>0</v>
      </c>
      <c r="BI37" s="186">
        <f t="shared" si="19"/>
        <v>0</v>
      </c>
      <c r="BJ37" s="186">
        <f t="shared" si="19"/>
        <v>0</v>
      </c>
      <c r="BK37" s="186">
        <f t="shared" si="19"/>
        <v>2187</v>
      </c>
      <c r="BL37" s="186">
        <f t="shared" si="19"/>
        <v>0</v>
      </c>
      <c r="BM37" s="186">
        <f t="shared" si="19"/>
        <v>2187</v>
      </c>
    </row>
    <row r="38" spans="1:65" s="143" customFormat="1" ht="16.95" customHeight="1">
      <c r="A38" s="136">
        <v>28</v>
      </c>
      <c r="B38" s="137" t="s">
        <v>38</v>
      </c>
      <c r="C38" s="132">
        <v>14000</v>
      </c>
      <c r="D38" s="132">
        <v>0</v>
      </c>
      <c r="E38" s="132">
        <v>1167</v>
      </c>
      <c r="F38" s="132">
        <v>0</v>
      </c>
      <c r="G38" s="132">
        <v>805</v>
      </c>
      <c r="H38" s="125">
        <f t="shared" si="2"/>
        <v>68.980291345329903</v>
      </c>
      <c r="I38" s="132">
        <v>0</v>
      </c>
      <c r="J38" s="125"/>
      <c r="K38" s="124">
        <f>G38+'Aug24'!K38</f>
        <v>2539</v>
      </c>
      <c r="L38" s="173">
        <f t="shared" si="0"/>
        <v>18.135714285714286</v>
      </c>
      <c r="M38" s="124">
        <f>I38+'Aug24'!M38</f>
        <v>0</v>
      </c>
      <c r="N38" s="138"/>
      <c r="O38" s="132">
        <v>35</v>
      </c>
      <c r="P38" s="132"/>
      <c r="Q38" s="124">
        <f>O38+'Aug24'!Q38</f>
        <v>111</v>
      </c>
      <c r="R38" s="124">
        <f>P38+'Aug24'!R38</f>
        <v>0</v>
      </c>
      <c r="S38" s="132">
        <v>1416</v>
      </c>
      <c r="T38" s="132"/>
      <c r="U38" s="132">
        <v>403</v>
      </c>
      <c r="V38" s="132"/>
      <c r="W38" s="132">
        <v>197</v>
      </c>
      <c r="X38" s="132"/>
      <c r="Y38" s="125">
        <f t="shared" si="1"/>
        <v>48.883374689826304</v>
      </c>
      <c r="Z38" s="125"/>
      <c r="AA38" s="132">
        <v>851</v>
      </c>
      <c r="AB38" s="132"/>
      <c r="AC38" s="132">
        <v>258</v>
      </c>
      <c r="AD38" s="132"/>
      <c r="AE38" s="132">
        <v>284</v>
      </c>
      <c r="AF38" s="132"/>
      <c r="AG38" s="132">
        <v>80</v>
      </c>
      <c r="AH38" s="132"/>
      <c r="AI38" s="132">
        <v>156</v>
      </c>
      <c r="AJ38" s="132"/>
      <c r="AK38" s="132">
        <v>37</v>
      </c>
      <c r="AL38" s="132"/>
      <c r="AM38" s="132">
        <v>45</v>
      </c>
      <c r="AN38" s="132"/>
      <c r="AO38" s="132">
        <v>248</v>
      </c>
      <c r="AP38" s="132"/>
      <c r="AQ38" s="132">
        <v>188</v>
      </c>
      <c r="AR38" s="132"/>
      <c r="AS38" s="124">
        <f t="shared" si="3"/>
        <v>436</v>
      </c>
      <c r="AT38" s="124">
        <f t="shared" si="4"/>
        <v>0</v>
      </c>
      <c r="AU38" s="124">
        <f t="shared" si="5"/>
        <v>436</v>
      </c>
      <c r="AV38" s="124">
        <f>AO38+'Aug24'!AV38</f>
        <v>687</v>
      </c>
      <c r="AW38" s="124">
        <f>AP38+'Aug24'!AW38</f>
        <v>0</v>
      </c>
      <c r="AX38" s="124">
        <f>AQ38+'Aug24'!AX38</f>
        <v>547</v>
      </c>
      <c r="AY38" s="124">
        <f>AR38+'Aug24'!AY38</f>
        <v>0</v>
      </c>
      <c r="AZ38" s="124">
        <f t="shared" si="6"/>
        <v>1234</v>
      </c>
      <c r="BA38" s="124">
        <f t="shared" si="7"/>
        <v>0</v>
      </c>
      <c r="BB38" s="124">
        <f t="shared" si="8"/>
        <v>1234</v>
      </c>
      <c r="BC38" s="132"/>
      <c r="BD38" s="132"/>
      <c r="BE38" s="132"/>
      <c r="BF38" s="132"/>
      <c r="BG38" s="132"/>
      <c r="BH38" s="132"/>
      <c r="BI38" s="132"/>
      <c r="BJ38" s="132"/>
      <c r="BK38" s="178"/>
      <c r="BL38" s="178"/>
      <c r="BM38" s="178"/>
    </row>
    <row r="39" spans="1:65" s="143" customFormat="1" ht="16.95" customHeight="1">
      <c r="A39" s="130">
        <v>29</v>
      </c>
      <c r="B39" s="132" t="s">
        <v>39</v>
      </c>
      <c r="C39" s="132">
        <v>6500</v>
      </c>
      <c r="D39" s="132">
        <v>0</v>
      </c>
      <c r="E39" s="132">
        <v>549</v>
      </c>
      <c r="F39" s="132">
        <v>0</v>
      </c>
      <c r="G39" s="132">
        <v>404</v>
      </c>
      <c r="H39" s="125">
        <f t="shared" si="2"/>
        <v>73.588342440801455</v>
      </c>
      <c r="I39" s="132">
        <v>0</v>
      </c>
      <c r="J39" s="125"/>
      <c r="K39" s="124">
        <f>G39+'Aug24'!K39</f>
        <v>1329</v>
      </c>
      <c r="L39" s="173">
        <f t="shared" si="0"/>
        <v>20.446153846153845</v>
      </c>
      <c r="M39" s="124">
        <f>I39+'Aug24'!M39</f>
        <v>0</v>
      </c>
      <c r="N39" s="138"/>
      <c r="O39" s="132">
        <v>1</v>
      </c>
      <c r="P39" s="132">
        <v>0</v>
      </c>
      <c r="Q39" s="124">
        <f>O39+'Aug24'!Q39</f>
        <v>4</v>
      </c>
      <c r="R39" s="124">
        <f>P39+'Aug24'!R39</f>
        <v>0</v>
      </c>
      <c r="S39" s="132">
        <v>462</v>
      </c>
      <c r="T39" s="132">
        <v>0</v>
      </c>
      <c r="U39" s="132">
        <v>161</v>
      </c>
      <c r="V39" s="132">
        <v>0</v>
      </c>
      <c r="W39" s="132">
        <v>110</v>
      </c>
      <c r="X39" s="132">
        <v>0</v>
      </c>
      <c r="Y39" s="125">
        <f t="shared" si="1"/>
        <v>68.322981366459629</v>
      </c>
      <c r="Z39" s="125"/>
      <c r="AA39" s="132">
        <v>469</v>
      </c>
      <c r="AB39" s="132">
        <v>0</v>
      </c>
      <c r="AC39" s="132">
        <v>211</v>
      </c>
      <c r="AD39" s="132">
        <v>0</v>
      </c>
      <c r="AE39" s="132">
        <v>118</v>
      </c>
      <c r="AF39" s="132">
        <v>0</v>
      </c>
      <c r="AG39" s="132">
        <v>4</v>
      </c>
      <c r="AH39" s="132">
        <v>0</v>
      </c>
      <c r="AI39" s="132">
        <v>18</v>
      </c>
      <c r="AJ39" s="132">
        <v>0</v>
      </c>
      <c r="AK39" s="132">
        <v>3</v>
      </c>
      <c r="AL39" s="132">
        <v>0</v>
      </c>
      <c r="AM39" s="132">
        <v>20</v>
      </c>
      <c r="AN39" s="132">
        <v>0</v>
      </c>
      <c r="AO39" s="132">
        <v>105</v>
      </c>
      <c r="AP39" s="132">
        <v>0</v>
      </c>
      <c r="AQ39" s="132">
        <v>91</v>
      </c>
      <c r="AR39" s="132">
        <v>0</v>
      </c>
      <c r="AS39" s="124">
        <f t="shared" si="3"/>
        <v>196</v>
      </c>
      <c r="AT39" s="124">
        <f t="shared" si="4"/>
        <v>0</v>
      </c>
      <c r="AU39" s="124">
        <f t="shared" si="5"/>
        <v>196</v>
      </c>
      <c r="AV39" s="124">
        <f>AO39+'Aug24'!AV39</f>
        <v>332</v>
      </c>
      <c r="AW39" s="124">
        <f>AP39+'Aug24'!AW39</f>
        <v>0</v>
      </c>
      <c r="AX39" s="124">
        <f>AQ39+'Aug24'!AX39</f>
        <v>274</v>
      </c>
      <c r="AY39" s="124">
        <f>AR39+'Aug24'!AY39</f>
        <v>0</v>
      </c>
      <c r="AZ39" s="124">
        <f t="shared" si="6"/>
        <v>606</v>
      </c>
      <c r="BA39" s="124">
        <f t="shared" si="7"/>
        <v>0</v>
      </c>
      <c r="BB39" s="124">
        <f t="shared" si="8"/>
        <v>606</v>
      </c>
      <c r="BC39" s="132">
        <v>0</v>
      </c>
      <c r="BD39" s="132">
        <v>0</v>
      </c>
      <c r="BE39" s="132">
        <v>0</v>
      </c>
      <c r="BF39" s="132">
        <v>0</v>
      </c>
      <c r="BG39" s="132">
        <v>0</v>
      </c>
      <c r="BH39" s="132">
        <v>0</v>
      </c>
      <c r="BI39" s="132">
        <v>0</v>
      </c>
      <c r="BJ39" s="132">
        <v>0</v>
      </c>
      <c r="BK39" s="179">
        <v>0</v>
      </c>
      <c r="BL39" s="179">
        <v>0</v>
      </c>
      <c r="BM39" s="179">
        <v>0</v>
      </c>
    </row>
    <row r="40" spans="1:65" s="143" customFormat="1" ht="16.95" customHeight="1">
      <c r="A40" s="130">
        <v>30</v>
      </c>
      <c r="B40" s="132" t="s">
        <v>40</v>
      </c>
      <c r="C40" s="132">
        <v>10000</v>
      </c>
      <c r="D40" s="132">
        <v>0</v>
      </c>
      <c r="E40" s="132">
        <v>839</v>
      </c>
      <c r="F40" s="132">
        <v>0</v>
      </c>
      <c r="G40" s="132">
        <v>849</v>
      </c>
      <c r="H40" s="125">
        <f t="shared" si="2"/>
        <v>101.19189511323003</v>
      </c>
      <c r="I40" s="132">
        <v>0</v>
      </c>
      <c r="J40" s="125"/>
      <c r="K40" s="124">
        <f>G40+'Aug24'!K40</f>
        <v>2583</v>
      </c>
      <c r="L40" s="173">
        <f t="shared" si="0"/>
        <v>25.83</v>
      </c>
      <c r="M40" s="124">
        <f>I40+'Aug24'!M40</f>
        <v>0</v>
      </c>
      <c r="N40" s="138"/>
      <c r="O40" s="132">
        <v>0</v>
      </c>
      <c r="P40" s="132">
        <v>0</v>
      </c>
      <c r="Q40" s="124">
        <f>O40+'Aug24'!Q40</f>
        <v>0</v>
      </c>
      <c r="R40" s="124">
        <f>P40+'Aug24'!R40</f>
        <v>0</v>
      </c>
      <c r="S40" s="132">
        <v>886</v>
      </c>
      <c r="T40" s="132">
        <v>0</v>
      </c>
      <c r="U40" s="132">
        <v>309</v>
      </c>
      <c r="V40" s="132">
        <v>0</v>
      </c>
      <c r="W40" s="132">
        <v>176</v>
      </c>
      <c r="X40" s="132">
        <v>0</v>
      </c>
      <c r="Y40" s="125">
        <f t="shared" si="1"/>
        <v>56.957928802588995</v>
      </c>
      <c r="Z40" s="125"/>
      <c r="AA40" s="132">
        <v>861</v>
      </c>
      <c r="AB40" s="132">
        <v>0</v>
      </c>
      <c r="AC40" s="132">
        <v>454</v>
      </c>
      <c r="AD40" s="132">
        <v>0</v>
      </c>
      <c r="AE40" s="132">
        <v>407</v>
      </c>
      <c r="AF40" s="132">
        <v>0</v>
      </c>
      <c r="AG40" s="132">
        <v>0</v>
      </c>
      <c r="AH40" s="132">
        <v>0</v>
      </c>
      <c r="AI40" s="132">
        <v>89</v>
      </c>
      <c r="AJ40" s="132">
        <v>0</v>
      </c>
      <c r="AK40" s="132">
        <v>0</v>
      </c>
      <c r="AL40" s="132">
        <v>0</v>
      </c>
      <c r="AM40" s="132">
        <v>0</v>
      </c>
      <c r="AN40" s="132">
        <v>0</v>
      </c>
      <c r="AO40" s="132">
        <v>222</v>
      </c>
      <c r="AP40" s="132">
        <v>0</v>
      </c>
      <c r="AQ40" s="132">
        <v>143</v>
      </c>
      <c r="AR40" s="132">
        <v>0</v>
      </c>
      <c r="AS40" s="124">
        <f t="shared" si="3"/>
        <v>365</v>
      </c>
      <c r="AT40" s="124">
        <f t="shared" si="4"/>
        <v>0</v>
      </c>
      <c r="AU40" s="124">
        <f t="shared" si="5"/>
        <v>365</v>
      </c>
      <c r="AV40" s="124">
        <f>AO40+'Aug24'!AV40</f>
        <v>674</v>
      </c>
      <c r="AW40" s="124">
        <f>AP40+'Aug24'!AW40</f>
        <v>0</v>
      </c>
      <c r="AX40" s="124">
        <f>AQ40+'Aug24'!AX40</f>
        <v>413</v>
      </c>
      <c r="AY40" s="124">
        <f>AR40+'Aug24'!AY40</f>
        <v>0</v>
      </c>
      <c r="AZ40" s="124">
        <f t="shared" si="6"/>
        <v>1087</v>
      </c>
      <c r="BA40" s="124">
        <f t="shared" si="7"/>
        <v>0</v>
      </c>
      <c r="BB40" s="124">
        <f t="shared" si="8"/>
        <v>1087</v>
      </c>
      <c r="BC40" s="132">
        <v>0</v>
      </c>
      <c r="BD40" s="132">
        <v>0</v>
      </c>
      <c r="BE40" s="132">
        <v>0</v>
      </c>
      <c r="BF40" s="132">
        <v>0</v>
      </c>
      <c r="BG40" s="132">
        <v>0</v>
      </c>
      <c r="BH40" s="132">
        <v>0</v>
      </c>
      <c r="BI40" s="132">
        <v>0</v>
      </c>
      <c r="BJ40" s="132">
        <v>0</v>
      </c>
      <c r="BK40" s="179">
        <v>0</v>
      </c>
      <c r="BL40" s="179">
        <v>0</v>
      </c>
      <c r="BM40" s="179">
        <v>0</v>
      </c>
    </row>
    <row r="41" spans="1:65" s="142" customFormat="1" ht="16.95" customHeight="1">
      <c r="A41" s="123">
        <v>31</v>
      </c>
      <c r="B41" s="124" t="s">
        <v>41</v>
      </c>
      <c r="C41" s="124">
        <v>24000</v>
      </c>
      <c r="D41" s="124">
        <v>0</v>
      </c>
      <c r="E41" s="124">
        <v>1955</v>
      </c>
      <c r="F41" s="124">
        <v>0</v>
      </c>
      <c r="G41" s="124">
        <v>1575</v>
      </c>
      <c r="H41" s="125">
        <f t="shared" si="2"/>
        <v>80.562659846547319</v>
      </c>
      <c r="I41" s="124">
        <v>0</v>
      </c>
      <c r="J41" s="125"/>
      <c r="K41" s="124">
        <f>G41+'Aug24'!K41</f>
        <v>5002</v>
      </c>
      <c r="L41" s="173">
        <f t="shared" si="0"/>
        <v>20.841666666666665</v>
      </c>
      <c r="M41" s="124">
        <f>I41+'Aug24'!M41</f>
        <v>0</v>
      </c>
      <c r="N41" s="125"/>
      <c r="O41" s="124">
        <v>130</v>
      </c>
      <c r="P41" s="124"/>
      <c r="Q41" s="124">
        <f>O41+'Aug24'!Q41</f>
        <v>319</v>
      </c>
      <c r="R41" s="124">
        <f>P41+'Aug24'!R41</f>
        <v>0</v>
      </c>
      <c r="S41" s="124">
        <v>2791</v>
      </c>
      <c r="T41" s="124"/>
      <c r="U41" s="124">
        <v>683</v>
      </c>
      <c r="V41" s="124"/>
      <c r="W41" s="124">
        <v>463</v>
      </c>
      <c r="X41" s="124"/>
      <c r="Y41" s="125">
        <f t="shared" si="1"/>
        <v>67.789165446559295</v>
      </c>
      <c r="Z41" s="125"/>
      <c r="AA41" s="124">
        <v>1354</v>
      </c>
      <c r="AB41" s="124"/>
      <c r="AC41" s="124">
        <v>763</v>
      </c>
      <c r="AD41" s="124"/>
      <c r="AE41" s="124">
        <v>589</v>
      </c>
      <c r="AF41" s="124"/>
      <c r="AG41" s="124">
        <v>8</v>
      </c>
      <c r="AH41" s="124"/>
      <c r="AI41" s="124">
        <v>10</v>
      </c>
      <c r="AJ41" s="124"/>
      <c r="AK41" s="124">
        <v>28</v>
      </c>
      <c r="AL41" s="124"/>
      <c r="AM41" s="124">
        <v>104</v>
      </c>
      <c r="AN41" s="124"/>
      <c r="AO41" s="124">
        <v>456</v>
      </c>
      <c r="AP41" s="124"/>
      <c r="AQ41" s="124">
        <v>360</v>
      </c>
      <c r="AR41" s="124"/>
      <c r="AS41" s="124">
        <f t="shared" si="3"/>
        <v>816</v>
      </c>
      <c r="AT41" s="124">
        <f t="shared" si="4"/>
        <v>0</v>
      </c>
      <c r="AU41" s="124">
        <f t="shared" si="5"/>
        <v>816</v>
      </c>
      <c r="AV41" s="124">
        <f>AO41+'Aug24'!AV41</f>
        <v>1360</v>
      </c>
      <c r="AW41" s="124">
        <f>AP41+'Aug24'!AW41</f>
        <v>0</v>
      </c>
      <c r="AX41" s="124">
        <f>AQ41+'Aug24'!AX41</f>
        <v>1080</v>
      </c>
      <c r="AY41" s="124">
        <f>AR41+'Aug24'!AY41</f>
        <v>0</v>
      </c>
      <c r="AZ41" s="124">
        <f t="shared" si="6"/>
        <v>2440</v>
      </c>
      <c r="BA41" s="124">
        <f t="shared" si="7"/>
        <v>0</v>
      </c>
      <c r="BB41" s="124">
        <f t="shared" si="8"/>
        <v>2440</v>
      </c>
      <c r="BC41" s="124">
        <v>55</v>
      </c>
      <c r="BD41" s="124">
        <v>275</v>
      </c>
      <c r="BE41" s="124">
        <f>BC41+'Aug24'!BE41</f>
        <v>145</v>
      </c>
      <c r="BF41" s="124">
        <f>BD41+'Aug24'!BF41</f>
        <v>725</v>
      </c>
      <c r="BG41" s="124"/>
      <c r="BH41" s="124"/>
      <c r="BI41" s="124"/>
      <c r="BJ41" s="124"/>
      <c r="BK41" s="177"/>
      <c r="BL41" s="177"/>
      <c r="BM41" s="177"/>
    </row>
    <row r="42" spans="1:65" s="142" customFormat="1" ht="16.95" customHeight="1">
      <c r="A42" s="123">
        <v>32</v>
      </c>
      <c r="B42" s="124" t="s">
        <v>42</v>
      </c>
      <c r="C42" s="124">
        <v>22000</v>
      </c>
      <c r="D42" s="124">
        <v>0</v>
      </c>
      <c r="E42" s="124">
        <v>1703</v>
      </c>
      <c r="F42" s="124">
        <v>0</v>
      </c>
      <c r="G42" s="124">
        <v>1264</v>
      </c>
      <c r="H42" s="125">
        <f t="shared" si="2"/>
        <v>74.221961244862001</v>
      </c>
      <c r="I42" s="124">
        <v>0</v>
      </c>
      <c r="J42" s="125"/>
      <c r="K42" s="124">
        <f>G42+'Aug24'!K42</f>
        <v>3395</v>
      </c>
      <c r="L42" s="173">
        <f t="shared" si="0"/>
        <v>15.431818181818182</v>
      </c>
      <c r="M42" s="124">
        <f>I42+'Aug24'!M42</f>
        <v>0</v>
      </c>
      <c r="N42" s="125"/>
      <c r="O42" s="124">
        <v>153</v>
      </c>
      <c r="P42" s="124"/>
      <c r="Q42" s="124">
        <f>O42+'Aug24'!Q42</f>
        <v>363</v>
      </c>
      <c r="R42" s="124">
        <f>P42+'Aug24'!R42</f>
        <v>0</v>
      </c>
      <c r="S42" s="124">
        <v>3611</v>
      </c>
      <c r="T42" s="124"/>
      <c r="U42" s="124">
        <v>975</v>
      </c>
      <c r="V42" s="124"/>
      <c r="W42" s="124">
        <v>716</v>
      </c>
      <c r="X42" s="124"/>
      <c r="Y42" s="125">
        <f t="shared" si="1"/>
        <v>73.435897435897431</v>
      </c>
      <c r="Z42" s="125"/>
      <c r="AA42" s="124">
        <v>982</v>
      </c>
      <c r="AB42" s="124"/>
      <c r="AC42" s="124">
        <v>584</v>
      </c>
      <c r="AD42" s="124"/>
      <c r="AE42" s="124">
        <v>247</v>
      </c>
      <c r="AF42" s="124"/>
      <c r="AG42" s="124">
        <v>8</v>
      </c>
      <c r="AH42" s="124"/>
      <c r="AI42" s="124">
        <v>15</v>
      </c>
      <c r="AJ42" s="124"/>
      <c r="AK42" s="124">
        <v>24</v>
      </c>
      <c r="AL42" s="124"/>
      <c r="AM42" s="124">
        <v>137</v>
      </c>
      <c r="AN42" s="124"/>
      <c r="AO42" s="124">
        <v>399</v>
      </c>
      <c r="AP42" s="124"/>
      <c r="AQ42" s="124">
        <v>279</v>
      </c>
      <c r="AR42" s="124"/>
      <c r="AS42" s="124">
        <f t="shared" si="3"/>
        <v>678</v>
      </c>
      <c r="AT42" s="124">
        <f t="shared" si="4"/>
        <v>0</v>
      </c>
      <c r="AU42" s="124">
        <f t="shared" si="5"/>
        <v>678</v>
      </c>
      <c r="AV42" s="124">
        <f>AO42+'Aug24'!AV42</f>
        <v>1148</v>
      </c>
      <c r="AW42" s="124">
        <f>AP42+'Aug24'!AW42</f>
        <v>0</v>
      </c>
      <c r="AX42" s="124">
        <f>AQ42+'Aug24'!AX42</f>
        <v>871</v>
      </c>
      <c r="AY42" s="124">
        <f>AR42+'Aug24'!AY42</f>
        <v>0</v>
      </c>
      <c r="AZ42" s="124">
        <f t="shared" si="6"/>
        <v>2019</v>
      </c>
      <c r="BA42" s="124">
        <f t="shared" si="7"/>
        <v>0</v>
      </c>
      <c r="BB42" s="124">
        <f t="shared" si="8"/>
        <v>2019</v>
      </c>
      <c r="BC42" s="124">
        <v>0</v>
      </c>
      <c r="BD42" s="124">
        <v>0</v>
      </c>
      <c r="BE42" s="124">
        <v>0</v>
      </c>
      <c r="BF42" s="124"/>
      <c r="BG42" s="124"/>
      <c r="BH42" s="124"/>
      <c r="BI42" s="124"/>
      <c r="BJ42" s="124"/>
      <c r="BK42" s="177"/>
      <c r="BL42" s="177"/>
      <c r="BM42" s="177"/>
    </row>
    <row r="43" spans="1:65" s="142" customFormat="1" ht="16.95" customHeight="1">
      <c r="A43" s="123">
        <v>33</v>
      </c>
      <c r="B43" s="124" t="s">
        <v>43</v>
      </c>
      <c r="C43" s="124">
        <v>25000</v>
      </c>
      <c r="D43" s="124">
        <v>0</v>
      </c>
      <c r="E43" s="124">
        <v>2015</v>
      </c>
      <c r="F43" s="124">
        <v>0</v>
      </c>
      <c r="G43" s="124">
        <v>1383</v>
      </c>
      <c r="H43" s="125">
        <f t="shared" si="2"/>
        <v>68.635235732009932</v>
      </c>
      <c r="I43" s="124">
        <v>0</v>
      </c>
      <c r="J43" s="125"/>
      <c r="K43" s="124">
        <f>G43+'Aug24'!K43</f>
        <v>4919</v>
      </c>
      <c r="L43" s="173">
        <f t="shared" si="0"/>
        <v>19.675999999999998</v>
      </c>
      <c r="M43" s="124">
        <f>I43+'Aug24'!M43</f>
        <v>0</v>
      </c>
      <c r="N43" s="125"/>
      <c r="O43" s="124">
        <v>121</v>
      </c>
      <c r="P43" s="124"/>
      <c r="Q43" s="124">
        <f>O43+'Aug24'!Q43</f>
        <v>434</v>
      </c>
      <c r="R43" s="124">
        <f>P43+'Aug24'!R43</f>
        <v>0</v>
      </c>
      <c r="S43" s="124">
        <v>2444</v>
      </c>
      <c r="T43" s="124"/>
      <c r="U43" s="124">
        <v>705</v>
      </c>
      <c r="V43" s="124"/>
      <c r="W43" s="124">
        <v>395</v>
      </c>
      <c r="X43" s="124"/>
      <c r="Y43" s="125">
        <f t="shared" si="1"/>
        <v>56.028368794326241</v>
      </c>
      <c r="Z43" s="125"/>
      <c r="AA43" s="124">
        <v>1673</v>
      </c>
      <c r="AB43" s="124"/>
      <c r="AC43" s="124">
        <v>968</v>
      </c>
      <c r="AD43" s="124"/>
      <c r="AE43" s="124">
        <v>800</v>
      </c>
      <c r="AF43" s="124"/>
      <c r="AG43" s="124">
        <v>10</v>
      </c>
      <c r="AH43" s="124"/>
      <c r="AI43" s="124">
        <v>16</v>
      </c>
      <c r="AJ43" s="124"/>
      <c r="AK43" s="124">
        <v>30</v>
      </c>
      <c r="AL43" s="124"/>
      <c r="AM43" s="124">
        <v>176</v>
      </c>
      <c r="AN43" s="124"/>
      <c r="AO43" s="124">
        <v>424</v>
      </c>
      <c r="AP43" s="124"/>
      <c r="AQ43" s="124">
        <v>321</v>
      </c>
      <c r="AR43" s="124"/>
      <c r="AS43" s="124">
        <f t="shared" si="3"/>
        <v>745</v>
      </c>
      <c r="AT43" s="124">
        <f t="shared" si="4"/>
        <v>0</v>
      </c>
      <c r="AU43" s="124">
        <f t="shared" si="5"/>
        <v>745</v>
      </c>
      <c r="AV43" s="124">
        <f>AO43+'Aug24'!AV43</f>
        <v>1310</v>
      </c>
      <c r="AW43" s="124">
        <f>AP43+'Aug24'!AW43</f>
        <v>0</v>
      </c>
      <c r="AX43" s="124">
        <f>AQ43+'Aug24'!AX43</f>
        <v>1048</v>
      </c>
      <c r="AY43" s="124">
        <f>AR43+'Aug24'!AY43</f>
        <v>0</v>
      </c>
      <c r="AZ43" s="124">
        <f t="shared" si="6"/>
        <v>2358</v>
      </c>
      <c r="BA43" s="124">
        <f t="shared" si="7"/>
        <v>0</v>
      </c>
      <c r="BB43" s="124">
        <f t="shared" si="8"/>
        <v>2358</v>
      </c>
      <c r="BC43" s="124">
        <v>0</v>
      </c>
      <c r="BD43" s="124">
        <v>0</v>
      </c>
      <c r="BE43" s="124">
        <v>0</v>
      </c>
      <c r="BF43" s="124"/>
      <c r="BG43" s="124"/>
      <c r="BH43" s="124"/>
      <c r="BI43" s="124"/>
      <c r="BJ43" s="124"/>
      <c r="BK43" s="177"/>
      <c r="BL43" s="177"/>
      <c r="BM43" s="177"/>
    </row>
    <row r="44" spans="1:65" s="142" customFormat="1" ht="16.95" customHeight="1">
      <c r="A44" s="128">
        <v>34</v>
      </c>
      <c r="B44" s="129" t="s">
        <v>44</v>
      </c>
      <c r="C44" s="124">
        <v>14000</v>
      </c>
      <c r="D44" s="124">
        <v>0</v>
      </c>
      <c r="E44" s="124">
        <v>1152</v>
      </c>
      <c r="F44" s="124">
        <v>0</v>
      </c>
      <c r="G44" s="124">
        <v>1139</v>
      </c>
      <c r="H44" s="125">
        <f t="shared" si="2"/>
        <v>98.871527777777771</v>
      </c>
      <c r="I44" s="124">
        <v>0</v>
      </c>
      <c r="J44" s="125"/>
      <c r="K44" s="124">
        <f>G44+'Aug24'!K44</f>
        <v>3016</v>
      </c>
      <c r="L44" s="173">
        <f t="shared" si="0"/>
        <v>21.542857142857144</v>
      </c>
      <c r="M44" s="124">
        <f>I44+'Aug24'!M44</f>
        <v>0</v>
      </c>
      <c r="N44" s="125"/>
      <c r="O44" s="124">
        <v>119</v>
      </c>
      <c r="P44" s="124"/>
      <c r="Q44" s="124">
        <f>O44+'Aug24'!Q44</f>
        <v>297</v>
      </c>
      <c r="R44" s="124">
        <f>P44+'Aug24'!R44</f>
        <v>0</v>
      </c>
      <c r="S44" s="124">
        <v>2494</v>
      </c>
      <c r="T44" s="124"/>
      <c r="U44" s="124">
        <v>520</v>
      </c>
      <c r="V44" s="124"/>
      <c r="W44" s="124">
        <v>301</v>
      </c>
      <c r="X44" s="124"/>
      <c r="Y44" s="125">
        <f t="shared" si="1"/>
        <v>57.884615384615387</v>
      </c>
      <c r="Z44" s="125"/>
      <c r="AA44" s="124">
        <v>987</v>
      </c>
      <c r="AB44" s="124"/>
      <c r="AC44" s="124">
        <v>473</v>
      </c>
      <c r="AD44" s="124"/>
      <c r="AE44" s="124">
        <v>420</v>
      </c>
      <c r="AF44" s="124"/>
      <c r="AG44" s="124">
        <v>26</v>
      </c>
      <c r="AH44" s="124"/>
      <c r="AI44" s="124">
        <v>10</v>
      </c>
      <c r="AJ44" s="124"/>
      <c r="AK44" s="124">
        <v>19</v>
      </c>
      <c r="AL44" s="124"/>
      <c r="AM44" s="124">
        <v>122</v>
      </c>
      <c r="AN44" s="124"/>
      <c r="AO44" s="124">
        <v>246</v>
      </c>
      <c r="AP44" s="124"/>
      <c r="AQ44" s="124">
        <v>220</v>
      </c>
      <c r="AR44" s="124"/>
      <c r="AS44" s="124">
        <f t="shared" si="3"/>
        <v>466</v>
      </c>
      <c r="AT44" s="124">
        <f t="shared" si="4"/>
        <v>0</v>
      </c>
      <c r="AU44" s="124">
        <f t="shared" si="5"/>
        <v>466</v>
      </c>
      <c r="AV44" s="124">
        <f>AO44+'Aug24'!AV44</f>
        <v>751</v>
      </c>
      <c r="AW44" s="124">
        <f>AP44+'Aug24'!AW44</f>
        <v>0</v>
      </c>
      <c r="AX44" s="124">
        <f>AQ44+'Aug24'!AX44</f>
        <v>702</v>
      </c>
      <c r="AY44" s="124">
        <f>AR44+'Aug24'!AY44</f>
        <v>0</v>
      </c>
      <c r="AZ44" s="124">
        <f t="shared" si="6"/>
        <v>1453</v>
      </c>
      <c r="BA44" s="124">
        <f t="shared" si="7"/>
        <v>0</v>
      </c>
      <c r="BB44" s="124">
        <f t="shared" si="8"/>
        <v>1453</v>
      </c>
      <c r="BC44" s="124">
        <v>0</v>
      </c>
      <c r="BD44" s="124">
        <v>0</v>
      </c>
      <c r="BE44" s="124">
        <v>0</v>
      </c>
      <c r="BF44" s="124"/>
      <c r="BG44" s="124"/>
      <c r="BH44" s="124"/>
      <c r="BI44" s="124"/>
      <c r="BJ44" s="124"/>
      <c r="BK44" s="177"/>
      <c r="BL44" s="177"/>
      <c r="BM44" s="177"/>
    </row>
    <row r="45" spans="1:65" s="143" customFormat="1" ht="16.95" customHeight="1">
      <c r="A45" s="185"/>
      <c r="B45" s="186" t="s">
        <v>18</v>
      </c>
      <c r="C45" s="186">
        <f>SUM(C41:C44)</f>
        <v>85000</v>
      </c>
      <c r="D45" s="186">
        <f t="shared" ref="D45:BM45" si="20">SUM(D41:D44)</f>
        <v>0</v>
      </c>
      <c r="E45" s="186">
        <f t="shared" si="20"/>
        <v>6825</v>
      </c>
      <c r="F45" s="186">
        <f t="shared" si="20"/>
        <v>0</v>
      </c>
      <c r="G45" s="186">
        <f t="shared" si="20"/>
        <v>5361</v>
      </c>
      <c r="H45" s="188">
        <f t="shared" si="2"/>
        <v>78.549450549450555</v>
      </c>
      <c r="I45" s="186">
        <f t="shared" si="20"/>
        <v>0</v>
      </c>
      <c r="J45" s="186">
        <f t="shared" si="20"/>
        <v>0</v>
      </c>
      <c r="K45" s="186">
        <f t="shared" si="20"/>
        <v>16332</v>
      </c>
      <c r="L45" s="189">
        <f t="shared" si="0"/>
        <v>19.214117647058824</v>
      </c>
      <c r="M45" s="186">
        <f t="shared" si="20"/>
        <v>0</v>
      </c>
      <c r="N45" s="186">
        <f t="shared" si="20"/>
        <v>0</v>
      </c>
      <c r="O45" s="186">
        <f t="shared" si="20"/>
        <v>523</v>
      </c>
      <c r="P45" s="186">
        <f t="shared" si="20"/>
        <v>0</v>
      </c>
      <c r="Q45" s="186">
        <f t="shared" si="20"/>
        <v>1413</v>
      </c>
      <c r="R45" s="186">
        <f t="shared" si="20"/>
        <v>0</v>
      </c>
      <c r="S45" s="186">
        <f t="shared" si="20"/>
        <v>11340</v>
      </c>
      <c r="T45" s="186">
        <f t="shared" si="20"/>
        <v>0</v>
      </c>
      <c r="U45" s="186">
        <f t="shared" si="20"/>
        <v>2883</v>
      </c>
      <c r="V45" s="186">
        <f t="shared" si="20"/>
        <v>0</v>
      </c>
      <c r="W45" s="186">
        <f t="shared" si="20"/>
        <v>1875</v>
      </c>
      <c r="X45" s="186">
        <f t="shared" si="20"/>
        <v>0</v>
      </c>
      <c r="Y45" s="188">
        <f t="shared" si="1"/>
        <v>65.03642039542143</v>
      </c>
      <c r="Z45" s="186">
        <f t="shared" si="20"/>
        <v>0</v>
      </c>
      <c r="AA45" s="186">
        <f t="shared" si="20"/>
        <v>4996</v>
      </c>
      <c r="AB45" s="186">
        <f t="shared" si="20"/>
        <v>0</v>
      </c>
      <c r="AC45" s="186">
        <f t="shared" si="20"/>
        <v>2788</v>
      </c>
      <c r="AD45" s="186">
        <f t="shared" si="20"/>
        <v>0</v>
      </c>
      <c r="AE45" s="186">
        <f t="shared" si="20"/>
        <v>2056</v>
      </c>
      <c r="AF45" s="186">
        <f t="shared" si="20"/>
        <v>0</v>
      </c>
      <c r="AG45" s="186">
        <f t="shared" si="20"/>
        <v>52</v>
      </c>
      <c r="AH45" s="186">
        <f t="shared" si="20"/>
        <v>0</v>
      </c>
      <c r="AI45" s="186">
        <f t="shared" si="20"/>
        <v>51</v>
      </c>
      <c r="AJ45" s="186">
        <f t="shared" si="20"/>
        <v>0</v>
      </c>
      <c r="AK45" s="186">
        <f t="shared" si="20"/>
        <v>101</v>
      </c>
      <c r="AL45" s="186">
        <f t="shared" si="20"/>
        <v>0</v>
      </c>
      <c r="AM45" s="186">
        <f t="shared" si="20"/>
        <v>539</v>
      </c>
      <c r="AN45" s="186">
        <f t="shared" si="20"/>
        <v>0</v>
      </c>
      <c r="AO45" s="186">
        <f t="shared" si="20"/>
        <v>1525</v>
      </c>
      <c r="AP45" s="186">
        <f t="shared" si="20"/>
        <v>0</v>
      </c>
      <c r="AQ45" s="186">
        <f t="shared" si="20"/>
        <v>1180</v>
      </c>
      <c r="AR45" s="186">
        <f t="shared" si="20"/>
        <v>0</v>
      </c>
      <c r="AS45" s="186">
        <f t="shared" si="20"/>
        <v>2705</v>
      </c>
      <c r="AT45" s="186">
        <f t="shared" si="20"/>
        <v>0</v>
      </c>
      <c r="AU45" s="186">
        <f t="shared" si="20"/>
        <v>2705</v>
      </c>
      <c r="AV45" s="186">
        <f t="shared" si="20"/>
        <v>4569</v>
      </c>
      <c r="AW45" s="186">
        <f t="shared" si="20"/>
        <v>0</v>
      </c>
      <c r="AX45" s="186">
        <f t="shared" si="20"/>
        <v>3701</v>
      </c>
      <c r="AY45" s="186">
        <f t="shared" si="20"/>
        <v>0</v>
      </c>
      <c r="AZ45" s="186">
        <f t="shared" si="20"/>
        <v>8270</v>
      </c>
      <c r="BA45" s="186">
        <f t="shared" si="20"/>
        <v>0</v>
      </c>
      <c r="BB45" s="186">
        <f t="shared" si="20"/>
        <v>8270</v>
      </c>
      <c r="BC45" s="186">
        <f t="shared" si="20"/>
        <v>55</v>
      </c>
      <c r="BD45" s="186">
        <f t="shared" si="20"/>
        <v>275</v>
      </c>
      <c r="BE45" s="186">
        <f t="shared" si="20"/>
        <v>145</v>
      </c>
      <c r="BF45" s="186">
        <f t="shared" si="20"/>
        <v>725</v>
      </c>
      <c r="BG45" s="186">
        <f t="shared" si="20"/>
        <v>0</v>
      </c>
      <c r="BH45" s="186">
        <f t="shared" si="20"/>
        <v>0</v>
      </c>
      <c r="BI45" s="186">
        <f t="shared" si="20"/>
        <v>0</v>
      </c>
      <c r="BJ45" s="186">
        <f t="shared" si="20"/>
        <v>0</v>
      </c>
      <c r="BK45" s="186">
        <f t="shared" si="20"/>
        <v>0</v>
      </c>
      <c r="BL45" s="186">
        <f t="shared" si="20"/>
        <v>0</v>
      </c>
      <c r="BM45" s="186">
        <f t="shared" si="20"/>
        <v>0</v>
      </c>
    </row>
    <row r="46" spans="1:65" s="142" customFormat="1" ht="16.95" customHeight="1">
      <c r="A46" s="134">
        <v>35</v>
      </c>
      <c r="B46" s="140" t="s">
        <v>45</v>
      </c>
      <c r="C46" s="124">
        <v>62000</v>
      </c>
      <c r="D46" s="124">
        <v>18000</v>
      </c>
      <c r="E46" s="180">
        <v>5167</v>
      </c>
      <c r="F46" s="180">
        <v>1500</v>
      </c>
      <c r="G46" s="180">
        <v>5055</v>
      </c>
      <c r="H46" s="125">
        <f t="shared" si="2"/>
        <v>97.832397909812272</v>
      </c>
      <c r="I46" s="180">
        <v>1914</v>
      </c>
      <c r="J46" s="125">
        <f t="shared" si="10"/>
        <v>127.6</v>
      </c>
      <c r="K46" s="124">
        <f>G46+'Aug24'!K46</f>
        <v>15303</v>
      </c>
      <c r="L46" s="173">
        <f t="shared" si="0"/>
        <v>24.68225806451613</v>
      </c>
      <c r="M46" s="124">
        <f>I46+'Aug24'!M46</f>
        <v>6012</v>
      </c>
      <c r="N46" s="173">
        <f t="shared" ref="N46" si="21">M46*100/D46</f>
        <v>33.4</v>
      </c>
      <c r="O46" s="181">
        <v>180</v>
      </c>
      <c r="P46" s="181">
        <v>62</v>
      </c>
      <c r="Q46" s="124">
        <f>O46+'Aug24'!Q46</f>
        <v>510</v>
      </c>
      <c r="R46" s="124">
        <f>P46+'Aug24'!R46</f>
        <v>215</v>
      </c>
      <c r="S46" s="181">
        <v>6261</v>
      </c>
      <c r="T46" s="181">
        <v>1763</v>
      </c>
      <c r="U46" s="181">
        <v>1539</v>
      </c>
      <c r="V46" s="181">
        <v>442</v>
      </c>
      <c r="W46" s="181">
        <v>814</v>
      </c>
      <c r="X46" s="181">
        <v>298</v>
      </c>
      <c r="Y46" s="125">
        <f t="shared" si="1"/>
        <v>52.891487979207277</v>
      </c>
      <c r="Z46" s="125">
        <f t="shared" si="12"/>
        <v>67.420814479638011</v>
      </c>
      <c r="AA46" s="181">
        <v>4979</v>
      </c>
      <c r="AB46" s="181">
        <v>1946</v>
      </c>
      <c r="AC46" s="181">
        <v>2421</v>
      </c>
      <c r="AD46" s="181">
        <v>856</v>
      </c>
      <c r="AE46" s="181">
        <v>2287</v>
      </c>
      <c r="AF46" s="181">
        <v>945</v>
      </c>
      <c r="AG46" s="181">
        <v>59</v>
      </c>
      <c r="AH46" s="181">
        <v>30</v>
      </c>
      <c r="AI46" s="181">
        <v>508</v>
      </c>
      <c r="AJ46" s="181">
        <v>99</v>
      </c>
      <c r="AK46" s="181">
        <v>51</v>
      </c>
      <c r="AL46" s="181">
        <v>34</v>
      </c>
      <c r="AM46" s="181">
        <v>159</v>
      </c>
      <c r="AN46" s="181">
        <v>57</v>
      </c>
      <c r="AO46" s="181">
        <v>1171</v>
      </c>
      <c r="AP46" s="181">
        <v>381</v>
      </c>
      <c r="AQ46" s="181">
        <v>1068</v>
      </c>
      <c r="AR46" s="181">
        <v>285</v>
      </c>
      <c r="AS46" s="124">
        <f t="shared" si="3"/>
        <v>2239</v>
      </c>
      <c r="AT46" s="124">
        <f t="shared" si="4"/>
        <v>666</v>
      </c>
      <c r="AU46" s="124">
        <f t="shared" si="5"/>
        <v>2905</v>
      </c>
      <c r="AV46" s="124">
        <f>AO46+'Aug24'!AV46</f>
        <v>3479</v>
      </c>
      <c r="AW46" s="124">
        <f>AP46+'Aug24'!AW46</f>
        <v>1138</v>
      </c>
      <c r="AX46" s="124">
        <f>AQ46+'Aug24'!AX46</f>
        <v>3159</v>
      </c>
      <c r="AY46" s="124">
        <f>AR46+'Aug24'!AY46</f>
        <v>881</v>
      </c>
      <c r="AZ46" s="124">
        <f t="shared" si="6"/>
        <v>6638</v>
      </c>
      <c r="BA46" s="124">
        <f t="shared" si="7"/>
        <v>2019</v>
      </c>
      <c r="BB46" s="124">
        <f t="shared" si="8"/>
        <v>8657</v>
      </c>
      <c r="BC46" s="181"/>
      <c r="BD46" s="181"/>
      <c r="BE46" s="181"/>
      <c r="BF46" s="181"/>
      <c r="BG46" s="181">
        <v>4</v>
      </c>
      <c r="BH46" s="181">
        <v>4464</v>
      </c>
      <c r="BI46" s="181"/>
      <c r="BJ46" s="181"/>
      <c r="BK46" s="124">
        <f>'Aug24'!BK46+BH46</f>
        <v>13288</v>
      </c>
      <c r="BL46" s="124">
        <f>'Aug24'!BL46+BI46</f>
        <v>0</v>
      </c>
      <c r="BM46" s="124">
        <f t="shared" ref="BM46:BM47" si="22">SUM(BK46:BL46)</f>
        <v>13288</v>
      </c>
    </row>
    <row r="47" spans="1:65" s="142" customFormat="1" ht="16.95" customHeight="1">
      <c r="A47" s="123">
        <v>36</v>
      </c>
      <c r="B47" s="145" t="s">
        <v>82</v>
      </c>
      <c r="C47" s="124"/>
      <c r="D47" s="124"/>
      <c r="E47" s="124"/>
      <c r="F47" s="124"/>
      <c r="G47" s="124"/>
      <c r="H47" s="125"/>
      <c r="I47" s="124"/>
      <c r="J47" s="125"/>
      <c r="K47" s="124">
        <f>G47+'Aug24'!K47</f>
        <v>0</v>
      </c>
      <c r="L47" s="173"/>
      <c r="M47" s="124">
        <f>I47+'Aug24'!M47</f>
        <v>0</v>
      </c>
      <c r="N47" s="125"/>
      <c r="O47" s="124"/>
      <c r="P47" s="124"/>
      <c r="Q47" s="124">
        <f>O47+'Aug24'!Q47</f>
        <v>0</v>
      </c>
      <c r="R47" s="124">
        <f>P47+'Aug24'!R47</f>
        <v>0</v>
      </c>
      <c r="S47" s="124"/>
      <c r="T47" s="124"/>
      <c r="U47" s="124"/>
      <c r="V47" s="124"/>
      <c r="W47" s="124"/>
      <c r="X47" s="124"/>
      <c r="Y47" s="125"/>
      <c r="Z47" s="125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>
        <f t="shared" si="3"/>
        <v>0</v>
      </c>
      <c r="AT47" s="124">
        <f t="shared" si="4"/>
        <v>0</v>
      </c>
      <c r="AU47" s="124">
        <f t="shared" si="5"/>
        <v>0</v>
      </c>
      <c r="AV47" s="124">
        <f>AO47+'Aug24'!AV47</f>
        <v>0</v>
      </c>
      <c r="AW47" s="124">
        <f>AP47+'Aug24'!AW47</f>
        <v>0</v>
      </c>
      <c r="AX47" s="124">
        <f>AQ47+'Aug24'!AX47</f>
        <v>0</v>
      </c>
      <c r="AY47" s="124">
        <f>AR47+'Aug24'!AY47</f>
        <v>0</v>
      </c>
      <c r="AZ47" s="124">
        <f t="shared" si="6"/>
        <v>0</v>
      </c>
      <c r="BA47" s="124">
        <f t="shared" si="7"/>
        <v>0</v>
      </c>
      <c r="BB47" s="124">
        <f t="shared" si="8"/>
        <v>0</v>
      </c>
      <c r="BC47" s="124">
        <v>0</v>
      </c>
      <c r="BD47" s="124">
        <v>0</v>
      </c>
      <c r="BE47" s="124">
        <v>0</v>
      </c>
      <c r="BF47" s="124">
        <v>0</v>
      </c>
      <c r="BG47" s="124">
        <v>36</v>
      </c>
      <c r="BH47" s="124">
        <v>0</v>
      </c>
      <c r="BI47" s="124">
        <v>68545</v>
      </c>
      <c r="BJ47" s="124">
        <v>68545</v>
      </c>
      <c r="BK47" s="124">
        <f>'Aug24'!BK47+BH47</f>
        <v>0</v>
      </c>
      <c r="BL47" s="124">
        <f>'Aug24'!BL47+BI47</f>
        <v>227175</v>
      </c>
      <c r="BM47" s="124">
        <f t="shared" si="22"/>
        <v>227175</v>
      </c>
    </row>
    <row r="48" spans="1:65" s="142" customFormat="1" ht="16.95" customHeight="1">
      <c r="A48" s="123">
        <v>37</v>
      </c>
      <c r="B48" s="124" t="s">
        <v>46</v>
      </c>
      <c r="C48" s="124">
        <v>59000</v>
      </c>
      <c r="D48" s="124">
        <v>2000</v>
      </c>
      <c r="E48" s="180">
        <v>4916</v>
      </c>
      <c r="F48" s="180">
        <v>168</v>
      </c>
      <c r="G48" s="180">
        <v>4487</v>
      </c>
      <c r="H48" s="125">
        <f t="shared" si="2"/>
        <v>91.273393002441011</v>
      </c>
      <c r="I48" s="180">
        <v>1240</v>
      </c>
      <c r="J48" s="125">
        <f t="shared" si="10"/>
        <v>738.09523809523807</v>
      </c>
      <c r="K48" s="124">
        <f>G48+'Aug24'!K48</f>
        <v>13333</v>
      </c>
      <c r="L48" s="173">
        <f t="shared" si="0"/>
        <v>22.598305084745764</v>
      </c>
      <c r="M48" s="124">
        <f>I48+'Aug24'!M48</f>
        <v>3595</v>
      </c>
      <c r="N48" s="173">
        <f t="shared" ref="N48:N50" si="23">M48*100/D48</f>
        <v>179.75</v>
      </c>
      <c r="O48" s="181">
        <v>83</v>
      </c>
      <c r="P48" s="181">
        <v>48</v>
      </c>
      <c r="Q48" s="124">
        <f>O48+'Aug24'!Q48</f>
        <v>223</v>
      </c>
      <c r="R48" s="124">
        <f>P48+'Aug24'!R48</f>
        <v>129</v>
      </c>
      <c r="S48" s="181">
        <v>4865</v>
      </c>
      <c r="T48" s="181">
        <v>924</v>
      </c>
      <c r="U48" s="181">
        <v>1311</v>
      </c>
      <c r="V48" s="181">
        <v>280</v>
      </c>
      <c r="W48" s="181">
        <v>662</v>
      </c>
      <c r="X48" s="181">
        <v>132</v>
      </c>
      <c r="Y48" s="125">
        <f t="shared" si="1"/>
        <v>50.495804729214342</v>
      </c>
      <c r="Z48" s="125">
        <f t="shared" si="12"/>
        <v>47.142857142857146</v>
      </c>
      <c r="AA48" s="181">
        <v>4907</v>
      </c>
      <c r="AB48" s="181">
        <v>1127</v>
      </c>
      <c r="AC48" s="181">
        <v>1990</v>
      </c>
      <c r="AD48" s="181">
        <v>466</v>
      </c>
      <c r="AE48" s="181">
        <v>1985</v>
      </c>
      <c r="AF48" s="181">
        <v>274</v>
      </c>
      <c r="AG48" s="181">
        <v>65</v>
      </c>
      <c r="AH48" s="181">
        <v>21</v>
      </c>
      <c r="AI48" s="181">
        <v>489</v>
      </c>
      <c r="AJ48" s="181">
        <v>171</v>
      </c>
      <c r="AK48" s="181">
        <v>66</v>
      </c>
      <c r="AL48" s="181">
        <v>42</v>
      </c>
      <c r="AM48" s="181">
        <v>73</v>
      </c>
      <c r="AN48" s="181">
        <v>100</v>
      </c>
      <c r="AO48" s="181">
        <v>1056</v>
      </c>
      <c r="AP48" s="181">
        <v>204</v>
      </c>
      <c r="AQ48" s="181">
        <v>855</v>
      </c>
      <c r="AR48" s="181">
        <v>171</v>
      </c>
      <c r="AS48" s="124">
        <f t="shared" si="3"/>
        <v>1911</v>
      </c>
      <c r="AT48" s="124">
        <f t="shared" si="4"/>
        <v>375</v>
      </c>
      <c r="AU48" s="124">
        <f t="shared" si="5"/>
        <v>2286</v>
      </c>
      <c r="AV48" s="124">
        <f>AO48+'Aug24'!AV48</f>
        <v>3086</v>
      </c>
      <c r="AW48" s="124">
        <f>AP48+'Aug24'!AW48</f>
        <v>634</v>
      </c>
      <c r="AX48" s="124">
        <f>AQ48+'Aug24'!AX48</f>
        <v>2564</v>
      </c>
      <c r="AY48" s="124">
        <f>AR48+'Aug24'!AY48</f>
        <v>507</v>
      </c>
      <c r="AZ48" s="124">
        <f t="shared" si="6"/>
        <v>5650</v>
      </c>
      <c r="BA48" s="124">
        <f t="shared" si="7"/>
        <v>1141</v>
      </c>
      <c r="BB48" s="124">
        <f t="shared" si="8"/>
        <v>6791</v>
      </c>
      <c r="BC48" s="181"/>
      <c r="BD48" s="181"/>
      <c r="BE48" s="181"/>
      <c r="BF48" s="181"/>
      <c r="BG48" s="181"/>
      <c r="BH48" s="181"/>
      <c r="BI48" s="181"/>
      <c r="BJ48" s="181"/>
      <c r="BK48" s="182"/>
      <c r="BL48" s="182"/>
      <c r="BM48" s="182"/>
    </row>
    <row r="49" spans="1:65" s="142" customFormat="1" ht="16.95" customHeight="1">
      <c r="A49" s="123">
        <v>38</v>
      </c>
      <c r="B49" s="124" t="s">
        <v>47</v>
      </c>
      <c r="C49" s="124">
        <v>42000</v>
      </c>
      <c r="D49" s="124">
        <v>500</v>
      </c>
      <c r="E49" s="180">
        <v>2777</v>
      </c>
      <c r="F49" s="180">
        <v>42</v>
      </c>
      <c r="G49" s="180">
        <v>3445</v>
      </c>
      <c r="H49" s="125">
        <f t="shared" si="2"/>
        <v>124.05473532589124</v>
      </c>
      <c r="I49" s="180">
        <v>87</v>
      </c>
      <c r="J49" s="125">
        <f t="shared" si="10"/>
        <v>207.14285714285714</v>
      </c>
      <c r="K49" s="124">
        <f>G49+'Aug24'!K49</f>
        <v>10145</v>
      </c>
      <c r="L49" s="173">
        <f t="shared" si="0"/>
        <v>24.154761904761905</v>
      </c>
      <c r="M49" s="124">
        <f>I49+'Aug24'!M49</f>
        <v>265</v>
      </c>
      <c r="N49" s="173">
        <f t="shared" si="23"/>
        <v>53</v>
      </c>
      <c r="O49" s="181">
        <v>145</v>
      </c>
      <c r="P49" s="181">
        <v>17</v>
      </c>
      <c r="Q49" s="124">
        <f>O49+'Aug24'!Q49</f>
        <v>311</v>
      </c>
      <c r="R49" s="124">
        <f>P49+'Aug24'!R49</f>
        <v>49</v>
      </c>
      <c r="S49" s="181">
        <v>5597</v>
      </c>
      <c r="T49" s="181">
        <v>88</v>
      </c>
      <c r="U49" s="181">
        <v>1284</v>
      </c>
      <c r="V49" s="181">
        <v>21</v>
      </c>
      <c r="W49" s="181">
        <v>690</v>
      </c>
      <c r="X49" s="181">
        <v>10</v>
      </c>
      <c r="Y49" s="125">
        <f t="shared" si="1"/>
        <v>53.738317757009348</v>
      </c>
      <c r="Z49" s="125">
        <f t="shared" si="12"/>
        <v>47.61904761904762</v>
      </c>
      <c r="AA49" s="181">
        <v>4008</v>
      </c>
      <c r="AB49" s="181">
        <v>104</v>
      </c>
      <c r="AC49" s="181">
        <v>1699</v>
      </c>
      <c r="AD49" s="181">
        <v>37</v>
      </c>
      <c r="AE49" s="181">
        <v>1413</v>
      </c>
      <c r="AF49" s="181">
        <v>18</v>
      </c>
      <c r="AG49" s="181">
        <v>61</v>
      </c>
      <c r="AH49" s="181">
        <v>1</v>
      </c>
      <c r="AI49" s="181">
        <v>464</v>
      </c>
      <c r="AJ49" s="181">
        <v>5</v>
      </c>
      <c r="AK49" s="181">
        <v>53</v>
      </c>
      <c r="AL49" s="181">
        <v>1</v>
      </c>
      <c r="AM49" s="181">
        <v>119</v>
      </c>
      <c r="AN49" s="181">
        <v>3</v>
      </c>
      <c r="AO49" s="181">
        <v>739</v>
      </c>
      <c r="AP49" s="181">
        <v>20</v>
      </c>
      <c r="AQ49" s="181">
        <v>648</v>
      </c>
      <c r="AR49" s="181">
        <v>17</v>
      </c>
      <c r="AS49" s="124">
        <f t="shared" si="3"/>
        <v>1387</v>
      </c>
      <c r="AT49" s="124">
        <f t="shared" si="4"/>
        <v>37</v>
      </c>
      <c r="AU49" s="124">
        <f t="shared" si="5"/>
        <v>1424</v>
      </c>
      <c r="AV49" s="124">
        <f>AO49+'Aug24'!AV49</f>
        <v>2246</v>
      </c>
      <c r="AW49" s="124">
        <f>AP49+'Aug24'!AW49</f>
        <v>62</v>
      </c>
      <c r="AX49" s="124">
        <f>AQ49+'Aug24'!AX49</f>
        <v>1903</v>
      </c>
      <c r="AY49" s="124">
        <f>AR49+'Aug24'!AY49</f>
        <v>51</v>
      </c>
      <c r="AZ49" s="124">
        <f t="shared" si="6"/>
        <v>4149</v>
      </c>
      <c r="BA49" s="124">
        <f t="shared" si="7"/>
        <v>113</v>
      </c>
      <c r="BB49" s="124">
        <f t="shared" si="8"/>
        <v>4262</v>
      </c>
      <c r="BC49" s="181"/>
      <c r="BD49" s="181"/>
      <c r="BE49" s="181"/>
      <c r="BF49" s="181"/>
      <c r="BG49" s="181"/>
      <c r="BH49" s="181"/>
      <c r="BI49" s="181"/>
      <c r="BJ49" s="181"/>
      <c r="BK49" s="182"/>
      <c r="BL49" s="182"/>
      <c r="BM49" s="182"/>
    </row>
    <row r="50" spans="1:65" s="142" customFormat="1" ht="16.95" customHeight="1">
      <c r="A50" s="128">
        <v>39</v>
      </c>
      <c r="B50" s="129" t="s">
        <v>48</v>
      </c>
      <c r="C50" s="124">
        <v>95000</v>
      </c>
      <c r="D50" s="124">
        <v>8000</v>
      </c>
      <c r="E50" s="180">
        <v>7857</v>
      </c>
      <c r="F50" s="180">
        <v>720</v>
      </c>
      <c r="G50" s="180">
        <v>6938</v>
      </c>
      <c r="H50" s="125">
        <f t="shared" si="2"/>
        <v>88.303423698612704</v>
      </c>
      <c r="I50" s="180">
        <v>892</v>
      </c>
      <c r="J50" s="125">
        <f t="shared" si="10"/>
        <v>123.88888888888889</v>
      </c>
      <c r="K50" s="124">
        <f>G50+'Aug24'!K50</f>
        <v>21073</v>
      </c>
      <c r="L50" s="173">
        <f t="shared" si="0"/>
        <v>22.182105263157894</v>
      </c>
      <c r="M50" s="124">
        <f>I50+'Aug24'!M50</f>
        <v>2655</v>
      </c>
      <c r="N50" s="173">
        <f t="shared" si="23"/>
        <v>33.1875</v>
      </c>
      <c r="O50" s="181">
        <v>149</v>
      </c>
      <c r="P50" s="181">
        <v>44</v>
      </c>
      <c r="Q50" s="124">
        <f>O50+'Aug24'!Q50</f>
        <v>421</v>
      </c>
      <c r="R50" s="124">
        <f>P50+'Aug24'!R50</f>
        <v>126</v>
      </c>
      <c r="S50" s="181">
        <v>9646</v>
      </c>
      <c r="T50" s="181">
        <v>880</v>
      </c>
      <c r="U50" s="181">
        <v>2869</v>
      </c>
      <c r="V50" s="181">
        <v>312</v>
      </c>
      <c r="W50" s="181">
        <v>1646</v>
      </c>
      <c r="X50" s="181">
        <v>184</v>
      </c>
      <c r="Y50" s="125">
        <f t="shared" si="1"/>
        <v>57.371906587661208</v>
      </c>
      <c r="Z50" s="125">
        <f t="shared" si="12"/>
        <v>58.974358974358971</v>
      </c>
      <c r="AA50" s="181">
        <v>7684</v>
      </c>
      <c r="AB50" s="181">
        <v>872</v>
      </c>
      <c r="AC50" s="181">
        <v>3645</v>
      </c>
      <c r="AD50" s="181">
        <v>410</v>
      </c>
      <c r="AE50" s="181">
        <v>2309</v>
      </c>
      <c r="AF50" s="181">
        <v>282</v>
      </c>
      <c r="AG50" s="181">
        <v>142</v>
      </c>
      <c r="AH50" s="181">
        <v>39</v>
      </c>
      <c r="AI50" s="181">
        <v>847</v>
      </c>
      <c r="AJ50" s="181">
        <v>87</v>
      </c>
      <c r="AK50" s="181">
        <v>107</v>
      </c>
      <c r="AL50" s="181">
        <v>15</v>
      </c>
      <c r="AM50" s="181">
        <v>333</v>
      </c>
      <c r="AN50" s="181">
        <v>70</v>
      </c>
      <c r="AO50" s="181">
        <v>1733</v>
      </c>
      <c r="AP50" s="181">
        <v>242</v>
      </c>
      <c r="AQ50" s="181">
        <v>1531</v>
      </c>
      <c r="AR50" s="181">
        <v>158</v>
      </c>
      <c r="AS50" s="124">
        <f t="shared" si="3"/>
        <v>3264</v>
      </c>
      <c r="AT50" s="124">
        <f t="shared" si="4"/>
        <v>400</v>
      </c>
      <c r="AU50" s="124">
        <f t="shared" si="5"/>
        <v>3664</v>
      </c>
      <c r="AV50" s="124">
        <f>AO50+'Aug24'!AV50</f>
        <v>5206</v>
      </c>
      <c r="AW50" s="124">
        <f>AP50+'Aug24'!AW50</f>
        <v>1210</v>
      </c>
      <c r="AX50" s="124">
        <f>AQ50+'Aug24'!AX50</f>
        <v>4512</v>
      </c>
      <c r="AY50" s="124">
        <f>AR50+'Aug24'!AY50</f>
        <v>893</v>
      </c>
      <c r="AZ50" s="124">
        <f t="shared" si="6"/>
        <v>9718</v>
      </c>
      <c r="BA50" s="124">
        <f t="shared" si="7"/>
        <v>2103</v>
      </c>
      <c r="BB50" s="124">
        <f t="shared" si="8"/>
        <v>11821</v>
      </c>
      <c r="BC50" s="181"/>
      <c r="BD50" s="181"/>
      <c r="BE50" s="181"/>
      <c r="BF50" s="181"/>
      <c r="BG50" s="181"/>
      <c r="BH50" s="181"/>
      <c r="BI50" s="181"/>
      <c r="BJ50" s="181"/>
      <c r="BK50" s="182"/>
      <c r="BL50" s="182"/>
      <c r="BM50" s="182"/>
    </row>
    <row r="51" spans="1:65" s="143" customFormat="1" ht="16.95" customHeight="1">
      <c r="A51" s="185"/>
      <c r="B51" s="186" t="s">
        <v>18</v>
      </c>
      <c r="C51" s="186">
        <f>SUM(C46:C50)</f>
        <v>258000</v>
      </c>
      <c r="D51" s="186">
        <f t="shared" ref="D51:BM51" si="24">SUM(D46:D50)</f>
        <v>28500</v>
      </c>
      <c r="E51" s="186">
        <f t="shared" si="24"/>
        <v>20717</v>
      </c>
      <c r="F51" s="186">
        <f t="shared" si="24"/>
        <v>2430</v>
      </c>
      <c r="G51" s="186">
        <f t="shared" si="24"/>
        <v>19925</v>
      </c>
      <c r="H51" s="188">
        <f t="shared" si="2"/>
        <v>96.177052662064966</v>
      </c>
      <c r="I51" s="186">
        <f t="shared" si="24"/>
        <v>4133</v>
      </c>
      <c r="J51" s="188">
        <f t="shared" si="10"/>
        <v>170.08230452674897</v>
      </c>
      <c r="K51" s="186">
        <f t="shared" si="24"/>
        <v>59854</v>
      </c>
      <c r="L51" s="189">
        <f t="shared" si="0"/>
        <v>23.199224806201549</v>
      </c>
      <c r="M51" s="186">
        <f t="shared" si="24"/>
        <v>12527</v>
      </c>
      <c r="N51" s="188">
        <f t="shared" si="11"/>
        <v>43.954385964912284</v>
      </c>
      <c r="O51" s="186">
        <f t="shared" si="24"/>
        <v>557</v>
      </c>
      <c r="P51" s="186">
        <f t="shared" si="24"/>
        <v>171</v>
      </c>
      <c r="Q51" s="186">
        <f t="shared" si="24"/>
        <v>1465</v>
      </c>
      <c r="R51" s="186">
        <f t="shared" si="24"/>
        <v>519</v>
      </c>
      <c r="S51" s="186">
        <f t="shared" si="24"/>
        <v>26369</v>
      </c>
      <c r="T51" s="186">
        <f t="shared" si="24"/>
        <v>3655</v>
      </c>
      <c r="U51" s="186">
        <f t="shared" si="24"/>
        <v>7003</v>
      </c>
      <c r="V51" s="186">
        <f t="shared" si="24"/>
        <v>1055</v>
      </c>
      <c r="W51" s="186">
        <f t="shared" si="24"/>
        <v>3812</v>
      </c>
      <c r="X51" s="186">
        <f t="shared" si="24"/>
        <v>624</v>
      </c>
      <c r="Y51" s="188">
        <f t="shared" si="1"/>
        <v>54.43381407968014</v>
      </c>
      <c r="Z51" s="188">
        <f t="shared" si="12"/>
        <v>59.14691943127962</v>
      </c>
      <c r="AA51" s="186">
        <f t="shared" si="24"/>
        <v>21578</v>
      </c>
      <c r="AB51" s="186">
        <f t="shared" si="24"/>
        <v>4049</v>
      </c>
      <c r="AC51" s="186">
        <f t="shared" si="24"/>
        <v>9755</v>
      </c>
      <c r="AD51" s="186">
        <f t="shared" si="24"/>
        <v>1769</v>
      </c>
      <c r="AE51" s="186">
        <f t="shared" si="24"/>
        <v>7994</v>
      </c>
      <c r="AF51" s="186">
        <f t="shared" si="24"/>
        <v>1519</v>
      </c>
      <c r="AG51" s="186">
        <f t="shared" si="24"/>
        <v>327</v>
      </c>
      <c r="AH51" s="186">
        <f t="shared" si="24"/>
        <v>91</v>
      </c>
      <c r="AI51" s="186">
        <f t="shared" si="24"/>
        <v>2308</v>
      </c>
      <c r="AJ51" s="186">
        <f t="shared" si="24"/>
        <v>362</v>
      </c>
      <c r="AK51" s="186">
        <f t="shared" si="24"/>
        <v>277</v>
      </c>
      <c r="AL51" s="186">
        <f t="shared" si="24"/>
        <v>92</v>
      </c>
      <c r="AM51" s="186">
        <f t="shared" si="24"/>
        <v>684</v>
      </c>
      <c r="AN51" s="186">
        <f t="shared" si="24"/>
        <v>230</v>
      </c>
      <c r="AO51" s="186">
        <f t="shared" si="24"/>
        <v>4699</v>
      </c>
      <c r="AP51" s="186">
        <f t="shared" si="24"/>
        <v>847</v>
      </c>
      <c r="AQ51" s="186">
        <f t="shared" si="24"/>
        <v>4102</v>
      </c>
      <c r="AR51" s="186">
        <f t="shared" si="24"/>
        <v>631</v>
      </c>
      <c r="AS51" s="186">
        <f t="shared" si="24"/>
        <v>8801</v>
      </c>
      <c r="AT51" s="186">
        <f t="shared" si="24"/>
        <v>1478</v>
      </c>
      <c r="AU51" s="186">
        <f t="shared" si="24"/>
        <v>10279</v>
      </c>
      <c r="AV51" s="186">
        <f t="shared" si="24"/>
        <v>14017</v>
      </c>
      <c r="AW51" s="186">
        <f t="shared" si="24"/>
        <v>3044</v>
      </c>
      <c r="AX51" s="186">
        <f t="shared" si="24"/>
        <v>12138</v>
      </c>
      <c r="AY51" s="190">
        <f t="shared" si="24"/>
        <v>2332</v>
      </c>
      <c r="AZ51" s="186">
        <f t="shared" si="24"/>
        <v>26155</v>
      </c>
      <c r="BA51" s="186">
        <f t="shared" si="24"/>
        <v>5376</v>
      </c>
      <c r="BB51" s="186">
        <f t="shared" si="24"/>
        <v>31531</v>
      </c>
      <c r="BC51" s="186">
        <f t="shared" si="24"/>
        <v>0</v>
      </c>
      <c r="BD51" s="186">
        <f t="shared" si="24"/>
        <v>0</v>
      </c>
      <c r="BE51" s="186">
        <f t="shared" si="24"/>
        <v>0</v>
      </c>
      <c r="BF51" s="186">
        <f t="shared" si="24"/>
        <v>0</v>
      </c>
      <c r="BG51" s="186">
        <f t="shared" si="24"/>
        <v>40</v>
      </c>
      <c r="BH51" s="186">
        <f t="shared" si="24"/>
        <v>4464</v>
      </c>
      <c r="BI51" s="186">
        <f t="shared" si="24"/>
        <v>68545</v>
      </c>
      <c r="BJ51" s="186">
        <f t="shared" si="24"/>
        <v>68545</v>
      </c>
      <c r="BK51" s="186">
        <f t="shared" si="24"/>
        <v>13288</v>
      </c>
      <c r="BL51" s="186">
        <f t="shared" si="24"/>
        <v>227175</v>
      </c>
      <c r="BM51" s="186">
        <f t="shared" si="24"/>
        <v>240463</v>
      </c>
    </row>
    <row r="52" spans="1:65" s="142" customFormat="1" ht="16.95" customHeight="1">
      <c r="A52" s="134">
        <v>40</v>
      </c>
      <c r="B52" s="140" t="s">
        <v>49</v>
      </c>
      <c r="C52" s="124">
        <v>146000</v>
      </c>
      <c r="D52" s="124">
        <v>47000</v>
      </c>
      <c r="E52" s="124">
        <v>12275</v>
      </c>
      <c r="F52" s="124">
        <v>3920</v>
      </c>
      <c r="G52" s="124">
        <v>11425</v>
      </c>
      <c r="H52" s="125">
        <f t="shared" si="2"/>
        <v>93.075356415478609</v>
      </c>
      <c r="I52" s="124">
        <v>5029</v>
      </c>
      <c r="J52" s="125">
        <f t="shared" si="10"/>
        <v>128.2908163265306</v>
      </c>
      <c r="K52" s="124">
        <f>G52+'Aug24'!K52</f>
        <v>34637</v>
      </c>
      <c r="L52" s="173">
        <f t="shared" si="0"/>
        <v>23.723972602739725</v>
      </c>
      <c r="M52" s="124">
        <f>I52+'Aug24'!M52</f>
        <v>15233</v>
      </c>
      <c r="N52" s="125">
        <f t="shared" si="11"/>
        <v>32.410638297872339</v>
      </c>
      <c r="O52" s="124">
        <v>32</v>
      </c>
      <c r="P52" s="124">
        <v>34</v>
      </c>
      <c r="Q52" s="124">
        <f>O52+'Aug24'!Q52</f>
        <v>72</v>
      </c>
      <c r="R52" s="124">
        <f>P52+'Aug24'!R52</f>
        <v>102</v>
      </c>
      <c r="S52" s="124">
        <v>12405</v>
      </c>
      <c r="T52" s="124">
        <v>5600</v>
      </c>
      <c r="U52" s="124">
        <v>4669</v>
      </c>
      <c r="V52" s="124">
        <v>2382</v>
      </c>
      <c r="W52" s="124">
        <v>2470</v>
      </c>
      <c r="X52" s="124">
        <v>1239</v>
      </c>
      <c r="Y52" s="125">
        <f t="shared" si="1"/>
        <v>52.902120368387237</v>
      </c>
      <c r="Z52" s="125">
        <f t="shared" si="12"/>
        <v>52.015113350125944</v>
      </c>
      <c r="AA52" s="124">
        <v>11975</v>
      </c>
      <c r="AB52" s="124">
        <v>4380</v>
      </c>
      <c r="AC52" s="124">
        <v>4599</v>
      </c>
      <c r="AD52" s="124">
        <v>1626</v>
      </c>
      <c r="AE52" s="124">
        <v>4335</v>
      </c>
      <c r="AF52" s="124">
        <v>1510</v>
      </c>
      <c r="AG52" s="124">
        <v>131</v>
      </c>
      <c r="AH52" s="124">
        <v>23</v>
      </c>
      <c r="AI52" s="124">
        <v>573</v>
      </c>
      <c r="AJ52" s="124">
        <v>432</v>
      </c>
      <c r="AK52" s="124">
        <v>91</v>
      </c>
      <c r="AL52" s="124">
        <v>21</v>
      </c>
      <c r="AM52" s="124">
        <v>226</v>
      </c>
      <c r="AN52" s="124">
        <v>188</v>
      </c>
      <c r="AO52" s="124">
        <v>2605</v>
      </c>
      <c r="AP52" s="124">
        <v>966</v>
      </c>
      <c r="AQ52" s="124">
        <v>1911</v>
      </c>
      <c r="AR52" s="124">
        <v>745</v>
      </c>
      <c r="AS52" s="124">
        <f t="shared" si="3"/>
        <v>4516</v>
      </c>
      <c r="AT52" s="124">
        <f t="shared" si="4"/>
        <v>1711</v>
      </c>
      <c r="AU52" s="124">
        <f t="shared" si="5"/>
        <v>6227</v>
      </c>
      <c r="AV52" s="124">
        <f>AO52+'Aug24'!AV52</f>
        <v>7875</v>
      </c>
      <c r="AW52" s="124">
        <f>AP52+'Aug24'!AW52</f>
        <v>2880</v>
      </c>
      <c r="AX52" s="124">
        <f>AQ52+'Aug24'!AX52</f>
        <v>5799</v>
      </c>
      <c r="AY52" s="124">
        <f>AR52+'Aug24'!AY52</f>
        <v>2433</v>
      </c>
      <c r="AZ52" s="124">
        <f t="shared" si="6"/>
        <v>13674</v>
      </c>
      <c r="BA52" s="124">
        <f t="shared" si="7"/>
        <v>5313</v>
      </c>
      <c r="BB52" s="124">
        <f t="shared" si="8"/>
        <v>18987</v>
      </c>
      <c r="BC52" s="124"/>
      <c r="BD52" s="124"/>
      <c r="BE52" s="124"/>
      <c r="BF52" s="124"/>
      <c r="BG52" s="124">
        <v>3</v>
      </c>
      <c r="BH52" s="124">
        <v>5772</v>
      </c>
      <c r="BI52" s="124"/>
      <c r="BJ52" s="124">
        <f>SUM(BH52:BI52)</f>
        <v>5772</v>
      </c>
      <c r="BK52" s="124">
        <f>'Aug24'!BK52+BH52</f>
        <v>17411</v>
      </c>
      <c r="BL52" s="124">
        <f>'Aug24'!BL52+BI52</f>
        <v>0</v>
      </c>
      <c r="BM52" s="124">
        <f>SUM(BK52:BL52)</f>
        <v>17411</v>
      </c>
    </row>
    <row r="53" spans="1:65" s="142" customFormat="1" ht="16.95" customHeight="1">
      <c r="A53" s="128">
        <v>41</v>
      </c>
      <c r="B53" s="129" t="s">
        <v>50</v>
      </c>
      <c r="C53" s="124">
        <v>45000</v>
      </c>
      <c r="D53" s="124">
        <v>8000</v>
      </c>
      <c r="E53" s="124">
        <v>3750</v>
      </c>
      <c r="F53" s="124">
        <v>665</v>
      </c>
      <c r="G53" s="124">
        <v>3750</v>
      </c>
      <c r="H53" s="125">
        <f t="shared" si="2"/>
        <v>100</v>
      </c>
      <c r="I53" s="124">
        <v>704</v>
      </c>
      <c r="J53" s="125">
        <f t="shared" si="10"/>
        <v>105.86466165413533</v>
      </c>
      <c r="K53" s="124">
        <f>G53+'Aug24'!K53</f>
        <v>11249</v>
      </c>
      <c r="L53" s="173">
        <f t="shared" si="0"/>
        <v>24.997777777777777</v>
      </c>
      <c r="M53" s="124">
        <f>I53+'Aug24'!M53</f>
        <v>1998</v>
      </c>
      <c r="N53" s="125">
        <f t="shared" si="11"/>
        <v>24.975000000000001</v>
      </c>
      <c r="O53" s="124">
        <v>0</v>
      </c>
      <c r="P53" s="124">
        <v>0</v>
      </c>
      <c r="Q53" s="124">
        <f>O53+'Aug24'!Q53</f>
        <v>0</v>
      </c>
      <c r="R53" s="124">
        <f>P53+'Aug24'!R53</f>
        <v>0</v>
      </c>
      <c r="S53" s="124">
        <v>5885</v>
      </c>
      <c r="T53" s="124">
        <v>635</v>
      </c>
      <c r="U53" s="124">
        <v>1546</v>
      </c>
      <c r="V53" s="124">
        <v>156</v>
      </c>
      <c r="W53" s="124">
        <v>850</v>
      </c>
      <c r="X53" s="124">
        <v>78</v>
      </c>
      <c r="Y53" s="125">
        <f t="shared" si="1"/>
        <v>54.980595084087966</v>
      </c>
      <c r="Z53" s="125">
        <f t="shared" si="12"/>
        <v>50</v>
      </c>
      <c r="AA53" s="124">
        <v>4050</v>
      </c>
      <c r="AB53" s="124">
        <v>598</v>
      </c>
      <c r="AC53" s="124">
        <v>1093</v>
      </c>
      <c r="AD53" s="124">
        <v>88</v>
      </c>
      <c r="AE53" s="124">
        <v>796</v>
      </c>
      <c r="AF53" s="124">
        <v>59</v>
      </c>
      <c r="AG53" s="124">
        <v>28</v>
      </c>
      <c r="AH53" s="124">
        <v>13</v>
      </c>
      <c r="AI53" s="124">
        <v>43</v>
      </c>
      <c r="AJ53" s="124">
        <v>3</v>
      </c>
      <c r="AK53" s="124">
        <v>24</v>
      </c>
      <c r="AL53" s="124">
        <v>2</v>
      </c>
      <c r="AM53" s="124">
        <v>20</v>
      </c>
      <c r="AN53" s="124">
        <v>3</v>
      </c>
      <c r="AO53" s="124">
        <v>847</v>
      </c>
      <c r="AP53" s="124">
        <v>201</v>
      </c>
      <c r="AQ53" s="124">
        <v>685</v>
      </c>
      <c r="AR53" s="124">
        <v>174</v>
      </c>
      <c r="AS53" s="124">
        <f t="shared" si="3"/>
        <v>1532</v>
      </c>
      <c r="AT53" s="124">
        <f t="shared" si="4"/>
        <v>375</v>
      </c>
      <c r="AU53" s="124">
        <f t="shared" si="5"/>
        <v>1907</v>
      </c>
      <c r="AV53" s="124">
        <f>AO53+'Aug24'!AV53</f>
        <v>2510</v>
      </c>
      <c r="AW53" s="124">
        <f>AP53+'Aug24'!AW53</f>
        <v>498</v>
      </c>
      <c r="AX53" s="124">
        <f>AQ53+'Aug24'!AX53</f>
        <v>2056</v>
      </c>
      <c r="AY53" s="124">
        <f>AR53+'Aug24'!AY53</f>
        <v>434</v>
      </c>
      <c r="AZ53" s="124">
        <f t="shared" si="6"/>
        <v>4566</v>
      </c>
      <c r="BA53" s="124">
        <f t="shared" si="7"/>
        <v>932</v>
      </c>
      <c r="BB53" s="124">
        <f t="shared" si="8"/>
        <v>5498</v>
      </c>
      <c r="BC53" s="124"/>
      <c r="BD53" s="124"/>
      <c r="BE53" s="124"/>
      <c r="BF53" s="124"/>
      <c r="BG53" s="124"/>
      <c r="BH53" s="124"/>
      <c r="BI53" s="124"/>
      <c r="BJ53" s="124"/>
      <c r="BK53" s="177"/>
      <c r="BL53" s="177"/>
      <c r="BM53" s="177"/>
    </row>
    <row r="54" spans="1:65" s="143" customFormat="1" ht="16.95" customHeight="1">
      <c r="A54" s="185"/>
      <c r="B54" s="186" t="s">
        <v>18</v>
      </c>
      <c r="C54" s="186">
        <f>SUM(C52:C53)</f>
        <v>191000</v>
      </c>
      <c r="D54" s="186">
        <f t="shared" ref="D54:BM54" si="25">SUM(D52:D53)</f>
        <v>55000</v>
      </c>
      <c r="E54" s="186">
        <f t="shared" si="25"/>
        <v>16025</v>
      </c>
      <c r="F54" s="186">
        <f t="shared" si="25"/>
        <v>4585</v>
      </c>
      <c r="G54" s="186">
        <f t="shared" si="25"/>
        <v>15175</v>
      </c>
      <c r="H54" s="188">
        <f t="shared" si="2"/>
        <v>94.695787831513258</v>
      </c>
      <c r="I54" s="186">
        <f t="shared" si="25"/>
        <v>5733</v>
      </c>
      <c r="J54" s="188">
        <f t="shared" si="10"/>
        <v>125.03816793893129</v>
      </c>
      <c r="K54" s="186">
        <f t="shared" si="25"/>
        <v>45886</v>
      </c>
      <c r="L54" s="189">
        <f t="shared" si="0"/>
        <v>24.024083769633506</v>
      </c>
      <c r="M54" s="186">
        <f t="shared" si="25"/>
        <v>17231</v>
      </c>
      <c r="N54" s="188">
        <f t="shared" si="11"/>
        <v>31.329090909090908</v>
      </c>
      <c r="O54" s="186">
        <f t="shared" si="25"/>
        <v>32</v>
      </c>
      <c r="P54" s="186">
        <f t="shared" si="25"/>
        <v>34</v>
      </c>
      <c r="Q54" s="186">
        <f t="shared" si="25"/>
        <v>72</v>
      </c>
      <c r="R54" s="186">
        <f t="shared" si="25"/>
        <v>102</v>
      </c>
      <c r="S54" s="186">
        <f t="shared" si="25"/>
        <v>18290</v>
      </c>
      <c r="T54" s="186">
        <f t="shared" si="25"/>
        <v>6235</v>
      </c>
      <c r="U54" s="186">
        <f t="shared" si="25"/>
        <v>6215</v>
      </c>
      <c r="V54" s="186">
        <f t="shared" si="25"/>
        <v>2538</v>
      </c>
      <c r="W54" s="186">
        <f t="shared" si="25"/>
        <v>3320</v>
      </c>
      <c r="X54" s="186">
        <f t="shared" si="25"/>
        <v>1317</v>
      </c>
      <c r="Y54" s="188">
        <f t="shared" si="1"/>
        <v>53.419147224456957</v>
      </c>
      <c r="Z54" s="188">
        <f t="shared" si="12"/>
        <v>51.891252955082741</v>
      </c>
      <c r="AA54" s="186">
        <f t="shared" si="25"/>
        <v>16025</v>
      </c>
      <c r="AB54" s="186">
        <f t="shared" si="25"/>
        <v>4978</v>
      </c>
      <c r="AC54" s="186">
        <f t="shared" si="25"/>
        <v>5692</v>
      </c>
      <c r="AD54" s="186">
        <f t="shared" si="25"/>
        <v>1714</v>
      </c>
      <c r="AE54" s="186">
        <f t="shared" si="25"/>
        <v>5131</v>
      </c>
      <c r="AF54" s="186">
        <f t="shared" si="25"/>
        <v>1569</v>
      </c>
      <c r="AG54" s="186">
        <f t="shared" si="25"/>
        <v>159</v>
      </c>
      <c r="AH54" s="186">
        <f t="shared" si="25"/>
        <v>36</v>
      </c>
      <c r="AI54" s="186">
        <f t="shared" si="25"/>
        <v>616</v>
      </c>
      <c r="AJ54" s="186">
        <f t="shared" si="25"/>
        <v>435</v>
      </c>
      <c r="AK54" s="186">
        <f t="shared" si="25"/>
        <v>115</v>
      </c>
      <c r="AL54" s="186">
        <f t="shared" si="25"/>
        <v>23</v>
      </c>
      <c r="AM54" s="186">
        <f t="shared" si="25"/>
        <v>246</v>
      </c>
      <c r="AN54" s="186">
        <f t="shared" si="25"/>
        <v>191</v>
      </c>
      <c r="AO54" s="186">
        <f t="shared" si="25"/>
        <v>3452</v>
      </c>
      <c r="AP54" s="186">
        <f t="shared" si="25"/>
        <v>1167</v>
      </c>
      <c r="AQ54" s="186">
        <f t="shared" si="25"/>
        <v>2596</v>
      </c>
      <c r="AR54" s="186">
        <f t="shared" si="25"/>
        <v>919</v>
      </c>
      <c r="AS54" s="186">
        <f t="shared" si="25"/>
        <v>6048</v>
      </c>
      <c r="AT54" s="186">
        <f t="shared" si="25"/>
        <v>2086</v>
      </c>
      <c r="AU54" s="186">
        <f t="shared" si="25"/>
        <v>8134</v>
      </c>
      <c r="AV54" s="186">
        <f t="shared" si="25"/>
        <v>10385</v>
      </c>
      <c r="AW54" s="190">
        <f t="shared" si="25"/>
        <v>3378</v>
      </c>
      <c r="AX54" s="186">
        <f t="shared" si="25"/>
        <v>7855</v>
      </c>
      <c r="AY54" s="190">
        <f t="shared" si="25"/>
        <v>2867</v>
      </c>
      <c r="AZ54" s="186">
        <f t="shared" si="25"/>
        <v>18240</v>
      </c>
      <c r="BA54" s="186">
        <f t="shared" si="25"/>
        <v>6245</v>
      </c>
      <c r="BB54" s="186">
        <f t="shared" si="25"/>
        <v>24485</v>
      </c>
      <c r="BC54" s="186">
        <f t="shared" si="25"/>
        <v>0</v>
      </c>
      <c r="BD54" s="186">
        <f t="shared" si="25"/>
        <v>0</v>
      </c>
      <c r="BE54" s="186">
        <f t="shared" si="25"/>
        <v>0</v>
      </c>
      <c r="BF54" s="186">
        <f t="shared" si="25"/>
        <v>0</v>
      </c>
      <c r="BG54" s="186">
        <f t="shared" si="25"/>
        <v>3</v>
      </c>
      <c r="BH54" s="186">
        <f t="shared" si="25"/>
        <v>5772</v>
      </c>
      <c r="BI54" s="186">
        <f t="shared" si="25"/>
        <v>0</v>
      </c>
      <c r="BJ54" s="186">
        <f t="shared" si="25"/>
        <v>5772</v>
      </c>
      <c r="BK54" s="186">
        <f t="shared" si="25"/>
        <v>17411</v>
      </c>
      <c r="BL54" s="186">
        <f t="shared" si="25"/>
        <v>0</v>
      </c>
      <c r="BM54" s="186">
        <f t="shared" si="25"/>
        <v>17411</v>
      </c>
    </row>
    <row r="55" spans="1:65" s="142" customFormat="1" ht="16.95" customHeight="1">
      <c r="A55" s="134">
        <v>42</v>
      </c>
      <c r="B55" s="140" t="s">
        <v>51</v>
      </c>
      <c r="C55" s="124">
        <v>115000</v>
      </c>
      <c r="D55" s="124">
        <v>0</v>
      </c>
      <c r="E55" s="180">
        <v>9585</v>
      </c>
      <c r="F55" s="180">
        <v>0</v>
      </c>
      <c r="G55" s="180">
        <v>8687</v>
      </c>
      <c r="H55" s="125">
        <f t="shared" si="2"/>
        <v>90.631194574856551</v>
      </c>
      <c r="I55" s="180">
        <v>0</v>
      </c>
      <c r="J55" s="125"/>
      <c r="K55" s="124">
        <f>G55+'Aug24'!K55</f>
        <v>24482</v>
      </c>
      <c r="L55" s="173">
        <f t="shared" si="0"/>
        <v>21.288695652173914</v>
      </c>
      <c r="M55" s="124">
        <f>I55+'Aug24'!M55</f>
        <v>0</v>
      </c>
      <c r="N55" s="173">
        <v>0</v>
      </c>
      <c r="O55" s="181">
        <v>0</v>
      </c>
      <c r="P55" s="181">
        <v>0</v>
      </c>
      <c r="Q55" s="124">
        <f>O55+'Aug24'!Q55</f>
        <v>7</v>
      </c>
      <c r="R55" s="124">
        <f>P55+'Aug24'!R55</f>
        <v>0</v>
      </c>
      <c r="S55" s="181">
        <v>13269</v>
      </c>
      <c r="T55" s="181">
        <v>0</v>
      </c>
      <c r="U55" s="181">
        <v>3830</v>
      </c>
      <c r="V55" s="181">
        <v>0</v>
      </c>
      <c r="W55" s="181">
        <v>2000</v>
      </c>
      <c r="X55" s="181">
        <v>0</v>
      </c>
      <c r="Y55" s="125">
        <f t="shared" si="1"/>
        <v>52.219321148825067</v>
      </c>
      <c r="Z55" s="125"/>
      <c r="AA55" s="181">
        <v>8144</v>
      </c>
      <c r="AB55" s="181">
        <v>0</v>
      </c>
      <c r="AC55" s="181">
        <v>4420</v>
      </c>
      <c r="AD55" s="181">
        <v>0</v>
      </c>
      <c r="AE55" s="181">
        <v>3382</v>
      </c>
      <c r="AF55" s="181">
        <v>0</v>
      </c>
      <c r="AG55" s="181">
        <v>45</v>
      </c>
      <c r="AH55" s="181">
        <v>0</v>
      </c>
      <c r="AI55" s="181">
        <v>271</v>
      </c>
      <c r="AJ55" s="181">
        <v>0</v>
      </c>
      <c r="AK55" s="181">
        <v>34</v>
      </c>
      <c r="AL55" s="181">
        <v>0</v>
      </c>
      <c r="AM55" s="181">
        <v>36</v>
      </c>
      <c r="AN55" s="181">
        <v>0</v>
      </c>
      <c r="AO55" s="181">
        <v>2114</v>
      </c>
      <c r="AP55" s="181">
        <v>0</v>
      </c>
      <c r="AQ55" s="181">
        <v>1831</v>
      </c>
      <c r="AR55" s="181">
        <v>0</v>
      </c>
      <c r="AS55" s="124">
        <f t="shared" si="3"/>
        <v>3945</v>
      </c>
      <c r="AT55" s="124">
        <f t="shared" si="4"/>
        <v>0</v>
      </c>
      <c r="AU55" s="124">
        <f t="shared" si="5"/>
        <v>3945</v>
      </c>
      <c r="AV55" s="124">
        <f>AO55+'Aug24'!AV55</f>
        <v>6136</v>
      </c>
      <c r="AW55" s="124">
        <f>AP55+'Aug24'!AW55</f>
        <v>0</v>
      </c>
      <c r="AX55" s="124">
        <f>AQ55+'Aug24'!AX55</f>
        <v>5318</v>
      </c>
      <c r="AY55" s="124">
        <f>AR55+'Aug24'!AY55</f>
        <v>0</v>
      </c>
      <c r="AZ55" s="124">
        <f t="shared" si="6"/>
        <v>11454</v>
      </c>
      <c r="BA55" s="124">
        <f t="shared" si="7"/>
        <v>0</v>
      </c>
      <c r="BB55" s="124">
        <f t="shared" si="8"/>
        <v>11454</v>
      </c>
      <c r="BC55" s="181">
        <v>0</v>
      </c>
      <c r="BD55" s="181">
        <v>0</v>
      </c>
      <c r="BE55" s="181">
        <v>0</v>
      </c>
      <c r="BF55" s="181">
        <v>0</v>
      </c>
      <c r="BG55" s="181">
        <v>0</v>
      </c>
      <c r="BH55" s="181">
        <v>0</v>
      </c>
      <c r="BI55" s="181">
        <v>0</v>
      </c>
      <c r="BJ55" s="181">
        <v>0</v>
      </c>
      <c r="BK55" s="182"/>
      <c r="BL55" s="182"/>
      <c r="BM55" s="182"/>
    </row>
    <row r="56" spans="1:65" s="142" customFormat="1" ht="16.95" customHeight="1">
      <c r="A56" s="128">
        <v>43</v>
      </c>
      <c r="B56" s="129" t="s">
        <v>52</v>
      </c>
      <c r="C56" s="124">
        <v>120000</v>
      </c>
      <c r="D56" s="124">
        <v>0</v>
      </c>
      <c r="E56" s="180">
        <v>10000</v>
      </c>
      <c r="F56" s="180">
        <v>0</v>
      </c>
      <c r="G56" s="180">
        <v>8991</v>
      </c>
      <c r="H56" s="125">
        <f t="shared" si="2"/>
        <v>89.91</v>
      </c>
      <c r="I56" s="180">
        <v>0</v>
      </c>
      <c r="J56" s="125"/>
      <c r="K56" s="124">
        <f>G56+'Aug24'!K56</f>
        <v>25607</v>
      </c>
      <c r="L56" s="173">
        <f t="shared" si="0"/>
        <v>21.339166666666667</v>
      </c>
      <c r="M56" s="124">
        <f>I56+'Aug24'!M56</f>
        <v>0</v>
      </c>
      <c r="N56" s="173">
        <v>0</v>
      </c>
      <c r="O56" s="181">
        <v>8</v>
      </c>
      <c r="P56" s="181">
        <v>0</v>
      </c>
      <c r="Q56" s="124">
        <f>O56+'Aug24'!Q56</f>
        <v>23</v>
      </c>
      <c r="R56" s="124">
        <f>P56+'Aug24'!R56</f>
        <v>0</v>
      </c>
      <c r="S56" s="181">
        <v>12839</v>
      </c>
      <c r="T56" s="181">
        <v>0</v>
      </c>
      <c r="U56" s="181">
        <v>3891</v>
      </c>
      <c r="V56" s="181">
        <v>0</v>
      </c>
      <c r="W56" s="181">
        <v>1938</v>
      </c>
      <c r="X56" s="181">
        <v>0</v>
      </c>
      <c r="Y56" s="125">
        <f t="shared" si="1"/>
        <v>49.807247494217428</v>
      </c>
      <c r="Z56" s="125"/>
      <c r="AA56" s="181">
        <v>8939</v>
      </c>
      <c r="AB56" s="181">
        <v>0</v>
      </c>
      <c r="AC56" s="181">
        <v>4399</v>
      </c>
      <c r="AD56" s="181">
        <v>0</v>
      </c>
      <c r="AE56" s="181">
        <v>4459</v>
      </c>
      <c r="AF56" s="181">
        <v>0</v>
      </c>
      <c r="AG56" s="181">
        <v>125</v>
      </c>
      <c r="AH56" s="181">
        <v>0</v>
      </c>
      <c r="AI56" s="181">
        <v>198</v>
      </c>
      <c r="AJ56" s="181">
        <v>0</v>
      </c>
      <c r="AK56" s="181">
        <v>106</v>
      </c>
      <c r="AL56" s="181">
        <v>0</v>
      </c>
      <c r="AM56" s="181">
        <v>32</v>
      </c>
      <c r="AN56" s="181">
        <v>0</v>
      </c>
      <c r="AO56" s="181">
        <v>2044</v>
      </c>
      <c r="AP56" s="181">
        <v>0</v>
      </c>
      <c r="AQ56" s="181">
        <v>1670</v>
      </c>
      <c r="AR56" s="181">
        <v>0</v>
      </c>
      <c r="AS56" s="124">
        <f t="shared" si="3"/>
        <v>3714</v>
      </c>
      <c r="AT56" s="124">
        <f t="shared" si="4"/>
        <v>0</v>
      </c>
      <c r="AU56" s="124">
        <f t="shared" si="5"/>
        <v>3714</v>
      </c>
      <c r="AV56" s="124">
        <f>AO56+'Aug24'!AV56</f>
        <v>6255</v>
      </c>
      <c r="AW56" s="124">
        <f>AP56+'Aug24'!AW56</f>
        <v>0</v>
      </c>
      <c r="AX56" s="124">
        <f>AQ56+'Aug24'!AX56</f>
        <v>5113</v>
      </c>
      <c r="AY56" s="124">
        <f>AR56+'Aug24'!AY56</f>
        <v>0</v>
      </c>
      <c r="AZ56" s="124">
        <f t="shared" si="6"/>
        <v>11368</v>
      </c>
      <c r="BA56" s="124">
        <f t="shared" si="7"/>
        <v>0</v>
      </c>
      <c r="BB56" s="124">
        <f t="shared" si="8"/>
        <v>11368</v>
      </c>
      <c r="BC56" s="181">
        <v>0</v>
      </c>
      <c r="BD56" s="181">
        <v>0</v>
      </c>
      <c r="BE56" s="181">
        <v>0</v>
      </c>
      <c r="BF56" s="181">
        <v>0</v>
      </c>
      <c r="BG56" s="181">
        <v>0</v>
      </c>
      <c r="BH56" s="181">
        <v>0</v>
      </c>
      <c r="BI56" s="181">
        <v>0</v>
      </c>
      <c r="BJ56" s="181">
        <v>0</v>
      </c>
      <c r="BK56" s="182"/>
      <c r="BL56" s="182"/>
      <c r="BM56" s="182"/>
    </row>
    <row r="57" spans="1:65" s="143" customFormat="1" ht="16.95" customHeight="1">
      <c r="A57" s="185"/>
      <c r="B57" s="186" t="s">
        <v>18</v>
      </c>
      <c r="C57" s="186">
        <f>SUM(C55:C56)</f>
        <v>235000</v>
      </c>
      <c r="D57" s="186">
        <f t="shared" ref="D57:BM57" si="26">SUM(D55:D56)</f>
        <v>0</v>
      </c>
      <c r="E57" s="186">
        <f t="shared" si="26"/>
        <v>19585</v>
      </c>
      <c r="F57" s="186">
        <f t="shared" si="26"/>
        <v>0</v>
      </c>
      <c r="G57" s="186">
        <f t="shared" si="26"/>
        <v>17678</v>
      </c>
      <c r="H57" s="188">
        <f t="shared" si="2"/>
        <v>90.262956344140918</v>
      </c>
      <c r="I57" s="186">
        <f t="shared" si="26"/>
        <v>0</v>
      </c>
      <c r="J57" s="186">
        <f t="shared" si="26"/>
        <v>0</v>
      </c>
      <c r="K57" s="186">
        <f t="shared" si="26"/>
        <v>50089</v>
      </c>
      <c r="L57" s="189">
        <f t="shared" si="0"/>
        <v>21.314468085106384</v>
      </c>
      <c r="M57" s="186">
        <f t="shared" si="26"/>
        <v>0</v>
      </c>
      <c r="N57" s="186">
        <f t="shared" si="26"/>
        <v>0</v>
      </c>
      <c r="O57" s="186">
        <f t="shared" si="26"/>
        <v>8</v>
      </c>
      <c r="P57" s="186">
        <f t="shared" si="26"/>
        <v>0</v>
      </c>
      <c r="Q57" s="186">
        <f t="shared" si="26"/>
        <v>30</v>
      </c>
      <c r="R57" s="186">
        <f t="shared" si="26"/>
        <v>0</v>
      </c>
      <c r="S57" s="186">
        <f t="shared" si="26"/>
        <v>26108</v>
      </c>
      <c r="T57" s="186">
        <f t="shared" si="26"/>
        <v>0</v>
      </c>
      <c r="U57" s="186">
        <f t="shared" si="26"/>
        <v>7721</v>
      </c>
      <c r="V57" s="186">
        <f t="shared" si="26"/>
        <v>0</v>
      </c>
      <c r="W57" s="186">
        <f t="shared" si="26"/>
        <v>3938</v>
      </c>
      <c r="X57" s="186">
        <f t="shared" si="26"/>
        <v>0</v>
      </c>
      <c r="Y57" s="125">
        <f t="shared" si="1"/>
        <v>51.003755990156712</v>
      </c>
      <c r="Z57" s="186">
        <f t="shared" si="26"/>
        <v>0</v>
      </c>
      <c r="AA57" s="186">
        <f t="shared" si="26"/>
        <v>17083</v>
      </c>
      <c r="AB57" s="186">
        <f t="shared" si="26"/>
        <v>0</v>
      </c>
      <c r="AC57" s="186">
        <f t="shared" si="26"/>
        <v>8819</v>
      </c>
      <c r="AD57" s="186">
        <f t="shared" si="26"/>
        <v>0</v>
      </c>
      <c r="AE57" s="186">
        <f t="shared" si="26"/>
        <v>7841</v>
      </c>
      <c r="AF57" s="186">
        <f t="shared" si="26"/>
        <v>0</v>
      </c>
      <c r="AG57" s="186">
        <f t="shared" si="26"/>
        <v>170</v>
      </c>
      <c r="AH57" s="186">
        <f t="shared" si="26"/>
        <v>0</v>
      </c>
      <c r="AI57" s="186">
        <f t="shared" si="26"/>
        <v>469</v>
      </c>
      <c r="AJ57" s="186">
        <f t="shared" si="26"/>
        <v>0</v>
      </c>
      <c r="AK57" s="186">
        <f t="shared" si="26"/>
        <v>140</v>
      </c>
      <c r="AL57" s="186">
        <f t="shared" si="26"/>
        <v>0</v>
      </c>
      <c r="AM57" s="186">
        <f t="shared" si="26"/>
        <v>68</v>
      </c>
      <c r="AN57" s="186">
        <f t="shared" si="26"/>
        <v>0</v>
      </c>
      <c r="AO57" s="186">
        <f t="shared" si="26"/>
        <v>4158</v>
      </c>
      <c r="AP57" s="186">
        <f t="shared" si="26"/>
        <v>0</v>
      </c>
      <c r="AQ57" s="186">
        <f t="shared" si="26"/>
        <v>3501</v>
      </c>
      <c r="AR57" s="186">
        <f t="shared" si="26"/>
        <v>0</v>
      </c>
      <c r="AS57" s="186">
        <f t="shared" si="26"/>
        <v>7659</v>
      </c>
      <c r="AT57" s="186">
        <f t="shared" si="26"/>
        <v>0</v>
      </c>
      <c r="AU57" s="186">
        <f t="shared" si="26"/>
        <v>7659</v>
      </c>
      <c r="AV57" s="186">
        <f t="shared" si="26"/>
        <v>12391</v>
      </c>
      <c r="AW57" s="186">
        <f t="shared" si="26"/>
        <v>0</v>
      </c>
      <c r="AX57" s="186">
        <f t="shared" si="26"/>
        <v>10431</v>
      </c>
      <c r="AY57" s="186">
        <f t="shared" si="26"/>
        <v>0</v>
      </c>
      <c r="AZ57" s="186">
        <f t="shared" si="26"/>
        <v>22822</v>
      </c>
      <c r="BA57" s="186">
        <f t="shared" si="26"/>
        <v>0</v>
      </c>
      <c r="BB57" s="186">
        <f t="shared" si="26"/>
        <v>22822</v>
      </c>
      <c r="BC57" s="186">
        <f t="shared" si="26"/>
        <v>0</v>
      </c>
      <c r="BD57" s="186">
        <f t="shared" si="26"/>
        <v>0</v>
      </c>
      <c r="BE57" s="186">
        <f t="shared" si="26"/>
        <v>0</v>
      </c>
      <c r="BF57" s="186">
        <f t="shared" si="26"/>
        <v>0</v>
      </c>
      <c r="BG57" s="186">
        <f t="shared" si="26"/>
        <v>0</v>
      </c>
      <c r="BH57" s="186">
        <f t="shared" si="26"/>
        <v>0</v>
      </c>
      <c r="BI57" s="186">
        <f t="shared" si="26"/>
        <v>0</v>
      </c>
      <c r="BJ57" s="186">
        <f t="shared" si="26"/>
        <v>0</v>
      </c>
      <c r="BK57" s="186">
        <f t="shared" si="26"/>
        <v>0</v>
      </c>
      <c r="BL57" s="186">
        <f t="shared" si="26"/>
        <v>0</v>
      </c>
      <c r="BM57" s="186">
        <f t="shared" si="26"/>
        <v>0</v>
      </c>
    </row>
    <row r="58" spans="1:65" s="142" customFormat="1" ht="16.95" customHeight="1">
      <c r="A58" s="134">
        <v>44</v>
      </c>
      <c r="B58" s="140" t="s">
        <v>53</v>
      </c>
      <c r="C58" s="124">
        <v>88000</v>
      </c>
      <c r="D58" s="124">
        <v>40000</v>
      </c>
      <c r="E58" s="180">
        <v>7810</v>
      </c>
      <c r="F58" s="180">
        <v>3290</v>
      </c>
      <c r="G58" s="180">
        <v>8734</v>
      </c>
      <c r="H58" s="125">
        <f t="shared" si="2"/>
        <v>111.83098591549296</v>
      </c>
      <c r="I58" s="180">
        <v>4185</v>
      </c>
      <c r="J58" s="125">
        <f t="shared" si="10"/>
        <v>127.20364741641338</v>
      </c>
      <c r="K58" s="124">
        <f>G58+'Aug24'!K58</f>
        <v>21366</v>
      </c>
      <c r="L58" s="173">
        <f t="shared" si="0"/>
        <v>24.279545454545456</v>
      </c>
      <c r="M58" s="124">
        <f>I58+'Aug24'!M58</f>
        <v>10347</v>
      </c>
      <c r="N58" s="173">
        <f t="shared" ref="N58:N62" si="27">M58*100/D58</f>
        <v>25.8675</v>
      </c>
      <c r="O58" s="181">
        <v>315</v>
      </c>
      <c r="P58" s="181">
        <v>62</v>
      </c>
      <c r="Q58" s="124">
        <f>O58+'Aug24'!Q58</f>
        <v>601</v>
      </c>
      <c r="R58" s="124">
        <f>P58+'Aug24'!R58</f>
        <v>222</v>
      </c>
      <c r="S58" s="181">
        <v>16571</v>
      </c>
      <c r="T58" s="181">
        <v>4166</v>
      </c>
      <c r="U58" s="181">
        <v>3392</v>
      </c>
      <c r="V58" s="181">
        <v>1452</v>
      </c>
      <c r="W58" s="181">
        <v>1809</v>
      </c>
      <c r="X58" s="181">
        <v>769</v>
      </c>
      <c r="Y58" s="125">
        <f t="shared" si="1"/>
        <v>53.331367924528301</v>
      </c>
      <c r="Z58" s="125">
        <f t="shared" si="12"/>
        <v>52.96143250688705</v>
      </c>
      <c r="AA58" s="181">
        <v>6637</v>
      </c>
      <c r="AB58" s="181">
        <v>3667</v>
      </c>
      <c r="AC58" s="181">
        <v>3390</v>
      </c>
      <c r="AD58" s="181">
        <v>1791</v>
      </c>
      <c r="AE58" s="181">
        <v>3247</v>
      </c>
      <c r="AF58" s="181">
        <v>1876</v>
      </c>
      <c r="AG58" s="181">
        <v>77</v>
      </c>
      <c r="AH58" s="181">
        <v>67</v>
      </c>
      <c r="AI58" s="181">
        <v>381</v>
      </c>
      <c r="AJ58" s="181">
        <v>169</v>
      </c>
      <c r="AK58" s="181">
        <v>67</v>
      </c>
      <c r="AL58" s="181">
        <v>85</v>
      </c>
      <c r="AM58" s="181">
        <v>383</v>
      </c>
      <c r="AN58" s="181">
        <v>195</v>
      </c>
      <c r="AO58" s="181">
        <v>1435</v>
      </c>
      <c r="AP58" s="181">
        <v>803</v>
      </c>
      <c r="AQ58" s="181">
        <v>1134</v>
      </c>
      <c r="AR58" s="181">
        <v>600</v>
      </c>
      <c r="AS58" s="124">
        <f t="shared" si="3"/>
        <v>2569</v>
      </c>
      <c r="AT58" s="124">
        <f t="shared" si="4"/>
        <v>1403</v>
      </c>
      <c r="AU58" s="124">
        <f t="shared" si="5"/>
        <v>3972</v>
      </c>
      <c r="AV58" s="124">
        <f>AO58+'Aug24'!AV58</f>
        <v>4341</v>
      </c>
      <c r="AW58" s="124">
        <f>AP58+'Aug24'!AW58</f>
        <v>2524</v>
      </c>
      <c r="AX58" s="124">
        <f>AQ58+'Aug24'!AX58</f>
        <v>3483</v>
      </c>
      <c r="AY58" s="124">
        <f>AR58+'Aug24'!AY58</f>
        <v>1961</v>
      </c>
      <c r="AZ58" s="124">
        <f t="shared" si="6"/>
        <v>7824</v>
      </c>
      <c r="BA58" s="124">
        <f t="shared" si="7"/>
        <v>4485</v>
      </c>
      <c r="BB58" s="124">
        <f t="shared" si="8"/>
        <v>12309</v>
      </c>
      <c r="BC58" s="181">
        <v>20</v>
      </c>
      <c r="BD58" s="181">
        <v>100</v>
      </c>
      <c r="BE58" s="124">
        <f>BC58+'Aug24'!BE58</f>
        <v>48</v>
      </c>
      <c r="BF58" s="124">
        <f>BD58+'Aug24'!BF58</f>
        <v>240</v>
      </c>
      <c r="BG58" s="181">
        <v>3</v>
      </c>
      <c r="BH58" s="181">
        <v>7895</v>
      </c>
      <c r="BI58" s="181"/>
      <c r="BJ58" s="181">
        <v>7895</v>
      </c>
      <c r="BK58" s="124">
        <f>'Aug24'!BK58+BH58</f>
        <v>21846</v>
      </c>
      <c r="BL58" s="124">
        <f>'Aug24'!BL58+BI58</f>
        <v>0</v>
      </c>
      <c r="BM58" s="124">
        <f>SUM(BK58:BL58)</f>
        <v>21846</v>
      </c>
    </row>
    <row r="59" spans="1:65" s="142" customFormat="1" ht="16.95" customHeight="1">
      <c r="A59" s="123">
        <v>45</v>
      </c>
      <c r="B59" s="124" t="s">
        <v>54</v>
      </c>
      <c r="C59" s="124">
        <v>44000</v>
      </c>
      <c r="D59" s="124">
        <v>4000</v>
      </c>
      <c r="E59" s="180">
        <v>3760</v>
      </c>
      <c r="F59" s="180">
        <v>140</v>
      </c>
      <c r="G59" s="180">
        <v>3377</v>
      </c>
      <c r="H59" s="125">
        <f t="shared" si="2"/>
        <v>89.813829787234042</v>
      </c>
      <c r="I59" s="180">
        <v>690</v>
      </c>
      <c r="J59" s="125">
        <f t="shared" si="10"/>
        <v>492.85714285714283</v>
      </c>
      <c r="K59" s="124">
        <f>G59+'Aug24'!K59</f>
        <v>9352</v>
      </c>
      <c r="L59" s="173">
        <f t="shared" si="0"/>
        <v>21.254545454545454</v>
      </c>
      <c r="M59" s="124">
        <f>I59+'Aug24'!M59</f>
        <v>1742</v>
      </c>
      <c r="N59" s="173">
        <f t="shared" si="27"/>
        <v>43.55</v>
      </c>
      <c r="O59" s="181">
        <v>128</v>
      </c>
      <c r="P59" s="181">
        <v>26</v>
      </c>
      <c r="Q59" s="124">
        <f>O59+'Aug24'!Q59</f>
        <v>364</v>
      </c>
      <c r="R59" s="124">
        <f>P59+'Aug24'!R59</f>
        <v>176</v>
      </c>
      <c r="S59" s="181">
        <v>6714</v>
      </c>
      <c r="T59" s="181">
        <v>788</v>
      </c>
      <c r="U59" s="181">
        <v>2191</v>
      </c>
      <c r="V59" s="181">
        <v>235</v>
      </c>
      <c r="W59" s="181">
        <v>1112</v>
      </c>
      <c r="X59" s="181">
        <v>126</v>
      </c>
      <c r="Y59" s="125">
        <f t="shared" si="1"/>
        <v>50.753080785029667</v>
      </c>
      <c r="Z59" s="125">
        <f t="shared" si="12"/>
        <v>53.617021276595743</v>
      </c>
      <c r="AA59" s="181">
        <v>5662</v>
      </c>
      <c r="AB59" s="181">
        <v>800</v>
      </c>
      <c r="AC59" s="181">
        <v>1469</v>
      </c>
      <c r="AD59" s="181">
        <v>200</v>
      </c>
      <c r="AE59" s="181">
        <v>4193</v>
      </c>
      <c r="AF59" s="181">
        <v>600</v>
      </c>
      <c r="AG59" s="181">
        <v>201</v>
      </c>
      <c r="AH59" s="181">
        <v>85</v>
      </c>
      <c r="AI59" s="181">
        <v>653</v>
      </c>
      <c r="AJ59" s="181">
        <v>238</v>
      </c>
      <c r="AK59" s="181">
        <v>101</v>
      </c>
      <c r="AL59" s="181">
        <v>69</v>
      </c>
      <c r="AM59" s="181">
        <v>998</v>
      </c>
      <c r="AN59" s="181">
        <v>38</v>
      </c>
      <c r="AO59" s="181">
        <v>810</v>
      </c>
      <c r="AP59" s="181">
        <v>95</v>
      </c>
      <c r="AQ59" s="181">
        <v>657</v>
      </c>
      <c r="AR59" s="181">
        <v>73</v>
      </c>
      <c r="AS59" s="124">
        <f t="shared" si="3"/>
        <v>1467</v>
      </c>
      <c r="AT59" s="124">
        <f t="shared" si="4"/>
        <v>168</v>
      </c>
      <c r="AU59" s="124">
        <f t="shared" si="5"/>
        <v>1635</v>
      </c>
      <c r="AV59" s="124">
        <f>AO59+'Aug24'!AV59</f>
        <v>2536</v>
      </c>
      <c r="AW59" s="124">
        <f>AP59+'Aug24'!AW59</f>
        <v>373</v>
      </c>
      <c r="AX59" s="124">
        <f>AQ59+'Aug24'!AX59</f>
        <v>1983</v>
      </c>
      <c r="AY59" s="124">
        <f>AR59+'Aug24'!AY59</f>
        <v>241</v>
      </c>
      <c r="AZ59" s="124">
        <f t="shared" si="6"/>
        <v>4519</v>
      </c>
      <c r="BA59" s="124">
        <f t="shared" si="7"/>
        <v>614</v>
      </c>
      <c r="BB59" s="124">
        <f t="shared" si="8"/>
        <v>5133</v>
      </c>
      <c r="BC59" s="181"/>
      <c r="BD59" s="181"/>
      <c r="BE59" s="181"/>
      <c r="BF59" s="181"/>
      <c r="BG59" s="181"/>
      <c r="BH59" s="181"/>
      <c r="BI59" s="181"/>
      <c r="BJ59" s="181"/>
      <c r="BK59" s="182"/>
      <c r="BL59" s="182"/>
      <c r="BM59" s="182"/>
    </row>
    <row r="60" spans="1:65" s="142" customFormat="1" ht="16.95" customHeight="1">
      <c r="A60" s="123">
        <v>46</v>
      </c>
      <c r="B60" s="124" t="s">
        <v>55</v>
      </c>
      <c r="C60" s="124">
        <v>22000</v>
      </c>
      <c r="D60" s="124">
        <v>20000</v>
      </c>
      <c r="E60" s="180">
        <v>1840</v>
      </c>
      <c r="F60" s="180">
        <v>1760</v>
      </c>
      <c r="G60" s="180">
        <v>1707</v>
      </c>
      <c r="H60" s="125">
        <f t="shared" si="2"/>
        <v>92.771739130434781</v>
      </c>
      <c r="I60" s="180">
        <v>2412</v>
      </c>
      <c r="J60" s="125">
        <f t="shared" si="10"/>
        <v>137.04545454545453</v>
      </c>
      <c r="K60" s="124">
        <f>G60+'Aug24'!K60</f>
        <v>4575</v>
      </c>
      <c r="L60" s="173">
        <f t="shared" si="0"/>
        <v>20.795454545454547</v>
      </c>
      <c r="M60" s="124">
        <f>I60+'Aug24'!M60</f>
        <v>6001</v>
      </c>
      <c r="N60" s="173">
        <f t="shared" si="27"/>
        <v>30.004999999999999</v>
      </c>
      <c r="O60" s="181">
        <v>94</v>
      </c>
      <c r="P60" s="181">
        <v>42</v>
      </c>
      <c r="Q60" s="124">
        <f>O60+'Aug24'!Q60</f>
        <v>230</v>
      </c>
      <c r="R60" s="124">
        <f>P60+'Aug24'!R60</f>
        <v>156</v>
      </c>
      <c r="S60" s="181">
        <v>4389</v>
      </c>
      <c r="T60" s="181">
        <v>2398</v>
      </c>
      <c r="U60" s="181">
        <v>1196</v>
      </c>
      <c r="V60" s="181">
        <v>1065</v>
      </c>
      <c r="W60" s="181">
        <v>591</v>
      </c>
      <c r="X60" s="181">
        <v>543</v>
      </c>
      <c r="Y60" s="125">
        <f t="shared" si="1"/>
        <v>49.414715719063544</v>
      </c>
      <c r="Z60" s="125">
        <f t="shared" si="12"/>
        <v>50.985915492957744</v>
      </c>
      <c r="AA60" s="181">
        <v>1813</v>
      </c>
      <c r="AB60" s="181">
        <v>2246</v>
      </c>
      <c r="AC60" s="181">
        <v>844</v>
      </c>
      <c r="AD60" s="181">
        <v>1097</v>
      </c>
      <c r="AE60" s="181">
        <v>969</v>
      </c>
      <c r="AF60" s="181">
        <v>1149</v>
      </c>
      <c r="AG60" s="181">
        <v>19</v>
      </c>
      <c r="AH60" s="181">
        <v>18</v>
      </c>
      <c r="AI60" s="181">
        <v>109</v>
      </c>
      <c r="AJ60" s="181">
        <v>106</v>
      </c>
      <c r="AK60" s="181">
        <v>15</v>
      </c>
      <c r="AL60" s="181">
        <v>16</v>
      </c>
      <c r="AM60" s="181">
        <v>24</v>
      </c>
      <c r="AN60" s="181">
        <v>13</v>
      </c>
      <c r="AO60" s="181">
        <v>420</v>
      </c>
      <c r="AP60" s="181">
        <v>463</v>
      </c>
      <c r="AQ60" s="181">
        <v>321</v>
      </c>
      <c r="AR60" s="181">
        <v>415</v>
      </c>
      <c r="AS60" s="124">
        <f t="shared" si="3"/>
        <v>741</v>
      </c>
      <c r="AT60" s="124">
        <f t="shared" si="4"/>
        <v>878</v>
      </c>
      <c r="AU60" s="124">
        <f t="shared" si="5"/>
        <v>1619</v>
      </c>
      <c r="AV60" s="124">
        <f>AO60+'Aug24'!AV60</f>
        <v>1222</v>
      </c>
      <c r="AW60" s="124">
        <f>AP60+'Aug24'!AW60</f>
        <v>1493</v>
      </c>
      <c r="AX60" s="124">
        <f>AQ60+'Aug24'!AX60</f>
        <v>1002</v>
      </c>
      <c r="AY60" s="124">
        <f>AR60+'Aug24'!AY60</f>
        <v>1287</v>
      </c>
      <c r="AZ60" s="124">
        <f t="shared" si="6"/>
        <v>2224</v>
      </c>
      <c r="BA60" s="124">
        <f t="shared" si="7"/>
        <v>2780</v>
      </c>
      <c r="BB60" s="124">
        <f t="shared" si="8"/>
        <v>5004</v>
      </c>
      <c r="BC60" s="181"/>
      <c r="BD60" s="181"/>
      <c r="BE60" s="181"/>
      <c r="BF60" s="181"/>
      <c r="BG60" s="181"/>
      <c r="BH60" s="181"/>
      <c r="BI60" s="181"/>
      <c r="BJ60" s="181"/>
      <c r="BK60" s="182"/>
      <c r="BL60" s="182"/>
      <c r="BM60" s="182"/>
    </row>
    <row r="61" spans="1:65" s="142" customFormat="1" ht="16.95" customHeight="1">
      <c r="A61" s="123">
        <v>47</v>
      </c>
      <c r="B61" s="124" t="s">
        <v>56</v>
      </c>
      <c r="C61" s="124">
        <v>36000</v>
      </c>
      <c r="D61" s="124">
        <v>0</v>
      </c>
      <c r="E61" s="180">
        <v>3020</v>
      </c>
      <c r="F61" s="180">
        <v>0</v>
      </c>
      <c r="G61" s="180">
        <v>2549</v>
      </c>
      <c r="H61" s="125">
        <f t="shared" si="2"/>
        <v>84.403973509933778</v>
      </c>
      <c r="I61" s="180">
        <v>0</v>
      </c>
      <c r="J61" s="125"/>
      <c r="K61" s="124">
        <f>G61+'Aug24'!K61</f>
        <v>9011</v>
      </c>
      <c r="L61" s="173">
        <f t="shared" si="0"/>
        <v>25.030555555555555</v>
      </c>
      <c r="M61" s="124">
        <f>I61+'Aug24'!M61</f>
        <v>0</v>
      </c>
      <c r="N61" s="173"/>
      <c r="O61" s="181">
        <v>36</v>
      </c>
      <c r="P61" s="181">
        <v>0</v>
      </c>
      <c r="Q61" s="124">
        <f>O61+'Aug24'!Q61</f>
        <v>124</v>
      </c>
      <c r="R61" s="124">
        <f>P61+'Aug24'!R61</f>
        <v>0</v>
      </c>
      <c r="S61" s="181">
        <v>4009</v>
      </c>
      <c r="T61" s="181">
        <v>0</v>
      </c>
      <c r="U61" s="181">
        <v>1726</v>
      </c>
      <c r="V61" s="181"/>
      <c r="W61" s="181">
        <v>1071</v>
      </c>
      <c r="X61" s="181"/>
      <c r="Y61" s="125">
        <f t="shared" si="1"/>
        <v>62.050984936268833</v>
      </c>
      <c r="Z61" s="125"/>
      <c r="AA61" s="181">
        <v>2680</v>
      </c>
      <c r="AB61" s="181">
        <v>0</v>
      </c>
      <c r="AC61" s="181">
        <v>1398</v>
      </c>
      <c r="AD61" s="181">
        <v>0</v>
      </c>
      <c r="AE61" s="181">
        <v>215</v>
      </c>
      <c r="AF61" s="181">
        <v>0</v>
      </c>
      <c r="AG61" s="181">
        <v>97</v>
      </c>
      <c r="AH61" s="181">
        <v>0</v>
      </c>
      <c r="AI61" s="181">
        <v>222</v>
      </c>
      <c r="AJ61" s="181">
        <v>0</v>
      </c>
      <c r="AK61" s="181">
        <v>65</v>
      </c>
      <c r="AL61" s="181">
        <v>0</v>
      </c>
      <c r="AM61" s="181">
        <v>584</v>
      </c>
      <c r="AN61" s="181">
        <v>0</v>
      </c>
      <c r="AO61" s="181">
        <v>636</v>
      </c>
      <c r="AP61" s="181">
        <v>0</v>
      </c>
      <c r="AQ61" s="181">
        <v>554</v>
      </c>
      <c r="AR61" s="181">
        <v>0</v>
      </c>
      <c r="AS61" s="124">
        <f t="shared" si="3"/>
        <v>1190</v>
      </c>
      <c r="AT61" s="124">
        <f t="shared" si="4"/>
        <v>0</v>
      </c>
      <c r="AU61" s="124">
        <f t="shared" si="5"/>
        <v>1190</v>
      </c>
      <c r="AV61" s="124">
        <f>AO61+'Aug24'!AV61</f>
        <v>1901</v>
      </c>
      <c r="AW61" s="124">
        <f>AP61+'Aug24'!AW61</f>
        <v>0</v>
      </c>
      <c r="AX61" s="124">
        <f>AQ61+'Aug24'!AX61</f>
        <v>1665</v>
      </c>
      <c r="AY61" s="124">
        <f>AR61+'Aug24'!AY61</f>
        <v>0</v>
      </c>
      <c r="AZ61" s="124">
        <f t="shared" si="6"/>
        <v>3566</v>
      </c>
      <c r="BA61" s="124">
        <f t="shared" si="7"/>
        <v>0</v>
      </c>
      <c r="BB61" s="124">
        <f t="shared" si="8"/>
        <v>3566</v>
      </c>
      <c r="BC61" s="181"/>
      <c r="BD61" s="181"/>
      <c r="BE61" s="181"/>
      <c r="BF61" s="181"/>
      <c r="BG61" s="181"/>
      <c r="BH61" s="181"/>
      <c r="BI61" s="181"/>
      <c r="BJ61" s="181"/>
      <c r="BK61" s="182"/>
      <c r="BL61" s="182"/>
      <c r="BM61" s="182"/>
    </row>
    <row r="62" spans="1:65" s="142" customFormat="1" ht="16.95" customHeight="1">
      <c r="A62" s="128">
        <v>48</v>
      </c>
      <c r="B62" s="129" t="s">
        <v>57</v>
      </c>
      <c r="C62" s="124">
        <v>65000</v>
      </c>
      <c r="D62" s="124">
        <v>12000</v>
      </c>
      <c r="E62" s="180">
        <v>5430</v>
      </c>
      <c r="F62" s="180">
        <v>990</v>
      </c>
      <c r="G62" s="180">
        <v>5302</v>
      </c>
      <c r="H62" s="125">
        <f t="shared" si="2"/>
        <v>97.64272559852671</v>
      </c>
      <c r="I62" s="180">
        <v>1134</v>
      </c>
      <c r="J62" s="125">
        <f t="shared" si="10"/>
        <v>114.54545454545455</v>
      </c>
      <c r="K62" s="124">
        <f>G62+'Aug24'!K62</f>
        <v>15361</v>
      </c>
      <c r="L62" s="173">
        <f t="shared" si="0"/>
        <v>23.632307692307691</v>
      </c>
      <c r="M62" s="124">
        <f>I62+'Aug24'!M62</f>
        <v>2757</v>
      </c>
      <c r="N62" s="173">
        <f t="shared" si="27"/>
        <v>22.975000000000001</v>
      </c>
      <c r="O62" s="181">
        <v>209</v>
      </c>
      <c r="P62" s="181">
        <v>20</v>
      </c>
      <c r="Q62" s="124">
        <f>O62+'Aug24'!Q62</f>
        <v>297</v>
      </c>
      <c r="R62" s="124">
        <f>P62+'Aug24'!R62</f>
        <v>58</v>
      </c>
      <c r="S62" s="181">
        <v>6758</v>
      </c>
      <c r="T62" s="181">
        <v>1072</v>
      </c>
      <c r="U62" s="181">
        <v>1862</v>
      </c>
      <c r="V62" s="181">
        <v>379</v>
      </c>
      <c r="W62" s="181">
        <v>1094</v>
      </c>
      <c r="X62" s="181">
        <v>207</v>
      </c>
      <c r="Y62" s="125">
        <f t="shared" si="1"/>
        <v>58.754027926960255</v>
      </c>
      <c r="Z62" s="125">
        <f t="shared" si="12"/>
        <v>54.617414248021106</v>
      </c>
      <c r="AA62" s="181">
        <v>4891</v>
      </c>
      <c r="AB62" s="181">
        <v>1033</v>
      </c>
      <c r="AC62" s="181">
        <v>2452</v>
      </c>
      <c r="AD62" s="181">
        <v>501</v>
      </c>
      <c r="AE62" s="181">
        <v>2439</v>
      </c>
      <c r="AF62" s="181">
        <v>532</v>
      </c>
      <c r="AG62" s="181">
        <v>80</v>
      </c>
      <c r="AH62" s="181">
        <v>25</v>
      </c>
      <c r="AI62" s="181">
        <v>242</v>
      </c>
      <c r="AJ62" s="181">
        <v>69</v>
      </c>
      <c r="AK62" s="181">
        <v>64</v>
      </c>
      <c r="AL62" s="181">
        <v>14</v>
      </c>
      <c r="AM62" s="181">
        <v>151</v>
      </c>
      <c r="AN62" s="181">
        <v>38</v>
      </c>
      <c r="AO62" s="181">
        <v>1159</v>
      </c>
      <c r="AP62" s="181">
        <v>215</v>
      </c>
      <c r="AQ62" s="181">
        <v>928</v>
      </c>
      <c r="AR62" s="181">
        <v>185</v>
      </c>
      <c r="AS62" s="124">
        <f t="shared" si="3"/>
        <v>2087</v>
      </c>
      <c r="AT62" s="124">
        <f t="shared" si="4"/>
        <v>400</v>
      </c>
      <c r="AU62" s="124">
        <f t="shared" si="5"/>
        <v>2487</v>
      </c>
      <c r="AV62" s="124">
        <f>AO62+'Aug24'!AV62</f>
        <v>3446</v>
      </c>
      <c r="AW62" s="124">
        <f>AP62+'Aug24'!AW62</f>
        <v>621</v>
      </c>
      <c r="AX62" s="124">
        <f>AQ62+'Aug24'!AX62</f>
        <v>2733</v>
      </c>
      <c r="AY62" s="124">
        <f>AR62+'Aug24'!AY62</f>
        <v>496</v>
      </c>
      <c r="AZ62" s="124">
        <f t="shared" si="6"/>
        <v>6179</v>
      </c>
      <c r="BA62" s="124">
        <f t="shared" si="7"/>
        <v>1117</v>
      </c>
      <c r="BB62" s="124">
        <f t="shared" si="8"/>
        <v>7296</v>
      </c>
      <c r="BC62" s="181" t="s">
        <v>80</v>
      </c>
      <c r="BD62" s="181"/>
      <c r="BE62" s="181"/>
      <c r="BF62" s="181"/>
      <c r="BG62" s="181"/>
      <c r="BH62" s="181"/>
      <c r="BI62" s="181"/>
      <c r="BJ62" s="181"/>
      <c r="BK62" s="182"/>
      <c r="BL62" s="182"/>
      <c r="BM62" s="182"/>
    </row>
    <row r="63" spans="1:65" s="133" customFormat="1" ht="16.95" customHeight="1">
      <c r="A63" s="185"/>
      <c r="B63" s="186" t="s">
        <v>18</v>
      </c>
      <c r="C63" s="186">
        <f>SUM(C58:C62)</f>
        <v>255000</v>
      </c>
      <c r="D63" s="186">
        <f t="shared" ref="D63:BM63" si="28">SUM(D58:D62)</f>
        <v>76000</v>
      </c>
      <c r="E63" s="186">
        <f t="shared" si="28"/>
        <v>21860</v>
      </c>
      <c r="F63" s="186">
        <f t="shared" si="28"/>
        <v>6180</v>
      </c>
      <c r="G63" s="186">
        <f t="shared" si="28"/>
        <v>21669</v>
      </c>
      <c r="H63" s="188">
        <f t="shared" si="2"/>
        <v>99.126258005489476</v>
      </c>
      <c r="I63" s="186">
        <f t="shared" si="28"/>
        <v>8421</v>
      </c>
      <c r="J63" s="188">
        <f t="shared" si="10"/>
        <v>136.26213592233009</v>
      </c>
      <c r="K63" s="186">
        <f t="shared" si="28"/>
        <v>59665</v>
      </c>
      <c r="L63" s="189">
        <f t="shared" si="0"/>
        <v>23.398039215686275</v>
      </c>
      <c r="M63" s="186">
        <f t="shared" si="28"/>
        <v>20847</v>
      </c>
      <c r="N63" s="188">
        <f t="shared" si="11"/>
        <v>27.430263157894736</v>
      </c>
      <c r="O63" s="186">
        <f t="shared" si="28"/>
        <v>782</v>
      </c>
      <c r="P63" s="186">
        <f t="shared" si="28"/>
        <v>150</v>
      </c>
      <c r="Q63" s="186">
        <f t="shared" si="28"/>
        <v>1616</v>
      </c>
      <c r="R63" s="186">
        <f t="shared" si="28"/>
        <v>612</v>
      </c>
      <c r="S63" s="186">
        <f t="shared" si="28"/>
        <v>38441</v>
      </c>
      <c r="T63" s="186">
        <f t="shared" si="28"/>
        <v>8424</v>
      </c>
      <c r="U63" s="186">
        <f t="shared" si="28"/>
        <v>10367</v>
      </c>
      <c r="V63" s="186">
        <f t="shared" si="28"/>
        <v>3131</v>
      </c>
      <c r="W63" s="186">
        <f t="shared" si="28"/>
        <v>5677</v>
      </c>
      <c r="X63" s="186">
        <f t="shared" si="28"/>
        <v>1645</v>
      </c>
      <c r="Y63" s="188">
        <f t="shared" si="1"/>
        <v>54.760297096556378</v>
      </c>
      <c r="Z63" s="188">
        <f t="shared" ref="Z63" si="29">X63*100/V63</f>
        <v>52.539124880229956</v>
      </c>
      <c r="AA63" s="186">
        <f t="shared" si="28"/>
        <v>21683</v>
      </c>
      <c r="AB63" s="186">
        <f t="shared" si="28"/>
        <v>7746</v>
      </c>
      <c r="AC63" s="186">
        <f t="shared" si="28"/>
        <v>9553</v>
      </c>
      <c r="AD63" s="186">
        <f t="shared" si="28"/>
        <v>3589</v>
      </c>
      <c r="AE63" s="186">
        <f t="shared" si="28"/>
        <v>11063</v>
      </c>
      <c r="AF63" s="186">
        <f t="shared" si="28"/>
        <v>4157</v>
      </c>
      <c r="AG63" s="186">
        <f t="shared" si="28"/>
        <v>474</v>
      </c>
      <c r="AH63" s="186">
        <f t="shared" si="28"/>
        <v>195</v>
      </c>
      <c r="AI63" s="186">
        <f t="shared" si="28"/>
        <v>1607</v>
      </c>
      <c r="AJ63" s="186">
        <f t="shared" si="28"/>
        <v>582</v>
      </c>
      <c r="AK63" s="186">
        <f t="shared" si="28"/>
        <v>312</v>
      </c>
      <c r="AL63" s="186">
        <f t="shared" si="28"/>
        <v>184</v>
      </c>
      <c r="AM63" s="186">
        <f t="shared" si="28"/>
        <v>2140</v>
      </c>
      <c r="AN63" s="186">
        <f t="shared" si="28"/>
        <v>284</v>
      </c>
      <c r="AO63" s="186">
        <f t="shared" si="28"/>
        <v>4460</v>
      </c>
      <c r="AP63" s="186">
        <f t="shared" si="28"/>
        <v>1576</v>
      </c>
      <c r="AQ63" s="186">
        <f t="shared" si="28"/>
        <v>3594</v>
      </c>
      <c r="AR63" s="186">
        <f t="shared" si="28"/>
        <v>1273</v>
      </c>
      <c r="AS63" s="186">
        <f t="shared" si="28"/>
        <v>8054</v>
      </c>
      <c r="AT63" s="186">
        <f t="shared" si="28"/>
        <v>2849</v>
      </c>
      <c r="AU63" s="186">
        <f t="shared" si="28"/>
        <v>10903</v>
      </c>
      <c r="AV63" s="186">
        <f t="shared" si="28"/>
        <v>13446</v>
      </c>
      <c r="AW63" s="186">
        <f t="shared" si="28"/>
        <v>5011</v>
      </c>
      <c r="AX63" s="186">
        <f t="shared" si="28"/>
        <v>10866</v>
      </c>
      <c r="AY63" s="190">
        <f t="shared" si="28"/>
        <v>3985</v>
      </c>
      <c r="AZ63" s="186">
        <f t="shared" si="28"/>
        <v>24312</v>
      </c>
      <c r="BA63" s="186">
        <f t="shared" si="28"/>
        <v>8996</v>
      </c>
      <c r="BB63" s="186">
        <f t="shared" si="28"/>
        <v>33308</v>
      </c>
      <c r="BC63" s="186">
        <f t="shared" si="28"/>
        <v>20</v>
      </c>
      <c r="BD63" s="186">
        <f t="shared" si="28"/>
        <v>100</v>
      </c>
      <c r="BE63" s="186">
        <f t="shared" si="28"/>
        <v>48</v>
      </c>
      <c r="BF63" s="186">
        <f t="shared" si="28"/>
        <v>240</v>
      </c>
      <c r="BG63" s="186">
        <f t="shared" si="28"/>
        <v>3</v>
      </c>
      <c r="BH63" s="186">
        <f t="shared" si="28"/>
        <v>7895</v>
      </c>
      <c r="BI63" s="186">
        <f t="shared" si="28"/>
        <v>0</v>
      </c>
      <c r="BJ63" s="186">
        <f t="shared" si="28"/>
        <v>7895</v>
      </c>
      <c r="BK63" s="186">
        <f t="shared" si="28"/>
        <v>21846</v>
      </c>
      <c r="BL63" s="186">
        <f t="shared" si="28"/>
        <v>0</v>
      </c>
      <c r="BM63" s="186">
        <f t="shared" si="28"/>
        <v>21846</v>
      </c>
    </row>
    <row r="64" spans="1:65" s="127" customFormat="1" ht="16.95" customHeight="1">
      <c r="A64" s="134">
        <v>49</v>
      </c>
      <c r="B64" s="140" t="s">
        <v>58</v>
      </c>
      <c r="C64" s="124">
        <v>50000</v>
      </c>
      <c r="D64" s="124">
        <v>25000</v>
      </c>
      <c r="E64" s="124">
        <v>4226</v>
      </c>
      <c r="F64" s="124">
        <v>3070</v>
      </c>
      <c r="G64" s="124">
        <v>3663</v>
      </c>
      <c r="H64" s="125">
        <f t="shared" si="2"/>
        <v>86.677709417889261</v>
      </c>
      <c r="I64" s="124">
        <v>1869</v>
      </c>
      <c r="J64" s="125">
        <f t="shared" si="10"/>
        <v>60.879478827361567</v>
      </c>
      <c r="K64" s="124">
        <f>G64+'Aug24'!K64</f>
        <v>10981</v>
      </c>
      <c r="L64" s="173">
        <f t="shared" si="0"/>
        <v>21.962</v>
      </c>
      <c r="M64" s="124">
        <f>I64+'Aug24'!M64</f>
        <v>5608</v>
      </c>
      <c r="N64" s="125">
        <f t="shared" si="11"/>
        <v>22.431999999999999</v>
      </c>
      <c r="O64" s="124">
        <v>61</v>
      </c>
      <c r="P64" s="124">
        <v>21</v>
      </c>
      <c r="Q64" s="124">
        <f>O64+'Aug24'!Q64</f>
        <v>201</v>
      </c>
      <c r="R64" s="124">
        <f>P64+'Aug24'!R64</f>
        <v>59</v>
      </c>
      <c r="S64" s="124">
        <v>4058</v>
      </c>
      <c r="T64" s="124">
        <v>1992</v>
      </c>
      <c r="U64" s="124">
        <v>1302</v>
      </c>
      <c r="V64" s="124">
        <v>598</v>
      </c>
      <c r="W64" s="124">
        <v>718</v>
      </c>
      <c r="X64" s="124">
        <v>324</v>
      </c>
      <c r="Y64" s="125">
        <f t="shared" si="1"/>
        <v>55.145929339477725</v>
      </c>
      <c r="Z64" s="125">
        <f t="shared" si="12"/>
        <v>54.180602006688964</v>
      </c>
      <c r="AA64" s="124">
        <v>4520</v>
      </c>
      <c r="AB64" s="124">
        <v>2010</v>
      </c>
      <c r="AC64" s="124">
        <v>2221</v>
      </c>
      <c r="AD64" s="124">
        <v>1077</v>
      </c>
      <c r="AE64" s="124">
        <v>1825</v>
      </c>
      <c r="AF64" s="124">
        <v>944</v>
      </c>
      <c r="AG64" s="124">
        <v>79</v>
      </c>
      <c r="AH64" s="124">
        <v>46</v>
      </c>
      <c r="AI64" s="124">
        <v>175</v>
      </c>
      <c r="AJ64" s="124">
        <v>107</v>
      </c>
      <c r="AK64" s="124">
        <v>66</v>
      </c>
      <c r="AL64" s="124">
        <v>42</v>
      </c>
      <c r="AM64" s="124">
        <v>77</v>
      </c>
      <c r="AN64" s="124">
        <v>44</v>
      </c>
      <c r="AO64" s="124">
        <v>996</v>
      </c>
      <c r="AP64" s="124">
        <v>468</v>
      </c>
      <c r="AQ64" s="124">
        <v>845</v>
      </c>
      <c r="AR64" s="124">
        <v>442</v>
      </c>
      <c r="AS64" s="124">
        <f t="shared" si="3"/>
        <v>1841</v>
      </c>
      <c r="AT64" s="124">
        <f t="shared" si="4"/>
        <v>910</v>
      </c>
      <c r="AU64" s="124">
        <f t="shared" si="5"/>
        <v>2751</v>
      </c>
      <c r="AV64" s="124">
        <f>AO64+'Aug24'!AV64</f>
        <v>2888</v>
      </c>
      <c r="AW64" s="124">
        <f>AP64+'Aug24'!AW64</f>
        <v>1407</v>
      </c>
      <c r="AX64" s="124">
        <f>AQ64+'Aug24'!AX64</f>
        <v>2494</v>
      </c>
      <c r="AY64" s="124">
        <f>AR64+'Aug24'!AY64</f>
        <v>1266</v>
      </c>
      <c r="AZ64" s="124">
        <f t="shared" si="6"/>
        <v>5382</v>
      </c>
      <c r="BA64" s="124">
        <f t="shared" si="7"/>
        <v>2673</v>
      </c>
      <c r="BB64" s="124">
        <f t="shared" si="8"/>
        <v>8055</v>
      </c>
      <c r="BC64" s="124"/>
      <c r="BD64" s="124"/>
      <c r="BE64" s="124"/>
      <c r="BF64" s="124"/>
      <c r="BG64" s="124">
        <v>4</v>
      </c>
      <c r="BH64" s="124">
        <v>4969</v>
      </c>
      <c r="BI64" s="124"/>
      <c r="BJ64" s="124">
        <f>SUM(BH64:BI64)</f>
        <v>4969</v>
      </c>
      <c r="BK64" s="124">
        <f>'Aug24'!BK64+BH64</f>
        <v>14844</v>
      </c>
      <c r="BL64" s="124">
        <f>'Aug24'!BL64+BI64</f>
        <v>0</v>
      </c>
      <c r="BM64" s="124">
        <f>SUM(BK64:BL64)</f>
        <v>14844</v>
      </c>
    </row>
    <row r="65" spans="1:65" s="127" customFormat="1" ht="16.95" customHeight="1">
      <c r="A65" s="123">
        <v>50</v>
      </c>
      <c r="B65" s="124" t="s">
        <v>59</v>
      </c>
      <c r="C65" s="124">
        <v>28000</v>
      </c>
      <c r="D65" s="124">
        <v>10000</v>
      </c>
      <c r="E65" s="124">
        <v>2320</v>
      </c>
      <c r="F65" s="124">
        <v>851</v>
      </c>
      <c r="G65" s="124">
        <v>1802</v>
      </c>
      <c r="H65" s="125">
        <f t="shared" si="2"/>
        <v>77.672413793103445</v>
      </c>
      <c r="I65" s="124">
        <v>104</v>
      </c>
      <c r="J65" s="125">
        <f t="shared" si="10"/>
        <v>12.220916568742656</v>
      </c>
      <c r="K65" s="124">
        <f>G65+'Aug24'!K65</f>
        <v>5323</v>
      </c>
      <c r="L65" s="173">
        <f t="shared" si="0"/>
        <v>19.010714285714286</v>
      </c>
      <c r="M65" s="124">
        <f>I65+'Aug24'!M65</f>
        <v>1893</v>
      </c>
      <c r="N65" s="125">
        <f t="shared" si="11"/>
        <v>18.93</v>
      </c>
      <c r="O65" s="124">
        <v>104</v>
      </c>
      <c r="P65" s="124">
        <v>59</v>
      </c>
      <c r="Q65" s="124">
        <f>O65+'Aug24'!Q65</f>
        <v>318</v>
      </c>
      <c r="R65" s="124">
        <f>P65+'Aug24'!R65</f>
        <v>175</v>
      </c>
      <c r="S65" s="124">
        <v>2575</v>
      </c>
      <c r="T65" s="124">
        <v>1221</v>
      </c>
      <c r="U65" s="124">
        <v>594</v>
      </c>
      <c r="V65" s="124">
        <v>240</v>
      </c>
      <c r="W65" s="124">
        <v>364</v>
      </c>
      <c r="X65" s="124">
        <v>117</v>
      </c>
      <c r="Y65" s="125">
        <f t="shared" si="1"/>
        <v>61.27946127946128</v>
      </c>
      <c r="Z65" s="125">
        <f t="shared" si="12"/>
        <v>48.75</v>
      </c>
      <c r="AA65" s="124">
        <v>2530</v>
      </c>
      <c r="AB65" s="124">
        <v>1020</v>
      </c>
      <c r="AC65" s="124">
        <v>1192</v>
      </c>
      <c r="AD65" s="124">
        <v>496</v>
      </c>
      <c r="AE65" s="124">
        <v>1093</v>
      </c>
      <c r="AF65" s="124">
        <v>543</v>
      </c>
      <c r="AG65" s="124">
        <v>42</v>
      </c>
      <c r="AH65" s="124">
        <v>22</v>
      </c>
      <c r="AI65" s="124">
        <v>249</v>
      </c>
      <c r="AJ65" s="124">
        <v>98</v>
      </c>
      <c r="AK65" s="124">
        <v>13</v>
      </c>
      <c r="AL65" s="124">
        <v>9</v>
      </c>
      <c r="AM65" s="124">
        <v>39</v>
      </c>
      <c r="AN65" s="124">
        <v>0</v>
      </c>
      <c r="AO65" s="124">
        <v>510</v>
      </c>
      <c r="AP65" s="124">
        <v>201</v>
      </c>
      <c r="AQ65" s="124">
        <v>424</v>
      </c>
      <c r="AR65" s="124">
        <v>169</v>
      </c>
      <c r="AS65" s="124">
        <f t="shared" si="3"/>
        <v>934</v>
      </c>
      <c r="AT65" s="124">
        <f t="shared" si="4"/>
        <v>370</v>
      </c>
      <c r="AU65" s="124">
        <f t="shared" si="5"/>
        <v>1304</v>
      </c>
      <c r="AV65" s="124">
        <f>AO65+'Aug24'!AV65</f>
        <v>1455</v>
      </c>
      <c r="AW65" s="124">
        <f>AP65+'Aug24'!AW65</f>
        <v>606</v>
      </c>
      <c r="AX65" s="124">
        <f>AQ65+'Aug24'!AX65</f>
        <v>1207</v>
      </c>
      <c r="AY65" s="124">
        <f>AR65+'Aug24'!AY65</f>
        <v>577</v>
      </c>
      <c r="AZ65" s="124">
        <f t="shared" si="6"/>
        <v>2662</v>
      </c>
      <c r="BA65" s="124">
        <f t="shared" si="7"/>
        <v>1183</v>
      </c>
      <c r="BB65" s="124">
        <f t="shared" si="8"/>
        <v>3845</v>
      </c>
      <c r="BC65" s="124"/>
      <c r="BD65" s="124"/>
      <c r="BE65" s="124"/>
      <c r="BF65" s="124"/>
      <c r="BG65" s="124"/>
      <c r="BH65" s="124"/>
      <c r="BI65" s="124"/>
      <c r="BJ65" s="124"/>
      <c r="BK65" s="175"/>
      <c r="BL65" s="175"/>
      <c r="BM65" s="124">
        <f t="shared" ref="BM65:BM87" si="30">SUM(BK65:BL65)</f>
        <v>0</v>
      </c>
    </row>
    <row r="66" spans="1:65" s="127" customFormat="1" ht="16.95" customHeight="1">
      <c r="A66" s="128">
        <v>51</v>
      </c>
      <c r="B66" s="129" t="s">
        <v>60</v>
      </c>
      <c r="C66" s="124">
        <v>70000</v>
      </c>
      <c r="D66" s="124">
        <v>22000</v>
      </c>
      <c r="E66" s="124">
        <v>5842</v>
      </c>
      <c r="F66" s="124">
        <v>1835</v>
      </c>
      <c r="G66" s="124">
        <v>4799</v>
      </c>
      <c r="H66" s="125">
        <f t="shared" si="2"/>
        <v>82.146525162615546</v>
      </c>
      <c r="I66" s="124">
        <v>1710</v>
      </c>
      <c r="J66" s="125">
        <f t="shared" si="10"/>
        <v>93.188010899182558</v>
      </c>
      <c r="K66" s="124">
        <f>G66+'Aug24'!K66</f>
        <v>14930</v>
      </c>
      <c r="L66" s="173">
        <f t="shared" si="0"/>
        <v>21.328571428571429</v>
      </c>
      <c r="M66" s="124">
        <f>I66+'Aug24'!M66</f>
        <v>5052</v>
      </c>
      <c r="N66" s="125">
        <f t="shared" si="11"/>
        <v>22.963636363636365</v>
      </c>
      <c r="O66" s="124">
        <v>245</v>
      </c>
      <c r="P66" s="124">
        <v>80</v>
      </c>
      <c r="Q66" s="124">
        <f>O66+'Aug24'!Q66</f>
        <v>755</v>
      </c>
      <c r="R66" s="124">
        <f>P66+'Aug24'!R66</f>
        <v>254</v>
      </c>
      <c r="S66" s="124">
        <v>5954</v>
      </c>
      <c r="T66" s="124">
        <v>1815</v>
      </c>
      <c r="U66" s="124">
        <v>1132</v>
      </c>
      <c r="V66" s="124">
        <v>398</v>
      </c>
      <c r="W66" s="124">
        <v>587</v>
      </c>
      <c r="X66" s="124">
        <v>207</v>
      </c>
      <c r="Y66" s="125">
        <f t="shared" si="1"/>
        <v>51.85512367491166</v>
      </c>
      <c r="Z66" s="125">
        <f t="shared" si="12"/>
        <v>52.010050251256281</v>
      </c>
      <c r="AA66" s="124">
        <v>5562</v>
      </c>
      <c r="AB66" s="124">
        <v>1800</v>
      </c>
      <c r="AC66" s="124">
        <v>2881</v>
      </c>
      <c r="AD66" s="124">
        <v>704</v>
      </c>
      <c r="AE66" s="124">
        <v>2626</v>
      </c>
      <c r="AF66" s="124">
        <v>584</v>
      </c>
      <c r="AG66" s="124">
        <v>74</v>
      </c>
      <c r="AH66" s="124">
        <v>15</v>
      </c>
      <c r="AI66" s="124">
        <v>424</v>
      </c>
      <c r="AJ66" s="124">
        <v>125</v>
      </c>
      <c r="AK66" s="124">
        <v>46</v>
      </c>
      <c r="AL66" s="124">
        <v>13</v>
      </c>
      <c r="AM66" s="124">
        <v>189</v>
      </c>
      <c r="AN66" s="124">
        <v>52</v>
      </c>
      <c r="AO66" s="124">
        <v>1311</v>
      </c>
      <c r="AP66" s="124">
        <v>406</v>
      </c>
      <c r="AQ66" s="124">
        <v>1046</v>
      </c>
      <c r="AR66" s="124">
        <v>325</v>
      </c>
      <c r="AS66" s="124">
        <f t="shared" si="3"/>
        <v>2357</v>
      </c>
      <c r="AT66" s="124">
        <f t="shared" si="4"/>
        <v>731</v>
      </c>
      <c r="AU66" s="124">
        <f t="shared" si="5"/>
        <v>3088</v>
      </c>
      <c r="AV66" s="124">
        <f>AO66+'Aug24'!AV66</f>
        <v>3980</v>
      </c>
      <c r="AW66" s="124">
        <f>AP66+'Aug24'!AW66</f>
        <v>1273</v>
      </c>
      <c r="AX66" s="124">
        <f>AQ66+'Aug24'!AX66</f>
        <v>3153</v>
      </c>
      <c r="AY66" s="124">
        <f>AR66+'Aug24'!AY66</f>
        <v>1003</v>
      </c>
      <c r="AZ66" s="124">
        <f t="shared" si="6"/>
        <v>7133</v>
      </c>
      <c r="BA66" s="124">
        <f t="shared" si="7"/>
        <v>2276</v>
      </c>
      <c r="BB66" s="124">
        <f t="shared" si="8"/>
        <v>9409</v>
      </c>
      <c r="BC66" s="124"/>
      <c r="BD66" s="124"/>
      <c r="BE66" s="124"/>
      <c r="BF66" s="124"/>
      <c r="BG66" s="124"/>
      <c r="BH66" s="124"/>
      <c r="BI66" s="124"/>
      <c r="BJ66" s="124"/>
      <c r="BK66" s="175"/>
      <c r="BL66" s="175"/>
      <c r="BM66" s="124">
        <f t="shared" si="30"/>
        <v>0</v>
      </c>
    </row>
    <row r="67" spans="1:65" s="133" customFormat="1" ht="16.95" customHeight="1">
      <c r="A67" s="185"/>
      <c r="B67" s="186" t="s">
        <v>18</v>
      </c>
      <c r="C67" s="186">
        <f>SUM(C64:C66)</f>
        <v>148000</v>
      </c>
      <c r="D67" s="186">
        <f t="shared" ref="D67:BM67" si="31">SUM(D64:D66)</f>
        <v>57000</v>
      </c>
      <c r="E67" s="186">
        <f t="shared" si="31"/>
        <v>12388</v>
      </c>
      <c r="F67" s="186">
        <f t="shared" si="31"/>
        <v>5756</v>
      </c>
      <c r="G67" s="186">
        <f t="shared" si="31"/>
        <v>10264</v>
      </c>
      <c r="H67" s="188">
        <f t="shared" si="2"/>
        <v>82.854375201808196</v>
      </c>
      <c r="I67" s="186">
        <f t="shared" si="31"/>
        <v>3683</v>
      </c>
      <c r="J67" s="188">
        <f t="shared" si="10"/>
        <v>63.985406532314109</v>
      </c>
      <c r="K67" s="186">
        <f t="shared" si="31"/>
        <v>31234</v>
      </c>
      <c r="L67" s="189">
        <f t="shared" si="0"/>
        <v>21.104054054054053</v>
      </c>
      <c r="M67" s="186">
        <f t="shared" si="31"/>
        <v>12553</v>
      </c>
      <c r="N67" s="188">
        <f t="shared" si="11"/>
        <v>22.022807017543858</v>
      </c>
      <c r="O67" s="186">
        <f t="shared" si="31"/>
        <v>410</v>
      </c>
      <c r="P67" s="186">
        <f t="shared" si="31"/>
        <v>160</v>
      </c>
      <c r="Q67" s="186">
        <f t="shared" si="31"/>
        <v>1274</v>
      </c>
      <c r="R67" s="186">
        <f t="shared" si="31"/>
        <v>488</v>
      </c>
      <c r="S67" s="186">
        <f t="shared" si="31"/>
        <v>12587</v>
      </c>
      <c r="T67" s="186">
        <f t="shared" si="31"/>
        <v>5028</v>
      </c>
      <c r="U67" s="186">
        <f t="shared" si="31"/>
        <v>3028</v>
      </c>
      <c r="V67" s="186">
        <f t="shared" si="31"/>
        <v>1236</v>
      </c>
      <c r="W67" s="186">
        <f t="shared" si="31"/>
        <v>1669</v>
      </c>
      <c r="X67" s="186">
        <f t="shared" si="31"/>
        <v>648</v>
      </c>
      <c r="Y67" s="188">
        <f t="shared" si="1"/>
        <v>55.118890356671074</v>
      </c>
      <c r="Z67" s="188">
        <f t="shared" ref="Z67" si="32">X67*100/V67</f>
        <v>52.427184466019419</v>
      </c>
      <c r="AA67" s="186">
        <f t="shared" si="31"/>
        <v>12612</v>
      </c>
      <c r="AB67" s="186">
        <f t="shared" si="31"/>
        <v>4830</v>
      </c>
      <c r="AC67" s="186">
        <f t="shared" si="31"/>
        <v>6294</v>
      </c>
      <c r="AD67" s="186">
        <f t="shared" si="31"/>
        <v>2277</v>
      </c>
      <c r="AE67" s="186">
        <f t="shared" si="31"/>
        <v>5544</v>
      </c>
      <c r="AF67" s="186">
        <f t="shared" si="31"/>
        <v>2071</v>
      </c>
      <c r="AG67" s="186">
        <f t="shared" si="31"/>
        <v>195</v>
      </c>
      <c r="AH67" s="186">
        <f t="shared" si="31"/>
        <v>83</v>
      </c>
      <c r="AI67" s="186">
        <f t="shared" si="31"/>
        <v>848</v>
      </c>
      <c r="AJ67" s="186">
        <f t="shared" si="31"/>
        <v>330</v>
      </c>
      <c r="AK67" s="186">
        <f t="shared" si="31"/>
        <v>125</v>
      </c>
      <c r="AL67" s="186">
        <f t="shared" si="31"/>
        <v>64</v>
      </c>
      <c r="AM67" s="186">
        <f t="shared" si="31"/>
        <v>305</v>
      </c>
      <c r="AN67" s="186">
        <f t="shared" si="31"/>
        <v>96</v>
      </c>
      <c r="AO67" s="186">
        <f t="shared" si="31"/>
        <v>2817</v>
      </c>
      <c r="AP67" s="186">
        <f t="shared" si="31"/>
        <v>1075</v>
      </c>
      <c r="AQ67" s="186">
        <f t="shared" si="31"/>
        <v>2315</v>
      </c>
      <c r="AR67" s="186">
        <f t="shared" si="31"/>
        <v>936</v>
      </c>
      <c r="AS67" s="186">
        <f t="shared" si="31"/>
        <v>5132</v>
      </c>
      <c r="AT67" s="186">
        <f t="shared" si="31"/>
        <v>2011</v>
      </c>
      <c r="AU67" s="186">
        <f t="shared" si="31"/>
        <v>7143</v>
      </c>
      <c r="AV67" s="186">
        <f t="shared" si="31"/>
        <v>8323</v>
      </c>
      <c r="AW67" s="190">
        <f t="shared" si="31"/>
        <v>3286</v>
      </c>
      <c r="AX67" s="190">
        <f t="shared" si="31"/>
        <v>6854</v>
      </c>
      <c r="AY67" s="190">
        <f t="shared" si="31"/>
        <v>2846</v>
      </c>
      <c r="AZ67" s="186">
        <f t="shared" si="31"/>
        <v>15177</v>
      </c>
      <c r="BA67" s="186">
        <f t="shared" si="31"/>
        <v>6132</v>
      </c>
      <c r="BB67" s="186">
        <f t="shared" si="31"/>
        <v>21309</v>
      </c>
      <c r="BC67" s="186">
        <f t="shared" si="31"/>
        <v>0</v>
      </c>
      <c r="BD67" s="186">
        <f t="shared" si="31"/>
        <v>0</v>
      </c>
      <c r="BE67" s="186">
        <f t="shared" si="31"/>
        <v>0</v>
      </c>
      <c r="BF67" s="186">
        <f t="shared" si="31"/>
        <v>0</v>
      </c>
      <c r="BG67" s="186">
        <f t="shared" si="31"/>
        <v>4</v>
      </c>
      <c r="BH67" s="186">
        <f t="shared" si="31"/>
        <v>4969</v>
      </c>
      <c r="BI67" s="186">
        <f t="shared" si="31"/>
        <v>0</v>
      </c>
      <c r="BJ67" s="186">
        <f t="shared" si="31"/>
        <v>4969</v>
      </c>
      <c r="BK67" s="186">
        <f t="shared" si="31"/>
        <v>14844</v>
      </c>
      <c r="BL67" s="186">
        <f t="shared" si="31"/>
        <v>0</v>
      </c>
      <c r="BM67" s="186">
        <f t="shared" si="31"/>
        <v>14844</v>
      </c>
    </row>
    <row r="68" spans="1:65" s="127" customFormat="1" ht="16.95" customHeight="1">
      <c r="A68" s="134">
        <v>52</v>
      </c>
      <c r="B68" s="140" t="s">
        <v>61</v>
      </c>
      <c r="C68" s="124">
        <v>55000</v>
      </c>
      <c r="D68" s="124">
        <v>0</v>
      </c>
      <c r="E68" s="124">
        <v>4110</v>
      </c>
      <c r="F68" s="124">
        <v>0</v>
      </c>
      <c r="G68" s="124">
        <v>4090</v>
      </c>
      <c r="H68" s="125">
        <f t="shared" si="2"/>
        <v>99.513381995133827</v>
      </c>
      <c r="I68" s="124">
        <v>0</v>
      </c>
      <c r="J68" s="125"/>
      <c r="K68" s="124">
        <f>G68+'Aug24'!K68</f>
        <v>13010</v>
      </c>
      <c r="L68" s="173">
        <f t="shared" ref="L68:L87" si="33">K68*100/C68</f>
        <v>23.654545454545456</v>
      </c>
      <c r="M68" s="124">
        <f>I68+'Aug24'!M68</f>
        <v>0</v>
      </c>
      <c r="N68" s="125"/>
      <c r="O68" s="124">
        <v>52</v>
      </c>
      <c r="P68" s="124"/>
      <c r="Q68" s="124">
        <f>O68+'Aug24'!Q68</f>
        <v>154</v>
      </c>
      <c r="R68" s="124">
        <f>P68+'Aug24'!R68</f>
        <v>0</v>
      </c>
      <c r="S68" s="124">
        <v>6542</v>
      </c>
      <c r="T68" s="124"/>
      <c r="U68" s="124">
        <v>1637</v>
      </c>
      <c r="V68" s="124"/>
      <c r="W68" s="124">
        <v>945</v>
      </c>
      <c r="X68" s="124"/>
      <c r="Y68" s="125">
        <f t="shared" ref="Y68:Y88" si="34">W68*100/U68</f>
        <v>57.727550397067809</v>
      </c>
      <c r="Z68" s="125"/>
      <c r="AA68" s="124">
        <v>3860</v>
      </c>
      <c r="AB68" s="124"/>
      <c r="AC68" s="124">
        <v>1388</v>
      </c>
      <c r="AD68" s="124"/>
      <c r="AE68" s="124">
        <v>1054</v>
      </c>
      <c r="AF68" s="124"/>
      <c r="AG68" s="124">
        <v>107</v>
      </c>
      <c r="AH68" s="124"/>
      <c r="AI68" s="124">
        <v>189</v>
      </c>
      <c r="AJ68" s="124"/>
      <c r="AK68" s="124">
        <v>105</v>
      </c>
      <c r="AL68" s="124"/>
      <c r="AM68" s="124">
        <v>170</v>
      </c>
      <c r="AN68" s="124"/>
      <c r="AO68" s="124">
        <v>1021</v>
      </c>
      <c r="AP68" s="124"/>
      <c r="AQ68" s="124">
        <v>774</v>
      </c>
      <c r="AR68" s="124"/>
      <c r="AS68" s="124">
        <f t="shared" si="3"/>
        <v>1795</v>
      </c>
      <c r="AT68" s="124">
        <f t="shared" si="4"/>
        <v>0</v>
      </c>
      <c r="AU68" s="124">
        <f t="shared" si="5"/>
        <v>1795</v>
      </c>
      <c r="AV68" s="124">
        <f>AO68+'Aug24'!AV68</f>
        <v>3113</v>
      </c>
      <c r="AW68" s="124">
        <f>AP68+'Aug24'!AW68</f>
        <v>0</v>
      </c>
      <c r="AX68" s="124">
        <f>AQ68+'Aug24'!AX68</f>
        <v>2400</v>
      </c>
      <c r="AY68" s="124">
        <f>AR68+'Aug24'!AY68</f>
        <v>0</v>
      </c>
      <c r="AZ68" s="124">
        <f t="shared" si="6"/>
        <v>5513</v>
      </c>
      <c r="BA68" s="124">
        <f t="shared" si="7"/>
        <v>0</v>
      </c>
      <c r="BB68" s="124">
        <f t="shared" si="8"/>
        <v>5513</v>
      </c>
      <c r="BC68" s="124">
        <v>20</v>
      </c>
      <c r="BD68" s="124">
        <v>100</v>
      </c>
      <c r="BE68" s="124">
        <f>BC68+'Aug24'!BE68</f>
        <v>100</v>
      </c>
      <c r="BF68" s="124">
        <f>BD68+'Aug24'!BF68</f>
        <v>500</v>
      </c>
      <c r="BG68" s="124"/>
      <c r="BH68" s="124"/>
      <c r="BI68" s="124"/>
      <c r="BJ68" s="124"/>
      <c r="BK68" s="175"/>
      <c r="BL68" s="175"/>
      <c r="BM68" s="124">
        <f t="shared" si="30"/>
        <v>0</v>
      </c>
    </row>
    <row r="69" spans="1:65" s="127" customFormat="1" ht="16.95" customHeight="1">
      <c r="A69" s="123">
        <v>53</v>
      </c>
      <c r="B69" s="124" t="s">
        <v>62</v>
      </c>
      <c r="C69" s="124">
        <v>77000</v>
      </c>
      <c r="D69" s="124">
        <v>0</v>
      </c>
      <c r="E69" s="124">
        <v>5850</v>
      </c>
      <c r="F69" s="124">
        <v>0</v>
      </c>
      <c r="G69" s="124">
        <v>5859</v>
      </c>
      <c r="H69" s="125">
        <f t="shared" ref="H69:H88" si="35">G69*100/E69</f>
        <v>100.15384615384616</v>
      </c>
      <c r="I69" s="124">
        <v>0</v>
      </c>
      <c r="J69" s="125"/>
      <c r="K69" s="124">
        <f>G69+'Aug24'!K69</f>
        <v>17931</v>
      </c>
      <c r="L69" s="173">
        <f t="shared" si="33"/>
        <v>23.287012987012986</v>
      </c>
      <c r="M69" s="124">
        <f>I69+'Aug24'!M69</f>
        <v>0</v>
      </c>
      <c r="N69" s="125"/>
      <c r="O69" s="124">
        <v>263</v>
      </c>
      <c r="P69" s="124"/>
      <c r="Q69" s="124">
        <f>O69+'Aug24'!Q69</f>
        <v>866</v>
      </c>
      <c r="R69" s="124">
        <f>P69+'Aug24'!R69</f>
        <v>0</v>
      </c>
      <c r="S69" s="124">
        <v>13558</v>
      </c>
      <c r="T69" s="124"/>
      <c r="U69" s="124">
        <v>3055</v>
      </c>
      <c r="V69" s="124"/>
      <c r="W69" s="124">
        <v>1794</v>
      </c>
      <c r="X69" s="124"/>
      <c r="Y69" s="125">
        <f t="shared" si="34"/>
        <v>58.723404255319146</v>
      </c>
      <c r="Z69" s="125"/>
      <c r="AA69" s="124">
        <v>5607</v>
      </c>
      <c r="AB69" s="124"/>
      <c r="AC69" s="124">
        <v>2326</v>
      </c>
      <c r="AD69" s="124"/>
      <c r="AE69" s="124">
        <v>1539</v>
      </c>
      <c r="AF69" s="124"/>
      <c r="AG69" s="124">
        <v>46</v>
      </c>
      <c r="AH69" s="124"/>
      <c r="AI69" s="124">
        <v>222</v>
      </c>
      <c r="AJ69" s="124"/>
      <c r="AK69" s="124">
        <v>49</v>
      </c>
      <c r="AL69" s="124"/>
      <c r="AM69" s="124">
        <v>135</v>
      </c>
      <c r="AN69" s="124"/>
      <c r="AO69" s="124">
        <v>1506</v>
      </c>
      <c r="AP69" s="124"/>
      <c r="AQ69" s="124">
        <v>1195</v>
      </c>
      <c r="AR69" s="124"/>
      <c r="AS69" s="124">
        <f t="shared" ref="AS69:AS87" si="36">AO69+AQ69</f>
        <v>2701</v>
      </c>
      <c r="AT69" s="124">
        <f t="shared" ref="AT69:AT87" si="37">AP69+AR69</f>
        <v>0</v>
      </c>
      <c r="AU69" s="124">
        <f t="shared" ref="AU69:AU87" si="38">AS69+AT69</f>
        <v>2701</v>
      </c>
      <c r="AV69" s="124">
        <f>AO69+'Aug24'!AV69</f>
        <v>4467</v>
      </c>
      <c r="AW69" s="124">
        <f>AP69+'Aug24'!AW69</f>
        <v>0</v>
      </c>
      <c r="AX69" s="124">
        <f>AQ69+'Aug24'!AX69</f>
        <v>3541</v>
      </c>
      <c r="AY69" s="124">
        <f>AR69+'Aug24'!AY69</f>
        <v>0</v>
      </c>
      <c r="AZ69" s="124">
        <f t="shared" ref="AZ69:AZ87" si="39">AV69+AX69</f>
        <v>8008</v>
      </c>
      <c r="BA69" s="124">
        <f t="shared" ref="BA69:BA87" si="40">AW69+AY69</f>
        <v>0</v>
      </c>
      <c r="BB69" s="124">
        <f t="shared" ref="BB69:BB87" si="41">AZ69+BA69</f>
        <v>8008</v>
      </c>
      <c r="BC69" s="124"/>
      <c r="BD69" s="124"/>
      <c r="BE69" s="124"/>
      <c r="BF69" s="124"/>
      <c r="BG69" s="124"/>
      <c r="BH69" s="124"/>
      <c r="BI69" s="124"/>
      <c r="BJ69" s="124"/>
      <c r="BK69" s="175"/>
      <c r="BL69" s="175"/>
      <c r="BM69" s="124">
        <f t="shared" si="30"/>
        <v>0</v>
      </c>
    </row>
    <row r="70" spans="1:65" s="127" customFormat="1" ht="16.95" customHeight="1">
      <c r="A70" s="128">
        <v>54</v>
      </c>
      <c r="B70" s="129" t="s">
        <v>63</v>
      </c>
      <c r="C70" s="124">
        <v>38000</v>
      </c>
      <c r="D70" s="124">
        <v>0</v>
      </c>
      <c r="E70" s="124">
        <v>2925</v>
      </c>
      <c r="F70" s="124">
        <v>0</v>
      </c>
      <c r="G70" s="124">
        <v>2674</v>
      </c>
      <c r="H70" s="125">
        <f t="shared" si="35"/>
        <v>91.418803418803421</v>
      </c>
      <c r="I70" s="124">
        <v>0</v>
      </c>
      <c r="J70" s="125"/>
      <c r="K70" s="124">
        <f>G70+'Aug24'!K70</f>
        <v>8109</v>
      </c>
      <c r="L70" s="173">
        <f t="shared" si="33"/>
        <v>21.339473684210525</v>
      </c>
      <c r="M70" s="124">
        <f>I70+'Aug24'!M70</f>
        <v>0</v>
      </c>
      <c r="N70" s="125"/>
      <c r="O70" s="124">
        <v>136</v>
      </c>
      <c r="P70" s="124"/>
      <c r="Q70" s="124">
        <f>O70+'Aug24'!Q70</f>
        <v>433</v>
      </c>
      <c r="R70" s="124">
        <f>P70+'Aug24'!R70</f>
        <v>0</v>
      </c>
      <c r="S70" s="124">
        <v>5477</v>
      </c>
      <c r="T70" s="124"/>
      <c r="U70" s="124">
        <v>1283</v>
      </c>
      <c r="V70" s="124"/>
      <c r="W70" s="124">
        <v>730</v>
      </c>
      <c r="X70" s="124"/>
      <c r="Y70" s="125">
        <f t="shared" si="34"/>
        <v>56.897895557287605</v>
      </c>
      <c r="Z70" s="125"/>
      <c r="AA70" s="124">
        <v>2490</v>
      </c>
      <c r="AB70" s="124"/>
      <c r="AC70" s="124">
        <v>1380</v>
      </c>
      <c r="AD70" s="124"/>
      <c r="AE70" s="124">
        <v>876</v>
      </c>
      <c r="AF70" s="124"/>
      <c r="AG70" s="124">
        <v>117</v>
      </c>
      <c r="AH70" s="124"/>
      <c r="AI70" s="124">
        <v>139</v>
      </c>
      <c r="AJ70" s="124"/>
      <c r="AK70" s="124">
        <v>100</v>
      </c>
      <c r="AL70" s="124"/>
      <c r="AM70" s="124">
        <v>120</v>
      </c>
      <c r="AN70" s="124"/>
      <c r="AO70" s="124">
        <v>587</v>
      </c>
      <c r="AP70" s="124"/>
      <c r="AQ70" s="124">
        <v>513</v>
      </c>
      <c r="AR70" s="124"/>
      <c r="AS70" s="124">
        <f t="shared" si="36"/>
        <v>1100</v>
      </c>
      <c r="AT70" s="124">
        <f t="shared" si="37"/>
        <v>0</v>
      </c>
      <c r="AU70" s="124">
        <f t="shared" si="38"/>
        <v>1100</v>
      </c>
      <c r="AV70" s="124">
        <f>AO70+'Aug24'!AV70</f>
        <v>1841</v>
      </c>
      <c r="AW70" s="124">
        <f>AP70+'Aug24'!AW70</f>
        <v>0</v>
      </c>
      <c r="AX70" s="124">
        <f>AQ70+'Aug24'!AX70</f>
        <v>1566</v>
      </c>
      <c r="AY70" s="124">
        <f>AR70+'Aug24'!AY70</f>
        <v>0</v>
      </c>
      <c r="AZ70" s="124">
        <f t="shared" si="39"/>
        <v>3407</v>
      </c>
      <c r="BA70" s="124">
        <f t="shared" si="40"/>
        <v>0</v>
      </c>
      <c r="BB70" s="124">
        <f t="shared" si="41"/>
        <v>3407</v>
      </c>
      <c r="BC70" s="124"/>
      <c r="BD70" s="124"/>
      <c r="BE70" s="124"/>
      <c r="BF70" s="124"/>
      <c r="BG70" s="124"/>
      <c r="BH70" s="124"/>
      <c r="BI70" s="124"/>
      <c r="BJ70" s="124"/>
      <c r="BK70" s="175"/>
      <c r="BL70" s="175"/>
      <c r="BM70" s="124">
        <f t="shared" si="30"/>
        <v>0</v>
      </c>
    </row>
    <row r="71" spans="1:65" s="133" customFormat="1" ht="16.95" customHeight="1">
      <c r="A71" s="185"/>
      <c r="B71" s="186" t="s">
        <v>18</v>
      </c>
      <c r="C71" s="186">
        <f>SUM(C68:C70)</f>
        <v>170000</v>
      </c>
      <c r="D71" s="186">
        <f t="shared" ref="D71:BM71" si="42">SUM(D68:D70)</f>
        <v>0</v>
      </c>
      <c r="E71" s="186">
        <f t="shared" si="42"/>
        <v>12885</v>
      </c>
      <c r="F71" s="186">
        <f t="shared" si="42"/>
        <v>0</v>
      </c>
      <c r="G71" s="186">
        <f t="shared" si="42"/>
        <v>12623</v>
      </c>
      <c r="H71" s="188">
        <f t="shared" si="35"/>
        <v>97.966627861854874</v>
      </c>
      <c r="I71" s="186">
        <f t="shared" si="42"/>
        <v>0</v>
      </c>
      <c r="J71" s="186">
        <f t="shared" si="42"/>
        <v>0</v>
      </c>
      <c r="K71" s="186">
        <f t="shared" si="42"/>
        <v>39050</v>
      </c>
      <c r="L71" s="189">
        <f t="shared" si="33"/>
        <v>22.970588235294116</v>
      </c>
      <c r="M71" s="186">
        <f t="shared" si="42"/>
        <v>0</v>
      </c>
      <c r="N71" s="186">
        <f t="shared" si="42"/>
        <v>0</v>
      </c>
      <c r="O71" s="186">
        <f t="shared" si="42"/>
        <v>451</v>
      </c>
      <c r="P71" s="186">
        <f t="shared" si="42"/>
        <v>0</v>
      </c>
      <c r="Q71" s="186">
        <f t="shared" si="42"/>
        <v>1453</v>
      </c>
      <c r="R71" s="186">
        <f t="shared" si="42"/>
        <v>0</v>
      </c>
      <c r="S71" s="186">
        <f t="shared" si="42"/>
        <v>25577</v>
      </c>
      <c r="T71" s="186">
        <f t="shared" si="42"/>
        <v>0</v>
      </c>
      <c r="U71" s="186">
        <f t="shared" si="42"/>
        <v>5975</v>
      </c>
      <c r="V71" s="186">
        <f t="shared" si="42"/>
        <v>0</v>
      </c>
      <c r="W71" s="186">
        <f t="shared" si="42"/>
        <v>3469</v>
      </c>
      <c r="X71" s="186">
        <f t="shared" si="42"/>
        <v>0</v>
      </c>
      <c r="Y71" s="188">
        <f t="shared" si="34"/>
        <v>58.05857740585774</v>
      </c>
      <c r="Z71" s="188"/>
      <c r="AA71" s="186">
        <f t="shared" si="42"/>
        <v>11957</v>
      </c>
      <c r="AB71" s="186">
        <f t="shared" si="42"/>
        <v>0</v>
      </c>
      <c r="AC71" s="186">
        <f t="shared" si="42"/>
        <v>5094</v>
      </c>
      <c r="AD71" s="186">
        <f t="shared" si="42"/>
        <v>0</v>
      </c>
      <c r="AE71" s="186">
        <f t="shared" si="42"/>
        <v>3469</v>
      </c>
      <c r="AF71" s="186">
        <f t="shared" si="42"/>
        <v>0</v>
      </c>
      <c r="AG71" s="186">
        <f t="shared" si="42"/>
        <v>270</v>
      </c>
      <c r="AH71" s="186">
        <f t="shared" si="42"/>
        <v>0</v>
      </c>
      <c r="AI71" s="186">
        <f t="shared" si="42"/>
        <v>550</v>
      </c>
      <c r="AJ71" s="186">
        <f t="shared" si="42"/>
        <v>0</v>
      </c>
      <c r="AK71" s="186">
        <f t="shared" si="42"/>
        <v>254</v>
      </c>
      <c r="AL71" s="186">
        <f t="shared" si="42"/>
        <v>0</v>
      </c>
      <c r="AM71" s="186">
        <f t="shared" si="42"/>
        <v>425</v>
      </c>
      <c r="AN71" s="186">
        <f t="shared" si="42"/>
        <v>0</v>
      </c>
      <c r="AO71" s="186">
        <f t="shared" si="42"/>
        <v>3114</v>
      </c>
      <c r="AP71" s="186">
        <f t="shared" si="42"/>
        <v>0</v>
      </c>
      <c r="AQ71" s="186">
        <f t="shared" si="42"/>
        <v>2482</v>
      </c>
      <c r="AR71" s="186">
        <f t="shared" si="42"/>
        <v>0</v>
      </c>
      <c r="AS71" s="186">
        <f t="shared" si="42"/>
        <v>5596</v>
      </c>
      <c r="AT71" s="186">
        <f t="shared" si="42"/>
        <v>0</v>
      </c>
      <c r="AU71" s="186">
        <f t="shared" si="42"/>
        <v>5596</v>
      </c>
      <c r="AV71" s="186">
        <f t="shared" si="42"/>
        <v>9421</v>
      </c>
      <c r="AW71" s="186">
        <f t="shared" si="42"/>
        <v>0</v>
      </c>
      <c r="AX71" s="186">
        <f t="shared" si="42"/>
        <v>7507</v>
      </c>
      <c r="AY71" s="186">
        <f t="shared" si="42"/>
        <v>0</v>
      </c>
      <c r="AZ71" s="186">
        <f t="shared" si="42"/>
        <v>16928</v>
      </c>
      <c r="BA71" s="186">
        <f t="shared" si="42"/>
        <v>0</v>
      </c>
      <c r="BB71" s="186">
        <f t="shared" si="42"/>
        <v>16928</v>
      </c>
      <c r="BC71" s="186">
        <f t="shared" si="42"/>
        <v>20</v>
      </c>
      <c r="BD71" s="186">
        <f t="shared" si="42"/>
        <v>100</v>
      </c>
      <c r="BE71" s="186">
        <f t="shared" si="42"/>
        <v>100</v>
      </c>
      <c r="BF71" s="186">
        <f t="shared" si="42"/>
        <v>500</v>
      </c>
      <c r="BG71" s="186">
        <f t="shared" si="42"/>
        <v>0</v>
      </c>
      <c r="BH71" s="186">
        <f t="shared" si="42"/>
        <v>0</v>
      </c>
      <c r="BI71" s="186">
        <f t="shared" si="42"/>
        <v>0</v>
      </c>
      <c r="BJ71" s="186">
        <f t="shared" si="42"/>
        <v>0</v>
      </c>
      <c r="BK71" s="186">
        <f t="shared" si="42"/>
        <v>0</v>
      </c>
      <c r="BL71" s="186">
        <f t="shared" si="42"/>
        <v>0</v>
      </c>
      <c r="BM71" s="186">
        <f t="shared" si="42"/>
        <v>0</v>
      </c>
    </row>
    <row r="72" spans="1:65" s="127" customFormat="1" ht="16.95" customHeight="1">
      <c r="A72" s="134">
        <v>55</v>
      </c>
      <c r="B72" s="140" t="s">
        <v>64</v>
      </c>
      <c r="C72" s="124">
        <v>110000</v>
      </c>
      <c r="D72" s="124">
        <v>30000</v>
      </c>
      <c r="E72" s="180">
        <v>9200</v>
      </c>
      <c r="F72" s="180">
        <v>2500</v>
      </c>
      <c r="G72" s="180">
        <v>7931</v>
      </c>
      <c r="H72" s="125">
        <f t="shared" si="35"/>
        <v>86.206521739130437</v>
      </c>
      <c r="I72" s="180">
        <v>3026</v>
      </c>
      <c r="J72" s="125">
        <f t="shared" ref="J72:J74" si="43">I72*100/F72</f>
        <v>121.04</v>
      </c>
      <c r="K72" s="124">
        <f>G72+'Aug24'!K72</f>
        <v>25876</v>
      </c>
      <c r="L72" s="173">
        <f t="shared" si="33"/>
        <v>23.523636363636363</v>
      </c>
      <c r="M72" s="124">
        <f>I72+'Aug24'!M72</f>
        <v>9519</v>
      </c>
      <c r="N72" s="173">
        <f t="shared" ref="N72:N74" si="44">M72*100/D72</f>
        <v>31.73</v>
      </c>
      <c r="O72" s="181">
        <v>456</v>
      </c>
      <c r="P72" s="181">
        <v>221</v>
      </c>
      <c r="Q72" s="124">
        <f>O72+'Aug24'!Q72</f>
        <v>1486</v>
      </c>
      <c r="R72" s="124">
        <f>P72+'Aug24'!R72</f>
        <v>678</v>
      </c>
      <c r="S72" s="181">
        <v>15609</v>
      </c>
      <c r="T72" s="181">
        <v>3562</v>
      </c>
      <c r="U72" s="181">
        <v>3433</v>
      </c>
      <c r="V72" s="181">
        <v>793</v>
      </c>
      <c r="W72" s="181">
        <v>1782</v>
      </c>
      <c r="X72" s="181">
        <v>413</v>
      </c>
      <c r="Y72" s="125">
        <f t="shared" si="34"/>
        <v>51.907952228371684</v>
      </c>
      <c r="Z72" s="125">
        <f t="shared" ref="Z72:Z74" si="45">X72*100/V72</f>
        <v>52.080706179066837</v>
      </c>
      <c r="AA72" s="181">
        <v>7825</v>
      </c>
      <c r="AB72" s="181">
        <v>3142</v>
      </c>
      <c r="AC72" s="181">
        <v>992</v>
      </c>
      <c r="AD72" s="181">
        <v>365</v>
      </c>
      <c r="AE72" s="181">
        <v>937</v>
      </c>
      <c r="AF72" s="181">
        <v>331</v>
      </c>
      <c r="AG72" s="181">
        <v>74</v>
      </c>
      <c r="AH72" s="181">
        <v>35</v>
      </c>
      <c r="AI72" s="181">
        <v>397</v>
      </c>
      <c r="AJ72" s="181">
        <v>194</v>
      </c>
      <c r="AK72" s="181">
        <v>73</v>
      </c>
      <c r="AL72" s="181">
        <v>53</v>
      </c>
      <c r="AM72" s="181">
        <v>103</v>
      </c>
      <c r="AN72" s="181">
        <v>43</v>
      </c>
      <c r="AO72" s="181">
        <v>1901</v>
      </c>
      <c r="AP72" s="181">
        <v>735</v>
      </c>
      <c r="AQ72" s="181">
        <v>1513</v>
      </c>
      <c r="AR72" s="181">
        <v>590</v>
      </c>
      <c r="AS72" s="124">
        <f t="shared" si="36"/>
        <v>3414</v>
      </c>
      <c r="AT72" s="124">
        <f t="shared" si="37"/>
        <v>1325</v>
      </c>
      <c r="AU72" s="124">
        <f t="shared" si="38"/>
        <v>4739</v>
      </c>
      <c r="AV72" s="124">
        <f>AO72+'Aug24'!AV72</f>
        <v>5366</v>
      </c>
      <c r="AW72" s="124">
        <f>AP72+'Aug24'!AW72</f>
        <v>2239</v>
      </c>
      <c r="AX72" s="124">
        <f>AQ72+'Aug24'!AX72</f>
        <v>4377</v>
      </c>
      <c r="AY72" s="124">
        <f>AR72+'Aug24'!AY72</f>
        <v>1774</v>
      </c>
      <c r="AZ72" s="124">
        <f t="shared" si="39"/>
        <v>9743</v>
      </c>
      <c r="BA72" s="124">
        <f t="shared" si="40"/>
        <v>4013</v>
      </c>
      <c r="BB72" s="124">
        <f t="shared" si="41"/>
        <v>13756</v>
      </c>
      <c r="BC72" s="181"/>
      <c r="BD72" s="181"/>
      <c r="BE72" s="181"/>
      <c r="BF72" s="181"/>
      <c r="BG72" s="181">
        <v>5</v>
      </c>
      <c r="BH72" s="181">
        <v>4989</v>
      </c>
      <c r="BI72" s="181"/>
      <c r="BJ72" s="181">
        <v>13369</v>
      </c>
      <c r="BK72" s="124">
        <f>'Aug24'!BK72+BH72</f>
        <v>15531</v>
      </c>
      <c r="BL72" s="124">
        <f>'Aug24'!BL72+BI72</f>
        <v>0</v>
      </c>
      <c r="BM72" s="124">
        <f>SUM(BK72:BL72)</f>
        <v>15531</v>
      </c>
    </row>
    <row r="73" spans="1:65" s="127" customFormat="1" ht="16.95" customHeight="1">
      <c r="A73" s="123">
        <v>56</v>
      </c>
      <c r="B73" s="124" t="s">
        <v>65</v>
      </c>
      <c r="C73" s="124">
        <v>66000</v>
      </c>
      <c r="D73" s="124">
        <v>15000</v>
      </c>
      <c r="E73" s="180">
        <v>5500</v>
      </c>
      <c r="F73" s="180">
        <v>1250</v>
      </c>
      <c r="G73" s="180">
        <v>4146</v>
      </c>
      <c r="H73" s="125">
        <f t="shared" si="35"/>
        <v>75.381818181818176</v>
      </c>
      <c r="I73" s="180">
        <v>1121</v>
      </c>
      <c r="J73" s="125">
        <f t="shared" si="43"/>
        <v>89.68</v>
      </c>
      <c r="K73" s="124">
        <f>G73+'Aug24'!K73</f>
        <v>12439</v>
      </c>
      <c r="L73" s="173">
        <f t="shared" si="33"/>
        <v>18.846969696969698</v>
      </c>
      <c r="M73" s="124">
        <f>I73+'Aug24'!M73</f>
        <v>2286</v>
      </c>
      <c r="N73" s="173">
        <f t="shared" si="44"/>
        <v>15.24</v>
      </c>
      <c r="O73" s="181">
        <v>74</v>
      </c>
      <c r="P73" s="181">
        <v>49</v>
      </c>
      <c r="Q73" s="124">
        <f>O73+'Aug24'!Q73</f>
        <v>271</v>
      </c>
      <c r="R73" s="124">
        <f>P73+'Aug24'!R73</f>
        <v>209</v>
      </c>
      <c r="S73" s="181">
        <v>9522</v>
      </c>
      <c r="T73" s="181">
        <v>1183</v>
      </c>
      <c r="U73" s="181">
        <v>2114</v>
      </c>
      <c r="V73" s="181">
        <v>277</v>
      </c>
      <c r="W73" s="181">
        <v>1059</v>
      </c>
      <c r="X73" s="181">
        <v>141</v>
      </c>
      <c r="Y73" s="125">
        <f t="shared" si="34"/>
        <v>50.094607379375589</v>
      </c>
      <c r="Z73" s="125">
        <f t="shared" si="45"/>
        <v>50.902527075812273</v>
      </c>
      <c r="AA73" s="181">
        <v>5080</v>
      </c>
      <c r="AB73" s="181">
        <v>1232</v>
      </c>
      <c r="AC73" s="181">
        <v>633</v>
      </c>
      <c r="AD73" s="181">
        <v>156</v>
      </c>
      <c r="AE73" s="181">
        <v>619</v>
      </c>
      <c r="AF73" s="181">
        <v>154</v>
      </c>
      <c r="AG73" s="181">
        <v>48</v>
      </c>
      <c r="AH73" s="181">
        <v>12</v>
      </c>
      <c r="AI73" s="181">
        <v>240</v>
      </c>
      <c r="AJ73" s="181">
        <v>138</v>
      </c>
      <c r="AK73" s="181">
        <v>58</v>
      </c>
      <c r="AL73" s="181">
        <v>6</v>
      </c>
      <c r="AM73" s="181">
        <v>9</v>
      </c>
      <c r="AN73" s="181">
        <v>12</v>
      </c>
      <c r="AO73" s="181">
        <v>1161</v>
      </c>
      <c r="AP73" s="181">
        <v>266</v>
      </c>
      <c r="AQ73" s="181">
        <v>1025</v>
      </c>
      <c r="AR73" s="181">
        <v>190</v>
      </c>
      <c r="AS73" s="124">
        <f t="shared" si="36"/>
        <v>2186</v>
      </c>
      <c r="AT73" s="124">
        <f t="shared" si="37"/>
        <v>456</v>
      </c>
      <c r="AU73" s="124">
        <f t="shared" si="38"/>
        <v>2642</v>
      </c>
      <c r="AV73" s="124">
        <f>AO73+'Aug24'!AV73</f>
        <v>3353</v>
      </c>
      <c r="AW73" s="124">
        <f>AP73+'Aug24'!AW73</f>
        <v>811</v>
      </c>
      <c r="AX73" s="124">
        <f>AQ73+'Aug24'!AX73</f>
        <v>2821</v>
      </c>
      <c r="AY73" s="124">
        <f>AR73+'Aug24'!AY73</f>
        <v>561</v>
      </c>
      <c r="AZ73" s="124">
        <f t="shared" si="39"/>
        <v>6174</v>
      </c>
      <c r="BA73" s="124">
        <f t="shared" si="40"/>
        <v>1372</v>
      </c>
      <c r="BB73" s="124">
        <f t="shared" si="41"/>
        <v>7546</v>
      </c>
      <c r="BC73" s="181"/>
      <c r="BD73" s="181"/>
      <c r="BE73" s="181"/>
      <c r="BF73" s="181"/>
      <c r="BG73" s="181"/>
      <c r="BH73" s="181"/>
      <c r="BI73" s="181"/>
      <c r="BJ73" s="181"/>
      <c r="BK73" s="183"/>
      <c r="BL73" s="183"/>
      <c r="BM73" s="124">
        <f t="shared" si="30"/>
        <v>0</v>
      </c>
    </row>
    <row r="74" spans="1:65" s="127" customFormat="1" ht="16.95" customHeight="1">
      <c r="A74" s="123">
        <v>57</v>
      </c>
      <c r="B74" s="124" t="s">
        <v>66</v>
      </c>
      <c r="C74" s="124">
        <v>27000</v>
      </c>
      <c r="D74" s="124">
        <v>7000</v>
      </c>
      <c r="E74" s="180">
        <v>2250</v>
      </c>
      <c r="F74" s="180">
        <v>600</v>
      </c>
      <c r="G74" s="180">
        <v>1660</v>
      </c>
      <c r="H74" s="125">
        <f t="shared" si="35"/>
        <v>73.777777777777771</v>
      </c>
      <c r="I74" s="180">
        <v>555</v>
      </c>
      <c r="J74" s="125">
        <f t="shared" si="43"/>
        <v>92.5</v>
      </c>
      <c r="K74" s="124">
        <f>G74+'Aug24'!K74</f>
        <v>4820</v>
      </c>
      <c r="L74" s="173">
        <f t="shared" si="33"/>
        <v>17.851851851851851</v>
      </c>
      <c r="M74" s="124">
        <f>I74+'Aug24'!M74</f>
        <v>1683</v>
      </c>
      <c r="N74" s="173">
        <f t="shared" si="44"/>
        <v>24.042857142857144</v>
      </c>
      <c r="O74" s="181">
        <v>20</v>
      </c>
      <c r="P74" s="181">
        <v>17</v>
      </c>
      <c r="Q74" s="124">
        <f>O74+'Aug24'!Q74</f>
        <v>40</v>
      </c>
      <c r="R74" s="124">
        <f>P74+'Aug24'!R74</f>
        <v>40</v>
      </c>
      <c r="S74" s="181">
        <v>6163</v>
      </c>
      <c r="T74" s="181">
        <v>533</v>
      </c>
      <c r="U74" s="181">
        <v>1129</v>
      </c>
      <c r="V74" s="181">
        <v>134</v>
      </c>
      <c r="W74" s="181">
        <v>634</v>
      </c>
      <c r="X74" s="181">
        <v>69</v>
      </c>
      <c r="Y74" s="125">
        <f t="shared" si="34"/>
        <v>56.155890168290526</v>
      </c>
      <c r="Z74" s="125">
        <f t="shared" si="45"/>
        <v>51.492537313432834</v>
      </c>
      <c r="AA74" s="181">
        <v>1885</v>
      </c>
      <c r="AB74" s="181">
        <v>420</v>
      </c>
      <c r="AC74" s="181">
        <v>285</v>
      </c>
      <c r="AD74" s="181">
        <v>41</v>
      </c>
      <c r="AE74" s="181">
        <v>224</v>
      </c>
      <c r="AF74" s="181">
        <v>32</v>
      </c>
      <c r="AG74" s="181">
        <v>45</v>
      </c>
      <c r="AH74" s="181">
        <v>3</v>
      </c>
      <c r="AI74" s="181">
        <v>125</v>
      </c>
      <c r="AJ74" s="181">
        <v>18</v>
      </c>
      <c r="AK74" s="181">
        <v>47</v>
      </c>
      <c r="AL74" s="181">
        <v>1</v>
      </c>
      <c r="AM74" s="181">
        <v>63</v>
      </c>
      <c r="AN74" s="181">
        <v>18</v>
      </c>
      <c r="AO74" s="181">
        <v>433</v>
      </c>
      <c r="AP74" s="181">
        <v>106</v>
      </c>
      <c r="AQ74" s="181">
        <v>343</v>
      </c>
      <c r="AR74" s="181">
        <v>85</v>
      </c>
      <c r="AS74" s="124">
        <f t="shared" si="36"/>
        <v>776</v>
      </c>
      <c r="AT74" s="124">
        <f t="shared" si="37"/>
        <v>191</v>
      </c>
      <c r="AU74" s="124">
        <f t="shared" si="38"/>
        <v>967</v>
      </c>
      <c r="AV74" s="124">
        <f>AO74+'Aug24'!AV74</f>
        <v>1334</v>
      </c>
      <c r="AW74" s="124">
        <f>AP74+'Aug24'!AW74</f>
        <v>276</v>
      </c>
      <c r="AX74" s="124">
        <f>AQ74+'Aug24'!AX74</f>
        <v>1036</v>
      </c>
      <c r="AY74" s="124">
        <f>AR74+'Aug24'!AY74</f>
        <v>219</v>
      </c>
      <c r="AZ74" s="124">
        <f t="shared" si="39"/>
        <v>2370</v>
      </c>
      <c r="BA74" s="124">
        <f t="shared" si="40"/>
        <v>495</v>
      </c>
      <c r="BB74" s="124">
        <f t="shared" si="41"/>
        <v>2865</v>
      </c>
      <c r="BC74" s="181"/>
      <c r="BD74" s="181"/>
      <c r="BE74" s="181"/>
      <c r="BF74" s="181"/>
      <c r="BG74" s="181"/>
      <c r="BH74" s="181"/>
      <c r="BI74" s="181"/>
      <c r="BJ74" s="181"/>
      <c r="BK74" s="183"/>
      <c r="BL74" s="183"/>
      <c r="BM74" s="124">
        <f t="shared" si="30"/>
        <v>0</v>
      </c>
    </row>
    <row r="75" spans="1:65" s="127" customFormat="1" ht="16.95" customHeight="1">
      <c r="A75" s="128">
        <v>58</v>
      </c>
      <c r="B75" s="129" t="s">
        <v>67</v>
      </c>
      <c r="C75" s="124">
        <v>37000</v>
      </c>
      <c r="D75" s="124">
        <v>0</v>
      </c>
      <c r="E75" s="180">
        <v>3100</v>
      </c>
      <c r="F75" s="180"/>
      <c r="G75" s="180">
        <v>2742</v>
      </c>
      <c r="H75" s="125">
        <f t="shared" si="35"/>
        <v>88.451612903225808</v>
      </c>
      <c r="I75" s="180">
        <v>0</v>
      </c>
      <c r="J75" s="125"/>
      <c r="K75" s="124">
        <f>G75+'Aug24'!K75</f>
        <v>7791</v>
      </c>
      <c r="L75" s="173">
        <f t="shared" si="33"/>
        <v>21.056756756756755</v>
      </c>
      <c r="M75" s="124">
        <f>I75+'Aug24'!M75</f>
        <v>0</v>
      </c>
      <c r="N75" s="173"/>
      <c r="O75" s="181">
        <v>87</v>
      </c>
      <c r="P75" s="181"/>
      <c r="Q75" s="124">
        <f>O75+'Aug24'!Q75</f>
        <v>258</v>
      </c>
      <c r="R75" s="124">
        <f>P75+'Aug24'!R75</f>
        <v>0</v>
      </c>
      <c r="S75" s="181">
        <v>4905</v>
      </c>
      <c r="T75" s="181"/>
      <c r="U75" s="181">
        <v>1087</v>
      </c>
      <c r="V75" s="181"/>
      <c r="W75" s="181">
        <v>581</v>
      </c>
      <c r="X75" s="181"/>
      <c r="Y75" s="125">
        <f t="shared" si="34"/>
        <v>53.449862005519776</v>
      </c>
      <c r="Z75" s="125"/>
      <c r="AA75" s="181">
        <v>2840</v>
      </c>
      <c r="AB75" s="181"/>
      <c r="AC75" s="181">
        <v>379</v>
      </c>
      <c r="AD75" s="181"/>
      <c r="AE75" s="181">
        <v>353</v>
      </c>
      <c r="AF75" s="181"/>
      <c r="AG75" s="181">
        <v>35</v>
      </c>
      <c r="AH75" s="181"/>
      <c r="AI75" s="181">
        <v>246</v>
      </c>
      <c r="AJ75" s="181"/>
      <c r="AK75" s="181">
        <v>29</v>
      </c>
      <c r="AL75" s="181"/>
      <c r="AM75" s="181">
        <v>95</v>
      </c>
      <c r="AN75" s="181"/>
      <c r="AO75" s="181">
        <v>568</v>
      </c>
      <c r="AP75" s="181"/>
      <c r="AQ75" s="181">
        <v>498</v>
      </c>
      <c r="AR75" s="181"/>
      <c r="AS75" s="124">
        <f t="shared" si="36"/>
        <v>1066</v>
      </c>
      <c r="AT75" s="124">
        <f t="shared" si="37"/>
        <v>0</v>
      </c>
      <c r="AU75" s="124">
        <f t="shared" si="38"/>
        <v>1066</v>
      </c>
      <c r="AV75" s="124">
        <f>AO75+'Aug24'!AV75</f>
        <v>1642</v>
      </c>
      <c r="AW75" s="124">
        <f>AP75+'Aug24'!AW75</f>
        <v>0</v>
      </c>
      <c r="AX75" s="124">
        <f>AQ75+'Aug24'!AX75</f>
        <v>1423</v>
      </c>
      <c r="AY75" s="124">
        <f>AR75+'Aug24'!AY75</f>
        <v>0</v>
      </c>
      <c r="AZ75" s="124">
        <f t="shared" si="39"/>
        <v>3065</v>
      </c>
      <c r="BA75" s="124">
        <f t="shared" si="40"/>
        <v>0</v>
      </c>
      <c r="BB75" s="124">
        <f t="shared" si="41"/>
        <v>3065</v>
      </c>
      <c r="BC75" s="181"/>
      <c r="BD75" s="181"/>
      <c r="BE75" s="181"/>
      <c r="BF75" s="181"/>
      <c r="BG75" s="181"/>
      <c r="BH75" s="181"/>
      <c r="BI75" s="181"/>
      <c r="BJ75" s="181"/>
      <c r="BK75" s="183"/>
      <c r="BL75" s="183"/>
      <c r="BM75" s="124">
        <f t="shared" si="30"/>
        <v>0</v>
      </c>
    </row>
    <row r="76" spans="1:65" s="133" customFormat="1" ht="16.95" customHeight="1">
      <c r="A76" s="185"/>
      <c r="B76" s="186" t="s">
        <v>18</v>
      </c>
      <c r="C76" s="186">
        <f>SUM(C72:C75)</f>
        <v>240000</v>
      </c>
      <c r="D76" s="186">
        <f t="shared" ref="D76:BM76" si="46">SUM(D72:D75)</f>
        <v>52000</v>
      </c>
      <c r="E76" s="186">
        <f t="shared" si="46"/>
        <v>20050</v>
      </c>
      <c r="F76" s="186">
        <f t="shared" si="46"/>
        <v>4350</v>
      </c>
      <c r="G76" s="186">
        <f t="shared" si="46"/>
        <v>16479</v>
      </c>
      <c r="H76" s="188">
        <f t="shared" si="35"/>
        <v>82.18952618453865</v>
      </c>
      <c r="I76" s="186">
        <f t="shared" si="46"/>
        <v>4702</v>
      </c>
      <c r="J76" s="188">
        <f t="shared" ref="J76" si="47">I76*100/F76</f>
        <v>108.0919540229885</v>
      </c>
      <c r="K76" s="186">
        <f t="shared" si="46"/>
        <v>50926</v>
      </c>
      <c r="L76" s="189">
        <f t="shared" si="33"/>
        <v>21.219166666666666</v>
      </c>
      <c r="M76" s="186">
        <f t="shared" si="46"/>
        <v>13488</v>
      </c>
      <c r="N76" s="188">
        <f t="shared" ref="N76" si="48">M76*100/D76</f>
        <v>25.938461538461539</v>
      </c>
      <c r="O76" s="186">
        <f t="shared" si="46"/>
        <v>637</v>
      </c>
      <c r="P76" s="186">
        <f t="shared" si="46"/>
        <v>287</v>
      </c>
      <c r="Q76" s="186">
        <f t="shared" si="46"/>
        <v>2055</v>
      </c>
      <c r="R76" s="186">
        <f t="shared" si="46"/>
        <v>927</v>
      </c>
      <c r="S76" s="186">
        <f t="shared" si="46"/>
        <v>36199</v>
      </c>
      <c r="T76" s="186">
        <f t="shared" si="46"/>
        <v>5278</v>
      </c>
      <c r="U76" s="186">
        <f t="shared" si="46"/>
        <v>7763</v>
      </c>
      <c r="V76" s="186">
        <f t="shared" si="46"/>
        <v>1204</v>
      </c>
      <c r="W76" s="186">
        <f t="shared" si="46"/>
        <v>4056</v>
      </c>
      <c r="X76" s="186">
        <f t="shared" si="46"/>
        <v>623</v>
      </c>
      <c r="Y76" s="188">
        <f t="shared" si="34"/>
        <v>52.247842328996519</v>
      </c>
      <c r="Z76" s="188">
        <f t="shared" ref="Z76" si="49">X76*100/V76</f>
        <v>51.744186046511629</v>
      </c>
      <c r="AA76" s="186">
        <f t="shared" si="46"/>
        <v>17630</v>
      </c>
      <c r="AB76" s="186">
        <f t="shared" si="46"/>
        <v>4794</v>
      </c>
      <c r="AC76" s="186">
        <f t="shared" si="46"/>
        <v>2289</v>
      </c>
      <c r="AD76" s="186">
        <f t="shared" si="46"/>
        <v>562</v>
      </c>
      <c r="AE76" s="186">
        <f t="shared" si="46"/>
        <v>2133</v>
      </c>
      <c r="AF76" s="186">
        <f t="shared" si="46"/>
        <v>517</v>
      </c>
      <c r="AG76" s="186">
        <f t="shared" si="46"/>
        <v>202</v>
      </c>
      <c r="AH76" s="186">
        <f t="shared" si="46"/>
        <v>50</v>
      </c>
      <c r="AI76" s="186">
        <f t="shared" si="46"/>
        <v>1008</v>
      </c>
      <c r="AJ76" s="186">
        <f t="shared" si="46"/>
        <v>350</v>
      </c>
      <c r="AK76" s="186">
        <f t="shared" si="46"/>
        <v>207</v>
      </c>
      <c r="AL76" s="186">
        <f t="shared" si="46"/>
        <v>60</v>
      </c>
      <c r="AM76" s="186">
        <f t="shared" si="46"/>
        <v>270</v>
      </c>
      <c r="AN76" s="186">
        <f t="shared" si="46"/>
        <v>73</v>
      </c>
      <c r="AO76" s="186">
        <f t="shared" si="46"/>
        <v>4063</v>
      </c>
      <c r="AP76" s="186">
        <f t="shared" si="46"/>
        <v>1107</v>
      </c>
      <c r="AQ76" s="186">
        <f t="shared" si="46"/>
        <v>3379</v>
      </c>
      <c r="AR76" s="186">
        <f t="shared" si="46"/>
        <v>865</v>
      </c>
      <c r="AS76" s="186">
        <f t="shared" si="46"/>
        <v>7442</v>
      </c>
      <c r="AT76" s="186">
        <f t="shared" si="46"/>
        <v>1972</v>
      </c>
      <c r="AU76" s="186">
        <f t="shared" si="46"/>
        <v>9414</v>
      </c>
      <c r="AV76" s="186">
        <f t="shared" si="46"/>
        <v>11695</v>
      </c>
      <c r="AW76" s="190">
        <f t="shared" si="46"/>
        <v>3326</v>
      </c>
      <c r="AX76" s="186">
        <f t="shared" si="46"/>
        <v>9657</v>
      </c>
      <c r="AY76" s="186">
        <f t="shared" si="46"/>
        <v>2554</v>
      </c>
      <c r="AZ76" s="186">
        <f t="shared" si="46"/>
        <v>21352</v>
      </c>
      <c r="BA76" s="186">
        <f t="shared" si="46"/>
        <v>5880</v>
      </c>
      <c r="BB76" s="186">
        <f t="shared" si="46"/>
        <v>27232</v>
      </c>
      <c r="BC76" s="186">
        <f t="shared" si="46"/>
        <v>0</v>
      </c>
      <c r="BD76" s="186">
        <f t="shared" si="46"/>
        <v>0</v>
      </c>
      <c r="BE76" s="186">
        <f t="shared" si="46"/>
        <v>0</v>
      </c>
      <c r="BF76" s="186">
        <f t="shared" si="46"/>
        <v>0</v>
      </c>
      <c r="BG76" s="186">
        <f t="shared" si="46"/>
        <v>5</v>
      </c>
      <c r="BH76" s="186">
        <f t="shared" si="46"/>
        <v>4989</v>
      </c>
      <c r="BI76" s="186">
        <f t="shared" si="46"/>
        <v>0</v>
      </c>
      <c r="BJ76" s="186">
        <f t="shared" si="46"/>
        <v>13369</v>
      </c>
      <c r="BK76" s="186">
        <f t="shared" si="46"/>
        <v>15531</v>
      </c>
      <c r="BL76" s="186">
        <f t="shared" si="46"/>
        <v>0</v>
      </c>
      <c r="BM76" s="186">
        <f t="shared" si="46"/>
        <v>15531</v>
      </c>
    </row>
    <row r="77" spans="1:65" s="127" customFormat="1" ht="16.95" customHeight="1">
      <c r="A77" s="134">
        <v>59</v>
      </c>
      <c r="B77" s="140" t="s">
        <v>68</v>
      </c>
      <c r="C77" s="124">
        <v>90000</v>
      </c>
      <c r="D77" s="124">
        <v>0</v>
      </c>
      <c r="E77" s="124">
        <v>7190</v>
      </c>
      <c r="F77" s="124">
        <v>0</v>
      </c>
      <c r="G77" s="124">
        <v>6720</v>
      </c>
      <c r="H77" s="125">
        <f t="shared" si="35"/>
        <v>93.463143254520162</v>
      </c>
      <c r="I77" s="124">
        <v>0</v>
      </c>
      <c r="J77" s="125"/>
      <c r="K77" s="124">
        <f>G77+'Aug24'!K77</f>
        <v>19708</v>
      </c>
      <c r="L77" s="173">
        <f t="shared" si="33"/>
        <v>21.897777777777776</v>
      </c>
      <c r="M77" s="124">
        <f>I77+'Aug24'!M77</f>
        <v>0</v>
      </c>
      <c r="N77" s="125"/>
      <c r="O77" s="124">
        <v>0</v>
      </c>
      <c r="P77" s="124">
        <v>0</v>
      </c>
      <c r="Q77" s="124">
        <f>O77+'Aug24'!Q77</f>
        <v>0</v>
      </c>
      <c r="R77" s="124">
        <f>P77+'Aug24'!R77</f>
        <v>0</v>
      </c>
      <c r="S77" s="124">
        <v>8345</v>
      </c>
      <c r="T77" s="124">
        <v>0</v>
      </c>
      <c r="U77" s="124">
        <v>1975</v>
      </c>
      <c r="V77" s="124">
        <v>0</v>
      </c>
      <c r="W77" s="124">
        <v>1043</v>
      </c>
      <c r="X77" s="124">
        <v>0</v>
      </c>
      <c r="Y77" s="125">
        <f t="shared" si="34"/>
        <v>52.810126582278478</v>
      </c>
      <c r="Z77" s="125"/>
      <c r="AA77" s="124">
        <v>6751</v>
      </c>
      <c r="AB77" s="124">
        <v>0</v>
      </c>
      <c r="AC77" s="124">
        <v>3483</v>
      </c>
      <c r="AD77" s="124">
        <v>0</v>
      </c>
      <c r="AE77" s="124">
        <v>3268</v>
      </c>
      <c r="AF77" s="124">
        <v>0</v>
      </c>
      <c r="AG77" s="124">
        <v>50</v>
      </c>
      <c r="AH77" s="124">
        <v>0</v>
      </c>
      <c r="AI77" s="124">
        <v>444</v>
      </c>
      <c r="AJ77" s="124">
        <v>0</v>
      </c>
      <c r="AK77" s="124">
        <v>43</v>
      </c>
      <c r="AL77" s="124">
        <v>0</v>
      </c>
      <c r="AM77" s="124">
        <v>321</v>
      </c>
      <c r="AN77" s="124">
        <v>0</v>
      </c>
      <c r="AO77" s="124">
        <v>1386</v>
      </c>
      <c r="AP77" s="124">
        <v>0</v>
      </c>
      <c r="AQ77" s="124">
        <v>1204</v>
      </c>
      <c r="AR77" s="124">
        <v>0</v>
      </c>
      <c r="AS77" s="124">
        <f t="shared" si="36"/>
        <v>2590</v>
      </c>
      <c r="AT77" s="124">
        <f t="shared" si="37"/>
        <v>0</v>
      </c>
      <c r="AU77" s="124">
        <f t="shared" si="38"/>
        <v>2590</v>
      </c>
      <c r="AV77" s="124">
        <f>AO77+'Aug24'!AV77</f>
        <v>4183</v>
      </c>
      <c r="AW77" s="124">
        <f>AP77+'Aug24'!AW77</f>
        <v>0</v>
      </c>
      <c r="AX77" s="124">
        <f>AQ77+'Aug24'!AX77</f>
        <v>3613</v>
      </c>
      <c r="AY77" s="124">
        <f>AR77+'Aug24'!AY77</f>
        <v>0</v>
      </c>
      <c r="AZ77" s="124">
        <f t="shared" si="39"/>
        <v>7796</v>
      </c>
      <c r="BA77" s="124">
        <f t="shared" si="40"/>
        <v>0</v>
      </c>
      <c r="BB77" s="124">
        <f t="shared" si="41"/>
        <v>7796</v>
      </c>
      <c r="BC77" s="124"/>
      <c r="BD77" s="124"/>
      <c r="BE77" s="124"/>
      <c r="BF77" s="124"/>
      <c r="BG77" s="124"/>
      <c r="BH77" s="124"/>
      <c r="BI77" s="124"/>
      <c r="BJ77" s="124"/>
      <c r="BK77" s="175"/>
      <c r="BL77" s="175"/>
      <c r="BM77" s="124">
        <f t="shared" si="30"/>
        <v>0</v>
      </c>
    </row>
    <row r="78" spans="1:65" s="127" customFormat="1" ht="16.95" customHeight="1">
      <c r="A78" s="123">
        <v>60</v>
      </c>
      <c r="B78" s="124" t="s">
        <v>69</v>
      </c>
      <c r="C78" s="124">
        <v>20000</v>
      </c>
      <c r="D78" s="124">
        <v>0</v>
      </c>
      <c r="E78" s="124">
        <v>1655</v>
      </c>
      <c r="F78" s="124">
        <v>0</v>
      </c>
      <c r="G78" s="124">
        <v>1241</v>
      </c>
      <c r="H78" s="125">
        <f t="shared" si="35"/>
        <v>74.984894259818731</v>
      </c>
      <c r="I78" s="124">
        <v>0</v>
      </c>
      <c r="J78" s="125"/>
      <c r="K78" s="124">
        <f>G78+'Aug24'!K78</f>
        <v>3750</v>
      </c>
      <c r="L78" s="173">
        <f t="shared" si="33"/>
        <v>18.75</v>
      </c>
      <c r="M78" s="124">
        <f>I78+'Aug24'!M78</f>
        <v>0</v>
      </c>
      <c r="N78" s="125"/>
      <c r="O78" s="124">
        <v>0</v>
      </c>
      <c r="P78" s="124">
        <v>0</v>
      </c>
      <c r="Q78" s="124">
        <f>O78+'Aug24'!Q78</f>
        <v>0</v>
      </c>
      <c r="R78" s="124">
        <f>P78+'Aug24'!R78</f>
        <v>0</v>
      </c>
      <c r="S78" s="124">
        <v>1682</v>
      </c>
      <c r="T78" s="124">
        <v>0</v>
      </c>
      <c r="U78" s="124">
        <v>501</v>
      </c>
      <c r="V78" s="124">
        <v>0</v>
      </c>
      <c r="W78" s="124">
        <v>329</v>
      </c>
      <c r="X78" s="124">
        <v>0</v>
      </c>
      <c r="Y78" s="125">
        <f t="shared" si="34"/>
        <v>65.668662674650705</v>
      </c>
      <c r="Z78" s="125"/>
      <c r="AA78" s="124">
        <v>1350</v>
      </c>
      <c r="AB78" s="124">
        <v>0</v>
      </c>
      <c r="AC78" s="124">
        <v>748</v>
      </c>
      <c r="AD78" s="124">
        <v>0</v>
      </c>
      <c r="AE78" s="124">
        <v>602</v>
      </c>
      <c r="AF78" s="124">
        <v>0</v>
      </c>
      <c r="AG78" s="124">
        <v>37</v>
      </c>
      <c r="AH78" s="124">
        <v>0</v>
      </c>
      <c r="AI78" s="124">
        <v>118</v>
      </c>
      <c r="AJ78" s="124">
        <v>0</v>
      </c>
      <c r="AK78" s="124">
        <v>28</v>
      </c>
      <c r="AL78" s="124">
        <v>0</v>
      </c>
      <c r="AM78" s="124">
        <v>6</v>
      </c>
      <c r="AN78" s="124">
        <v>0</v>
      </c>
      <c r="AO78" s="124">
        <v>302</v>
      </c>
      <c r="AP78" s="124">
        <v>0</v>
      </c>
      <c r="AQ78" s="124">
        <v>222</v>
      </c>
      <c r="AR78" s="124">
        <v>0</v>
      </c>
      <c r="AS78" s="124">
        <f t="shared" si="36"/>
        <v>524</v>
      </c>
      <c r="AT78" s="124">
        <f t="shared" si="37"/>
        <v>0</v>
      </c>
      <c r="AU78" s="124">
        <f t="shared" si="38"/>
        <v>524</v>
      </c>
      <c r="AV78" s="124">
        <f>AO78+'Aug24'!AV78</f>
        <v>1046</v>
      </c>
      <c r="AW78" s="124">
        <f>AP78+'Aug24'!AW78</f>
        <v>0</v>
      </c>
      <c r="AX78" s="124">
        <f>AQ78+'Aug24'!AX78</f>
        <v>742</v>
      </c>
      <c r="AY78" s="124">
        <f>AR78+'Aug24'!AY78</f>
        <v>0</v>
      </c>
      <c r="AZ78" s="124">
        <f t="shared" si="39"/>
        <v>1788</v>
      </c>
      <c r="BA78" s="124">
        <f t="shared" si="40"/>
        <v>0</v>
      </c>
      <c r="BB78" s="124">
        <f t="shared" si="41"/>
        <v>1788</v>
      </c>
      <c r="BC78" s="124"/>
      <c r="BD78" s="124"/>
      <c r="BE78" s="124"/>
      <c r="BF78" s="124"/>
      <c r="BG78" s="124"/>
      <c r="BH78" s="124"/>
      <c r="BI78" s="124"/>
      <c r="BJ78" s="124"/>
      <c r="BK78" s="175"/>
      <c r="BL78" s="175"/>
      <c r="BM78" s="124">
        <f t="shared" si="30"/>
        <v>0</v>
      </c>
    </row>
    <row r="79" spans="1:65" s="127" customFormat="1" ht="16.95" customHeight="1">
      <c r="A79" s="128">
        <v>61</v>
      </c>
      <c r="B79" s="129" t="s">
        <v>70</v>
      </c>
      <c r="C79" s="124">
        <v>30000</v>
      </c>
      <c r="D79" s="124">
        <v>0</v>
      </c>
      <c r="E79" s="124">
        <v>2240</v>
      </c>
      <c r="F79" s="124">
        <v>0</v>
      </c>
      <c r="G79" s="124">
        <v>1710</v>
      </c>
      <c r="H79" s="125">
        <f t="shared" si="35"/>
        <v>76.339285714285708</v>
      </c>
      <c r="I79" s="124">
        <v>0</v>
      </c>
      <c r="J79" s="125"/>
      <c r="K79" s="124">
        <f>G79+'Aug24'!K79</f>
        <v>5570</v>
      </c>
      <c r="L79" s="173">
        <f t="shared" si="33"/>
        <v>18.566666666666666</v>
      </c>
      <c r="M79" s="124">
        <f>I79+'Aug24'!M79</f>
        <v>0</v>
      </c>
      <c r="N79" s="125"/>
      <c r="O79" s="124">
        <v>0</v>
      </c>
      <c r="P79" s="124">
        <v>0</v>
      </c>
      <c r="Q79" s="124">
        <f>O79+'Aug24'!Q79</f>
        <v>0</v>
      </c>
      <c r="R79" s="124">
        <f>P79+'Aug24'!R79</f>
        <v>0</v>
      </c>
      <c r="S79" s="124">
        <v>9940</v>
      </c>
      <c r="T79" s="124">
        <v>0</v>
      </c>
      <c r="U79" s="124">
        <v>2371</v>
      </c>
      <c r="V79" s="124">
        <v>0</v>
      </c>
      <c r="W79" s="124">
        <v>1277</v>
      </c>
      <c r="X79" s="124">
        <v>0</v>
      </c>
      <c r="Y79" s="125">
        <f t="shared" si="34"/>
        <v>53.859131168283426</v>
      </c>
      <c r="Z79" s="125"/>
      <c r="AA79" s="124">
        <v>1863</v>
      </c>
      <c r="AB79" s="124">
        <v>0</v>
      </c>
      <c r="AC79" s="124">
        <v>1053</v>
      </c>
      <c r="AD79" s="124">
        <v>0</v>
      </c>
      <c r="AE79" s="124">
        <v>810</v>
      </c>
      <c r="AF79" s="124">
        <v>0</v>
      </c>
      <c r="AG79" s="124">
        <v>33</v>
      </c>
      <c r="AH79" s="124">
        <v>0</v>
      </c>
      <c r="AI79" s="124">
        <v>172</v>
      </c>
      <c r="AJ79" s="124">
        <v>0</v>
      </c>
      <c r="AK79" s="124">
        <v>37</v>
      </c>
      <c r="AL79" s="124">
        <v>0</v>
      </c>
      <c r="AM79" s="124">
        <v>68</v>
      </c>
      <c r="AN79" s="124">
        <v>0</v>
      </c>
      <c r="AO79" s="124">
        <v>420</v>
      </c>
      <c r="AP79" s="124">
        <v>0</v>
      </c>
      <c r="AQ79" s="124">
        <v>302</v>
      </c>
      <c r="AR79" s="124">
        <v>0</v>
      </c>
      <c r="AS79" s="124">
        <f t="shared" si="36"/>
        <v>722</v>
      </c>
      <c r="AT79" s="124">
        <f t="shared" si="37"/>
        <v>0</v>
      </c>
      <c r="AU79" s="124">
        <f t="shared" si="38"/>
        <v>722</v>
      </c>
      <c r="AV79" s="124">
        <f>AO79+'Aug24'!AV79</f>
        <v>1268</v>
      </c>
      <c r="AW79" s="124">
        <f>AP79+'Aug24'!AW79</f>
        <v>0</v>
      </c>
      <c r="AX79" s="124">
        <f>AQ79+'Aug24'!AX79</f>
        <v>917</v>
      </c>
      <c r="AY79" s="124">
        <f>AR79+'Aug24'!AY79</f>
        <v>0</v>
      </c>
      <c r="AZ79" s="124">
        <f t="shared" si="39"/>
        <v>2185</v>
      </c>
      <c r="BA79" s="124">
        <f t="shared" si="40"/>
        <v>0</v>
      </c>
      <c r="BB79" s="124">
        <f t="shared" si="41"/>
        <v>2185</v>
      </c>
      <c r="BC79" s="124"/>
      <c r="BD79" s="124"/>
      <c r="BE79" s="124"/>
      <c r="BF79" s="124"/>
      <c r="BG79" s="124"/>
      <c r="BH79" s="124"/>
      <c r="BI79" s="124"/>
      <c r="BJ79" s="124"/>
      <c r="BK79" s="175"/>
      <c r="BL79" s="175"/>
      <c r="BM79" s="124">
        <f t="shared" si="30"/>
        <v>0</v>
      </c>
    </row>
    <row r="80" spans="1:65" s="133" customFormat="1" ht="16.95" customHeight="1">
      <c r="A80" s="185"/>
      <c r="B80" s="186" t="s">
        <v>18</v>
      </c>
      <c r="C80" s="186">
        <f>SUM(C77:C79)</f>
        <v>140000</v>
      </c>
      <c r="D80" s="186">
        <f t="shared" ref="D80:BM80" si="50">SUM(D77:D79)</f>
        <v>0</v>
      </c>
      <c r="E80" s="186">
        <f t="shared" si="50"/>
        <v>11085</v>
      </c>
      <c r="F80" s="186">
        <f t="shared" si="50"/>
        <v>0</v>
      </c>
      <c r="G80" s="186">
        <f t="shared" si="50"/>
        <v>9671</v>
      </c>
      <c r="H80" s="188">
        <f t="shared" si="35"/>
        <v>87.244023455119532</v>
      </c>
      <c r="I80" s="186">
        <f t="shared" si="50"/>
        <v>0</v>
      </c>
      <c r="J80" s="186">
        <f t="shared" si="50"/>
        <v>0</v>
      </c>
      <c r="K80" s="186">
        <f t="shared" si="50"/>
        <v>29028</v>
      </c>
      <c r="L80" s="189">
        <f t="shared" si="33"/>
        <v>20.734285714285715</v>
      </c>
      <c r="M80" s="186">
        <f t="shared" si="50"/>
        <v>0</v>
      </c>
      <c r="N80" s="186">
        <f t="shared" si="50"/>
        <v>0</v>
      </c>
      <c r="O80" s="186">
        <f t="shared" si="50"/>
        <v>0</v>
      </c>
      <c r="P80" s="186">
        <f t="shared" si="50"/>
        <v>0</v>
      </c>
      <c r="Q80" s="186">
        <f t="shared" si="50"/>
        <v>0</v>
      </c>
      <c r="R80" s="186">
        <f t="shared" si="50"/>
        <v>0</v>
      </c>
      <c r="S80" s="186">
        <f t="shared" si="50"/>
        <v>19967</v>
      </c>
      <c r="T80" s="186">
        <f t="shared" si="50"/>
        <v>0</v>
      </c>
      <c r="U80" s="186">
        <f t="shared" si="50"/>
        <v>4847</v>
      </c>
      <c r="V80" s="186">
        <f t="shared" si="50"/>
        <v>0</v>
      </c>
      <c r="W80" s="186">
        <f t="shared" si="50"/>
        <v>2649</v>
      </c>
      <c r="X80" s="186">
        <f t="shared" si="50"/>
        <v>0</v>
      </c>
      <c r="Y80" s="188">
        <f t="shared" si="34"/>
        <v>54.652362285950069</v>
      </c>
      <c r="Z80" s="188"/>
      <c r="AA80" s="186">
        <f t="shared" si="50"/>
        <v>9964</v>
      </c>
      <c r="AB80" s="186">
        <f t="shared" si="50"/>
        <v>0</v>
      </c>
      <c r="AC80" s="186">
        <f t="shared" si="50"/>
        <v>5284</v>
      </c>
      <c r="AD80" s="186">
        <f t="shared" si="50"/>
        <v>0</v>
      </c>
      <c r="AE80" s="186">
        <f t="shared" si="50"/>
        <v>4680</v>
      </c>
      <c r="AF80" s="186">
        <f t="shared" si="50"/>
        <v>0</v>
      </c>
      <c r="AG80" s="186">
        <f t="shared" si="50"/>
        <v>120</v>
      </c>
      <c r="AH80" s="186">
        <f t="shared" si="50"/>
        <v>0</v>
      </c>
      <c r="AI80" s="186">
        <f t="shared" si="50"/>
        <v>734</v>
      </c>
      <c r="AJ80" s="186">
        <f t="shared" si="50"/>
        <v>0</v>
      </c>
      <c r="AK80" s="186">
        <f t="shared" si="50"/>
        <v>108</v>
      </c>
      <c r="AL80" s="186">
        <f t="shared" si="50"/>
        <v>0</v>
      </c>
      <c r="AM80" s="186">
        <f t="shared" si="50"/>
        <v>395</v>
      </c>
      <c r="AN80" s="186">
        <f t="shared" si="50"/>
        <v>0</v>
      </c>
      <c r="AO80" s="186">
        <f t="shared" si="50"/>
        <v>2108</v>
      </c>
      <c r="AP80" s="186">
        <f t="shared" si="50"/>
        <v>0</v>
      </c>
      <c r="AQ80" s="186">
        <f t="shared" si="50"/>
        <v>1728</v>
      </c>
      <c r="AR80" s="186">
        <f t="shared" si="50"/>
        <v>0</v>
      </c>
      <c r="AS80" s="186">
        <f t="shared" si="50"/>
        <v>3836</v>
      </c>
      <c r="AT80" s="186">
        <f t="shared" si="50"/>
        <v>0</v>
      </c>
      <c r="AU80" s="186">
        <f t="shared" si="50"/>
        <v>3836</v>
      </c>
      <c r="AV80" s="186">
        <f t="shared" si="50"/>
        <v>6497</v>
      </c>
      <c r="AW80" s="186">
        <f t="shared" si="50"/>
        <v>0</v>
      </c>
      <c r="AX80" s="186">
        <f t="shared" si="50"/>
        <v>5272</v>
      </c>
      <c r="AY80" s="186">
        <f t="shared" si="50"/>
        <v>0</v>
      </c>
      <c r="AZ80" s="186">
        <f t="shared" si="50"/>
        <v>11769</v>
      </c>
      <c r="BA80" s="186">
        <f t="shared" si="50"/>
        <v>0</v>
      </c>
      <c r="BB80" s="186">
        <f t="shared" si="50"/>
        <v>11769</v>
      </c>
      <c r="BC80" s="186">
        <f t="shared" si="50"/>
        <v>0</v>
      </c>
      <c r="BD80" s="186">
        <f t="shared" si="50"/>
        <v>0</v>
      </c>
      <c r="BE80" s="186">
        <f t="shared" si="50"/>
        <v>0</v>
      </c>
      <c r="BF80" s="186">
        <f t="shared" si="50"/>
        <v>0</v>
      </c>
      <c r="BG80" s="186">
        <f t="shared" si="50"/>
        <v>0</v>
      </c>
      <c r="BH80" s="186">
        <f t="shared" si="50"/>
        <v>0</v>
      </c>
      <c r="BI80" s="186">
        <f t="shared" si="50"/>
        <v>0</v>
      </c>
      <c r="BJ80" s="186">
        <f t="shared" si="50"/>
        <v>0</v>
      </c>
      <c r="BK80" s="186">
        <f t="shared" si="50"/>
        <v>0</v>
      </c>
      <c r="BL80" s="186">
        <f t="shared" si="50"/>
        <v>0</v>
      </c>
      <c r="BM80" s="186">
        <f t="shared" si="50"/>
        <v>0</v>
      </c>
    </row>
    <row r="81" spans="1:65" s="127" customFormat="1" ht="16.95" customHeight="1">
      <c r="A81" s="134">
        <v>62</v>
      </c>
      <c r="B81" s="140" t="s">
        <v>71</v>
      </c>
      <c r="C81" s="124">
        <v>34000</v>
      </c>
      <c r="D81" s="124">
        <v>0</v>
      </c>
      <c r="E81" s="124">
        <v>2730</v>
      </c>
      <c r="F81" s="124">
        <v>0</v>
      </c>
      <c r="G81" s="124">
        <v>2344</v>
      </c>
      <c r="H81" s="125">
        <f t="shared" si="35"/>
        <v>85.860805860805854</v>
      </c>
      <c r="I81" s="124">
        <v>0</v>
      </c>
      <c r="J81" s="125"/>
      <c r="K81" s="124">
        <f>G81+'Aug24'!K81</f>
        <v>8001</v>
      </c>
      <c r="L81" s="173">
        <f t="shared" si="33"/>
        <v>23.53235294117647</v>
      </c>
      <c r="M81" s="124">
        <f>I81+'Aug24'!M81</f>
        <v>0</v>
      </c>
      <c r="N81" s="125"/>
      <c r="O81" s="124">
        <v>133</v>
      </c>
      <c r="P81" s="124">
        <v>0</v>
      </c>
      <c r="Q81" s="124">
        <f>O81+'Aug24'!Q81</f>
        <v>484</v>
      </c>
      <c r="R81" s="124">
        <f>P81+'Aug24'!R81</f>
        <v>0</v>
      </c>
      <c r="S81" s="124">
        <v>3816</v>
      </c>
      <c r="T81" s="124">
        <v>0</v>
      </c>
      <c r="U81" s="124">
        <v>1104</v>
      </c>
      <c r="V81" s="124">
        <v>0</v>
      </c>
      <c r="W81" s="124">
        <v>543</v>
      </c>
      <c r="X81" s="124">
        <v>0</v>
      </c>
      <c r="Y81" s="125">
        <f t="shared" si="34"/>
        <v>49.184782608695649</v>
      </c>
      <c r="Z81" s="125"/>
      <c r="AA81" s="124">
        <v>2222</v>
      </c>
      <c r="AB81" s="124">
        <v>0</v>
      </c>
      <c r="AC81" s="124">
        <v>1227</v>
      </c>
      <c r="AD81" s="124">
        <v>0</v>
      </c>
      <c r="AE81" s="124">
        <v>960</v>
      </c>
      <c r="AF81" s="124">
        <v>0</v>
      </c>
      <c r="AG81" s="124">
        <v>61</v>
      </c>
      <c r="AH81" s="124">
        <v>0</v>
      </c>
      <c r="AI81" s="124">
        <v>91</v>
      </c>
      <c r="AJ81" s="124">
        <v>0</v>
      </c>
      <c r="AK81" s="124">
        <v>42</v>
      </c>
      <c r="AL81" s="124">
        <v>0</v>
      </c>
      <c r="AM81" s="124">
        <v>115</v>
      </c>
      <c r="AN81" s="124">
        <v>0</v>
      </c>
      <c r="AO81" s="124">
        <v>493</v>
      </c>
      <c r="AP81" s="124">
        <v>0</v>
      </c>
      <c r="AQ81" s="124">
        <v>395</v>
      </c>
      <c r="AR81" s="124">
        <v>0</v>
      </c>
      <c r="AS81" s="124">
        <f t="shared" si="36"/>
        <v>888</v>
      </c>
      <c r="AT81" s="124">
        <f t="shared" si="37"/>
        <v>0</v>
      </c>
      <c r="AU81" s="124">
        <f t="shared" si="38"/>
        <v>888</v>
      </c>
      <c r="AV81" s="124">
        <f>AO81+'Aug24'!AV81</f>
        <v>1534</v>
      </c>
      <c r="AW81" s="124">
        <f>AP81+'Aug24'!AW81</f>
        <v>0</v>
      </c>
      <c r="AX81" s="124">
        <f>AQ81+'Aug24'!AX81</f>
        <v>1229</v>
      </c>
      <c r="AY81" s="124">
        <f>AR81+'Aug24'!AY81</f>
        <v>0</v>
      </c>
      <c r="AZ81" s="124">
        <f t="shared" si="39"/>
        <v>2763</v>
      </c>
      <c r="BA81" s="124">
        <f t="shared" si="40"/>
        <v>0</v>
      </c>
      <c r="BB81" s="124">
        <f t="shared" si="41"/>
        <v>2763</v>
      </c>
      <c r="BC81" s="124">
        <v>80</v>
      </c>
      <c r="BD81" s="124">
        <v>400</v>
      </c>
      <c r="BE81" s="124">
        <f>BC81+'Aug24'!BE81</f>
        <v>160</v>
      </c>
      <c r="BF81" s="124">
        <f>BD81+'Aug24'!BF81</f>
        <v>800</v>
      </c>
      <c r="BG81" s="124">
        <v>0</v>
      </c>
      <c r="BH81" s="124">
        <v>0</v>
      </c>
      <c r="BI81" s="124"/>
      <c r="BJ81" s="124"/>
      <c r="BK81" s="175"/>
      <c r="BL81" s="175"/>
      <c r="BM81" s="124">
        <f t="shared" si="30"/>
        <v>0</v>
      </c>
    </row>
    <row r="82" spans="1:65" s="127" customFormat="1" ht="16.95" customHeight="1">
      <c r="A82" s="123">
        <v>63</v>
      </c>
      <c r="B82" s="124" t="s">
        <v>72</v>
      </c>
      <c r="C82" s="124">
        <v>15000</v>
      </c>
      <c r="D82" s="124">
        <v>0</v>
      </c>
      <c r="E82" s="124">
        <v>1123</v>
      </c>
      <c r="F82" s="124">
        <v>0</v>
      </c>
      <c r="G82" s="124">
        <v>765</v>
      </c>
      <c r="H82" s="125">
        <f t="shared" si="35"/>
        <v>68.121104185218172</v>
      </c>
      <c r="I82" s="124">
        <v>0</v>
      </c>
      <c r="J82" s="125"/>
      <c r="K82" s="124">
        <f>G82+'Aug24'!K82</f>
        <v>2706</v>
      </c>
      <c r="L82" s="173">
        <f t="shared" si="33"/>
        <v>18.04</v>
      </c>
      <c r="M82" s="124">
        <f>I82+'Aug24'!M82</f>
        <v>0</v>
      </c>
      <c r="N82" s="125"/>
      <c r="O82" s="124">
        <v>45</v>
      </c>
      <c r="P82" s="124">
        <v>0</v>
      </c>
      <c r="Q82" s="124">
        <f>O82+'Aug24'!Q82</f>
        <v>170</v>
      </c>
      <c r="R82" s="124">
        <f>P82+'Aug24'!R82</f>
        <v>0</v>
      </c>
      <c r="S82" s="124">
        <v>2001</v>
      </c>
      <c r="T82" s="124">
        <v>0</v>
      </c>
      <c r="U82" s="124">
        <v>661</v>
      </c>
      <c r="V82" s="124">
        <v>0</v>
      </c>
      <c r="W82" s="124">
        <v>352</v>
      </c>
      <c r="X82" s="124">
        <v>0</v>
      </c>
      <c r="Y82" s="125">
        <f t="shared" si="34"/>
        <v>53.25264750378215</v>
      </c>
      <c r="Z82" s="125"/>
      <c r="AA82" s="124">
        <v>679</v>
      </c>
      <c r="AB82" s="124">
        <v>0</v>
      </c>
      <c r="AC82" s="124">
        <v>382</v>
      </c>
      <c r="AD82" s="124">
        <v>0</v>
      </c>
      <c r="AE82" s="124">
        <v>302</v>
      </c>
      <c r="AF82" s="124">
        <v>0</v>
      </c>
      <c r="AG82" s="124">
        <v>10</v>
      </c>
      <c r="AH82" s="124">
        <v>0</v>
      </c>
      <c r="AI82" s="124">
        <v>38</v>
      </c>
      <c r="AJ82" s="124">
        <v>0</v>
      </c>
      <c r="AK82" s="124">
        <v>21</v>
      </c>
      <c r="AL82" s="124">
        <v>0</v>
      </c>
      <c r="AM82" s="124">
        <v>19</v>
      </c>
      <c r="AN82" s="124">
        <v>0</v>
      </c>
      <c r="AO82" s="124">
        <v>185</v>
      </c>
      <c r="AP82" s="124">
        <v>0</v>
      </c>
      <c r="AQ82" s="124">
        <v>125</v>
      </c>
      <c r="AR82" s="124">
        <v>0</v>
      </c>
      <c r="AS82" s="124">
        <f t="shared" si="36"/>
        <v>310</v>
      </c>
      <c r="AT82" s="124">
        <f t="shared" si="37"/>
        <v>0</v>
      </c>
      <c r="AU82" s="124">
        <f t="shared" si="38"/>
        <v>310</v>
      </c>
      <c r="AV82" s="124">
        <f>AO82+'Aug24'!AV82</f>
        <v>625</v>
      </c>
      <c r="AW82" s="124">
        <f>AP82+'Aug24'!AW82</f>
        <v>0</v>
      </c>
      <c r="AX82" s="124">
        <f>AQ82+'Aug24'!AX82</f>
        <v>450</v>
      </c>
      <c r="AY82" s="124">
        <f>AR82+'Aug24'!AY82</f>
        <v>0</v>
      </c>
      <c r="AZ82" s="124">
        <f t="shared" si="39"/>
        <v>1075</v>
      </c>
      <c r="BA82" s="124">
        <f t="shared" si="40"/>
        <v>0</v>
      </c>
      <c r="BB82" s="124">
        <f t="shared" si="41"/>
        <v>1075</v>
      </c>
      <c r="BC82" s="124">
        <v>0</v>
      </c>
      <c r="BD82" s="124">
        <v>0</v>
      </c>
      <c r="BE82" s="124">
        <v>0</v>
      </c>
      <c r="BF82" s="124">
        <v>0</v>
      </c>
      <c r="BG82" s="124">
        <v>0</v>
      </c>
      <c r="BH82" s="124">
        <v>0</v>
      </c>
      <c r="BI82" s="124"/>
      <c r="BJ82" s="124"/>
      <c r="BK82" s="175"/>
      <c r="BL82" s="175"/>
      <c r="BM82" s="124">
        <f t="shared" si="30"/>
        <v>0</v>
      </c>
    </row>
    <row r="83" spans="1:65" s="127" customFormat="1" ht="16.95" customHeight="1">
      <c r="A83" s="123">
        <v>64</v>
      </c>
      <c r="B83" s="124" t="s">
        <v>73</v>
      </c>
      <c r="C83" s="124">
        <v>18000</v>
      </c>
      <c r="D83" s="124">
        <v>0</v>
      </c>
      <c r="E83" s="124">
        <v>1472</v>
      </c>
      <c r="F83" s="124">
        <v>0</v>
      </c>
      <c r="G83" s="124">
        <v>1121</v>
      </c>
      <c r="H83" s="125">
        <f t="shared" si="35"/>
        <v>76.154891304347828</v>
      </c>
      <c r="I83" s="124">
        <v>0</v>
      </c>
      <c r="J83" s="125"/>
      <c r="K83" s="124">
        <f>G83+'Aug24'!K83</f>
        <v>4187</v>
      </c>
      <c r="L83" s="173">
        <f t="shared" si="33"/>
        <v>23.261111111111113</v>
      </c>
      <c r="M83" s="124">
        <f>I83+'Aug24'!M83</f>
        <v>0</v>
      </c>
      <c r="N83" s="125"/>
      <c r="O83" s="124">
        <v>40</v>
      </c>
      <c r="P83" s="124">
        <v>0</v>
      </c>
      <c r="Q83" s="124">
        <f>O83+'Aug24'!Q83</f>
        <v>148</v>
      </c>
      <c r="R83" s="124">
        <f>P83+'Aug24'!R83</f>
        <v>0</v>
      </c>
      <c r="S83" s="124">
        <v>1998</v>
      </c>
      <c r="T83" s="124">
        <v>0</v>
      </c>
      <c r="U83" s="124">
        <v>587</v>
      </c>
      <c r="V83" s="124">
        <v>0</v>
      </c>
      <c r="W83" s="124">
        <v>303</v>
      </c>
      <c r="X83" s="124">
        <v>0</v>
      </c>
      <c r="Y83" s="125">
        <f t="shared" si="34"/>
        <v>51.618398637137993</v>
      </c>
      <c r="Z83" s="125"/>
      <c r="AA83" s="124">
        <v>1212</v>
      </c>
      <c r="AB83" s="124">
        <v>0</v>
      </c>
      <c r="AC83" s="124">
        <v>621</v>
      </c>
      <c r="AD83" s="124">
        <v>0</v>
      </c>
      <c r="AE83" s="124">
        <v>573</v>
      </c>
      <c r="AF83" s="124">
        <v>0</v>
      </c>
      <c r="AG83" s="124">
        <v>10</v>
      </c>
      <c r="AH83" s="124">
        <v>0</v>
      </c>
      <c r="AI83" s="124">
        <v>49</v>
      </c>
      <c r="AJ83" s="124">
        <v>0</v>
      </c>
      <c r="AK83" s="124">
        <v>4</v>
      </c>
      <c r="AL83" s="124">
        <v>0</v>
      </c>
      <c r="AM83" s="124">
        <v>41</v>
      </c>
      <c r="AN83" s="124">
        <v>0</v>
      </c>
      <c r="AO83" s="124">
        <v>269</v>
      </c>
      <c r="AP83" s="124">
        <v>0</v>
      </c>
      <c r="AQ83" s="124">
        <v>230</v>
      </c>
      <c r="AR83" s="124">
        <v>0</v>
      </c>
      <c r="AS83" s="124">
        <f t="shared" si="36"/>
        <v>499</v>
      </c>
      <c r="AT83" s="124">
        <f t="shared" si="37"/>
        <v>0</v>
      </c>
      <c r="AU83" s="124">
        <f t="shared" si="38"/>
        <v>499</v>
      </c>
      <c r="AV83" s="124">
        <f>AO83+'Aug24'!AV83</f>
        <v>848</v>
      </c>
      <c r="AW83" s="124">
        <f>AP83+'Aug24'!AW83</f>
        <v>0</v>
      </c>
      <c r="AX83" s="124">
        <f>AQ83+'Aug24'!AX83</f>
        <v>675</v>
      </c>
      <c r="AY83" s="124">
        <f>AR83+'Aug24'!AY83</f>
        <v>0</v>
      </c>
      <c r="AZ83" s="124">
        <f t="shared" si="39"/>
        <v>1523</v>
      </c>
      <c r="BA83" s="124">
        <f t="shared" si="40"/>
        <v>0</v>
      </c>
      <c r="BB83" s="124">
        <f t="shared" si="41"/>
        <v>1523</v>
      </c>
      <c r="BC83" s="124">
        <v>0</v>
      </c>
      <c r="BD83" s="124">
        <v>0</v>
      </c>
      <c r="BE83" s="124">
        <v>0</v>
      </c>
      <c r="BF83" s="124">
        <v>0</v>
      </c>
      <c r="BG83" s="124">
        <v>0</v>
      </c>
      <c r="BH83" s="124">
        <v>0</v>
      </c>
      <c r="BI83" s="124"/>
      <c r="BJ83" s="124"/>
      <c r="BK83" s="175"/>
      <c r="BL83" s="175"/>
      <c r="BM83" s="124">
        <f t="shared" si="30"/>
        <v>0</v>
      </c>
    </row>
    <row r="84" spans="1:65" s="127" customFormat="1" ht="16.95" customHeight="1">
      <c r="A84" s="128">
        <v>65</v>
      </c>
      <c r="B84" s="129" t="s">
        <v>74</v>
      </c>
      <c r="C84" s="124">
        <v>10000</v>
      </c>
      <c r="D84" s="124">
        <v>0</v>
      </c>
      <c r="E84" s="124">
        <v>833</v>
      </c>
      <c r="F84" s="124">
        <v>0</v>
      </c>
      <c r="G84" s="124">
        <v>835</v>
      </c>
      <c r="H84" s="125">
        <f t="shared" si="35"/>
        <v>100.24009603841536</v>
      </c>
      <c r="I84" s="124">
        <v>0</v>
      </c>
      <c r="J84" s="125"/>
      <c r="K84" s="124">
        <f>G84+'Aug24'!K84</f>
        <v>3296</v>
      </c>
      <c r="L84" s="173">
        <f t="shared" si="33"/>
        <v>32.96</v>
      </c>
      <c r="M84" s="124">
        <f>I84+'Aug24'!M84</f>
        <v>0</v>
      </c>
      <c r="N84" s="125"/>
      <c r="O84" s="124">
        <v>51</v>
      </c>
      <c r="P84" s="124">
        <v>0</v>
      </c>
      <c r="Q84" s="124">
        <f>O84+'Aug24'!Q84</f>
        <v>199</v>
      </c>
      <c r="R84" s="124">
        <f>P84+'Aug24'!R84</f>
        <v>0</v>
      </c>
      <c r="S84" s="124">
        <v>1634</v>
      </c>
      <c r="T84" s="124">
        <v>0</v>
      </c>
      <c r="U84" s="124">
        <v>479</v>
      </c>
      <c r="V84" s="124">
        <v>0</v>
      </c>
      <c r="W84" s="124">
        <v>261</v>
      </c>
      <c r="X84" s="124">
        <v>0</v>
      </c>
      <c r="Y84" s="125">
        <f t="shared" si="34"/>
        <v>54.488517745302715</v>
      </c>
      <c r="Z84" s="125"/>
      <c r="AA84" s="124">
        <v>749</v>
      </c>
      <c r="AB84" s="124">
        <v>0</v>
      </c>
      <c r="AC84" s="124">
        <v>393</v>
      </c>
      <c r="AD84" s="124">
        <v>0</v>
      </c>
      <c r="AE84" s="124">
        <v>356</v>
      </c>
      <c r="AF84" s="124">
        <v>0</v>
      </c>
      <c r="AG84" s="124">
        <v>10</v>
      </c>
      <c r="AH84" s="124">
        <v>0</v>
      </c>
      <c r="AI84" s="124">
        <v>41</v>
      </c>
      <c r="AJ84" s="124">
        <v>0</v>
      </c>
      <c r="AK84" s="124">
        <v>12</v>
      </c>
      <c r="AL84" s="124">
        <v>0</v>
      </c>
      <c r="AM84" s="124">
        <v>33</v>
      </c>
      <c r="AN84" s="124">
        <v>0</v>
      </c>
      <c r="AO84" s="124">
        <v>147</v>
      </c>
      <c r="AP84" s="124">
        <v>0</v>
      </c>
      <c r="AQ84" s="124">
        <v>111</v>
      </c>
      <c r="AR84" s="124">
        <v>0</v>
      </c>
      <c r="AS84" s="124">
        <f t="shared" si="36"/>
        <v>258</v>
      </c>
      <c r="AT84" s="124">
        <f t="shared" si="37"/>
        <v>0</v>
      </c>
      <c r="AU84" s="124">
        <f t="shared" si="38"/>
        <v>258</v>
      </c>
      <c r="AV84" s="124">
        <f>AO84+'Aug24'!AV84</f>
        <v>588</v>
      </c>
      <c r="AW84" s="124">
        <f>AP84+'Aug24'!AW84</f>
        <v>0</v>
      </c>
      <c r="AX84" s="124">
        <f>AQ84+'Aug24'!AX84</f>
        <v>439</v>
      </c>
      <c r="AY84" s="124">
        <f>AR84+'Aug24'!AY84</f>
        <v>0</v>
      </c>
      <c r="AZ84" s="124">
        <f t="shared" si="39"/>
        <v>1027</v>
      </c>
      <c r="BA84" s="124">
        <f t="shared" si="40"/>
        <v>0</v>
      </c>
      <c r="BB84" s="124">
        <f t="shared" si="41"/>
        <v>1027</v>
      </c>
      <c r="BC84" s="124">
        <v>0</v>
      </c>
      <c r="BD84" s="124">
        <v>0</v>
      </c>
      <c r="BE84" s="124">
        <v>0</v>
      </c>
      <c r="BF84" s="124">
        <v>0</v>
      </c>
      <c r="BG84" s="124">
        <v>0</v>
      </c>
      <c r="BH84" s="124">
        <v>0</v>
      </c>
      <c r="BI84" s="124"/>
      <c r="BJ84" s="124"/>
      <c r="BK84" s="175"/>
      <c r="BL84" s="175"/>
      <c r="BM84" s="124">
        <f t="shared" si="30"/>
        <v>0</v>
      </c>
    </row>
    <row r="85" spans="1:65" s="133" customFormat="1" ht="16.95" customHeight="1">
      <c r="A85" s="185"/>
      <c r="B85" s="186" t="s">
        <v>18</v>
      </c>
      <c r="C85" s="186">
        <f>SUM(C81:C84)</f>
        <v>77000</v>
      </c>
      <c r="D85" s="186">
        <f t="shared" ref="D85:BM85" si="51">SUM(D81:D84)</f>
        <v>0</v>
      </c>
      <c r="E85" s="186">
        <f t="shared" si="51"/>
        <v>6158</v>
      </c>
      <c r="F85" s="186">
        <f t="shared" si="51"/>
        <v>0</v>
      </c>
      <c r="G85" s="186">
        <f t="shared" si="51"/>
        <v>5065</v>
      </c>
      <c r="H85" s="188">
        <f t="shared" si="35"/>
        <v>82.250730756739202</v>
      </c>
      <c r="I85" s="186">
        <f t="shared" si="51"/>
        <v>0</v>
      </c>
      <c r="J85" s="186">
        <f t="shared" si="51"/>
        <v>0</v>
      </c>
      <c r="K85" s="186">
        <f t="shared" si="51"/>
        <v>18190</v>
      </c>
      <c r="L85" s="189">
        <f t="shared" si="33"/>
        <v>23.623376623376622</v>
      </c>
      <c r="M85" s="186">
        <f t="shared" si="51"/>
        <v>0</v>
      </c>
      <c r="N85" s="186">
        <f t="shared" si="51"/>
        <v>0</v>
      </c>
      <c r="O85" s="186">
        <f t="shared" si="51"/>
        <v>269</v>
      </c>
      <c r="P85" s="186">
        <f t="shared" si="51"/>
        <v>0</v>
      </c>
      <c r="Q85" s="186">
        <f t="shared" si="51"/>
        <v>1001</v>
      </c>
      <c r="R85" s="186">
        <f t="shared" si="51"/>
        <v>0</v>
      </c>
      <c r="S85" s="186">
        <f t="shared" si="51"/>
        <v>9449</v>
      </c>
      <c r="T85" s="186">
        <f t="shared" si="51"/>
        <v>0</v>
      </c>
      <c r="U85" s="186">
        <f t="shared" si="51"/>
        <v>2831</v>
      </c>
      <c r="V85" s="186">
        <f t="shared" si="51"/>
        <v>0</v>
      </c>
      <c r="W85" s="186">
        <f t="shared" si="51"/>
        <v>1459</v>
      </c>
      <c r="X85" s="186">
        <f t="shared" si="51"/>
        <v>0</v>
      </c>
      <c r="Y85" s="188">
        <f t="shared" si="34"/>
        <v>51.536559519604381</v>
      </c>
      <c r="Z85" s="188"/>
      <c r="AA85" s="186">
        <f t="shared" si="51"/>
        <v>4862</v>
      </c>
      <c r="AB85" s="186">
        <f t="shared" si="51"/>
        <v>0</v>
      </c>
      <c r="AC85" s="186">
        <f t="shared" si="51"/>
        <v>2623</v>
      </c>
      <c r="AD85" s="186">
        <f t="shared" si="51"/>
        <v>0</v>
      </c>
      <c r="AE85" s="186">
        <f t="shared" si="51"/>
        <v>2191</v>
      </c>
      <c r="AF85" s="186">
        <f t="shared" si="51"/>
        <v>0</v>
      </c>
      <c r="AG85" s="186">
        <f t="shared" si="51"/>
        <v>91</v>
      </c>
      <c r="AH85" s="186">
        <f t="shared" si="51"/>
        <v>0</v>
      </c>
      <c r="AI85" s="186">
        <f t="shared" si="51"/>
        <v>219</v>
      </c>
      <c r="AJ85" s="186">
        <f t="shared" si="51"/>
        <v>0</v>
      </c>
      <c r="AK85" s="186">
        <f t="shared" si="51"/>
        <v>79</v>
      </c>
      <c r="AL85" s="186">
        <f t="shared" si="51"/>
        <v>0</v>
      </c>
      <c r="AM85" s="186">
        <f t="shared" si="51"/>
        <v>208</v>
      </c>
      <c r="AN85" s="186">
        <f t="shared" si="51"/>
        <v>0</v>
      </c>
      <c r="AO85" s="186">
        <f t="shared" si="51"/>
        <v>1094</v>
      </c>
      <c r="AP85" s="186">
        <f t="shared" si="51"/>
        <v>0</v>
      </c>
      <c r="AQ85" s="186">
        <f t="shared" si="51"/>
        <v>861</v>
      </c>
      <c r="AR85" s="186">
        <f t="shared" si="51"/>
        <v>0</v>
      </c>
      <c r="AS85" s="186">
        <f t="shared" si="51"/>
        <v>1955</v>
      </c>
      <c r="AT85" s="186">
        <f t="shared" si="51"/>
        <v>0</v>
      </c>
      <c r="AU85" s="186">
        <f t="shared" si="51"/>
        <v>1955</v>
      </c>
      <c r="AV85" s="186">
        <f t="shared" si="51"/>
        <v>3595</v>
      </c>
      <c r="AW85" s="186">
        <f t="shared" si="51"/>
        <v>0</v>
      </c>
      <c r="AX85" s="186">
        <f t="shared" si="51"/>
        <v>2793</v>
      </c>
      <c r="AY85" s="186">
        <f t="shared" si="51"/>
        <v>0</v>
      </c>
      <c r="AZ85" s="186">
        <f t="shared" si="51"/>
        <v>6388</v>
      </c>
      <c r="BA85" s="186">
        <f t="shared" si="51"/>
        <v>0</v>
      </c>
      <c r="BB85" s="186">
        <f t="shared" si="51"/>
        <v>6388</v>
      </c>
      <c r="BC85" s="186">
        <f t="shared" si="51"/>
        <v>80</v>
      </c>
      <c r="BD85" s="186">
        <f t="shared" si="51"/>
        <v>400</v>
      </c>
      <c r="BE85" s="186">
        <f t="shared" si="51"/>
        <v>160</v>
      </c>
      <c r="BF85" s="186">
        <f t="shared" si="51"/>
        <v>800</v>
      </c>
      <c r="BG85" s="186">
        <f t="shared" si="51"/>
        <v>0</v>
      </c>
      <c r="BH85" s="186">
        <f t="shared" si="51"/>
        <v>0</v>
      </c>
      <c r="BI85" s="186">
        <f t="shared" si="51"/>
        <v>0</v>
      </c>
      <c r="BJ85" s="186">
        <f t="shared" si="51"/>
        <v>0</v>
      </c>
      <c r="BK85" s="186">
        <f t="shared" si="51"/>
        <v>0</v>
      </c>
      <c r="BL85" s="186">
        <f t="shared" si="51"/>
        <v>0</v>
      </c>
      <c r="BM85" s="186">
        <f t="shared" si="51"/>
        <v>0</v>
      </c>
    </row>
    <row r="86" spans="1:65" s="127" customFormat="1" ht="16.95" customHeight="1">
      <c r="A86" s="134">
        <v>65</v>
      </c>
      <c r="B86" s="140" t="s">
        <v>75</v>
      </c>
      <c r="C86" s="124">
        <v>14500</v>
      </c>
      <c r="D86" s="124">
        <v>0</v>
      </c>
      <c r="E86" s="124">
        <v>1040</v>
      </c>
      <c r="F86" s="124">
        <v>0</v>
      </c>
      <c r="G86" s="124">
        <v>908</v>
      </c>
      <c r="H86" s="125">
        <f t="shared" si="35"/>
        <v>87.307692307692307</v>
      </c>
      <c r="I86" s="124">
        <v>0</v>
      </c>
      <c r="J86" s="125"/>
      <c r="K86" s="124">
        <f>G86+'Aug24'!K86</f>
        <v>3644</v>
      </c>
      <c r="L86" s="173">
        <f t="shared" si="33"/>
        <v>25.131034482758622</v>
      </c>
      <c r="M86" s="124">
        <f>I86+'Aug24'!M86</f>
        <v>0</v>
      </c>
      <c r="N86" s="125"/>
      <c r="O86" s="124">
        <v>32</v>
      </c>
      <c r="P86" s="124"/>
      <c r="Q86" s="124">
        <f>O86+'Aug24'!Q86</f>
        <v>180</v>
      </c>
      <c r="R86" s="124">
        <f>P86+'Aug24'!R86</f>
        <v>0</v>
      </c>
      <c r="S86" s="124">
        <v>2222</v>
      </c>
      <c r="T86" s="124"/>
      <c r="U86" s="124">
        <v>646</v>
      </c>
      <c r="V86" s="124">
        <v>0</v>
      </c>
      <c r="W86" s="124">
        <v>378</v>
      </c>
      <c r="X86" s="124"/>
      <c r="Y86" s="125">
        <f t="shared" si="34"/>
        <v>58.513931888544889</v>
      </c>
      <c r="Z86" s="125"/>
      <c r="AA86" s="124">
        <v>1198</v>
      </c>
      <c r="AB86" s="124"/>
      <c r="AC86" s="124">
        <v>634</v>
      </c>
      <c r="AD86" s="124"/>
      <c r="AE86" s="124">
        <v>324</v>
      </c>
      <c r="AF86" s="124"/>
      <c r="AG86" s="124">
        <v>79</v>
      </c>
      <c r="AH86" s="124"/>
      <c r="AI86" s="124">
        <v>111</v>
      </c>
      <c r="AJ86" s="124"/>
      <c r="AK86" s="124">
        <v>39</v>
      </c>
      <c r="AL86" s="124"/>
      <c r="AM86" s="124">
        <v>68</v>
      </c>
      <c r="AN86" s="124"/>
      <c r="AO86" s="124">
        <v>163</v>
      </c>
      <c r="AP86" s="124"/>
      <c r="AQ86" s="124">
        <v>145</v>
      </c>
      <c r="AR86" s="124"/>
      <c r="AS86" s="124">
        <f t="shared" si="36"/>
        <v>308</v>
      </c>
      <c r="AT86" s="124">
        <f t="shared" si="37"/>
        <v>0</v>
      </c>
      <c r="AU86" s="124">
        <f t="shared" si="38"/>
        <v>308</v>
      </c>
      <c r="AV86" s="124">
        <f>AO86+'Aug24'!AV86</f>
        <v>558</v>
      </c>
      <c r="AW86" s="124">
        <f>AP86+'Aug24'!AW86</f>
        <v>0</v>
      </c>
      <c r="AX86" s="124">
        <f>AQ86+'Aug24'!AX86</f>
        <v>456</v>
      </c>
      <c r="AY86" s="124">
        <f>AR86+'Aug24'!AY86</f>
        <v>0</v>
      </c>
      <c r="AZ86" s="124">
        <f t="shared" si="39"/>
        <v>1014</v>
      </c>
      <c r="BA86" s="124">
        <f t="shared" si="40"/>
        <v>0</v>
      </c>
      <c r="BB86" s="124">
        <f t="shared" si="41"/>
        <v>1014</v>
      </c>
      <c r="BC86" s="124"/>
      <c r="BD86" s="124"/>
      <c r="BE86" s="124"/>
      <c r="BF86" s="124"/>
      <c r="BG86" s="124"/>
      <c r="BH86" s="124"/>
      <c r="BI86" s="124"/>
      <c r="BJ86" s="124"/>
      <c r="BK86" s="175"/>
      <c r="BL86" s="175"/>
      <c r="BM86" s="124">
        <f t="shared" si="30"/>
        <v>0</v>
      </c>
    </row>
    <row r="87" spans="1:65" s="127" customFormat="1" ht="16.95" customHeight="1">
      <c r="A87" s="128">
        <v>66</v>
      </c>
      <c r="B87" s="124" t="s">
        <v>76</v>
      </c>
      <c r="C87" s="124">
        <v>15000</v>
      </c>
      <c r="D87" s="124">
        <v>0</v>
      </c>
      <c r="E87" s="124">
        <v>1090</v>
      </c>
      <c r="F87" s="124">
        <v>0</v>
      </c>
      <c r="G87" s="124">
        <v>1184</v>
      </c>
      <c r="H87" s="125">
        <f t="shared" si="35"/>
        <v>108.62385321100918</v>
      </c>
      <c r="I87" s="124">
        <v>0</v>
      </c>
      <c r="J87" s="125"/>
      <c r="K87" s="124">
        <f>G87+'Aug24'!K87</f>
        <v>4904</v>
      </c>
      <c r="L87" s="173">
        <f t="shared" si="33"/>
        <v>32.693333333333335</v>
      </c>
      <c r="M87" s="124">
        <f>I87+'Aug24'!M87</f>
        <v>0</v>
      </c>
      <c r="N87" s="125"/>
      <c r="O87" s="124">
        <v>52</v>
      </c>
      <c r="P87" s="124"/>
      <c r="Q87" s="124">
        <f>O87+'Aug24'!Q87</f>
        <v>122</v>
      </c>
      <c r="R87" s="124">
        <f>P87+'Aug24'!R87</f>
        <v>0</v>
      </c>
      <c r="S87" s="124">
        <v>1862</v>
      </c>
      <c r="T87" s="124">
        <v>0</v>
      </c>
      <c r="U87" s="124">
        <v>690</v>
      </c>
      <c r="V87" s="124">
        <v>0</v>
      </c>
      <c r="W87" s="124">
        <v>464</v>
      </c>
      <c r="X87" s="124"/>
      <c r="Y87" s="125">
        <f t="shared" si="34"/>
        <v>67.246376811594203</v>
      </c>
      <c r="Z87" s="125"/>
      <c r="AA87" s="124">
        <v>1688</v>
      </c>
      <c r="AB87" s="124"/>
      <c r="AC87" s="124">
        <v>852</v>
      </c>
      <c r="AD87" s="124"/>
      <c r="AE87" s="124">
        <v>348</v>
      </c>
      <c r="AF87" s="124"/>
      <c r="AG87" s="124">
        <v>95</v>
      </c>
      <c r="AH87" s="124"/>
      <c r="AI87" s="124">
        <v>120</v>
      </c>
      <c r="AJ87" s="124"/>
      <c r="AK87" s="124">
        <v>48</v>
      </c>
      <c r="AL87" s="124"/>
      <c r="AM87" s="124">
        <v>23</v>
      </c>
      <c r="AN87" s="124"/>
      <c r="AO87" s="124">
        <v>298</v>
      </c>
      <c r="AP87" s="124"/>
      <c r="AQ87" s="124">
        <v>231</v>
      </c>
      <c r="AR87" s="124"/>
      <c r="AS87" s="124">
        <f t="shared" si="36"/>
        <v>529</v>
      </c>
      <c r="AT87" s="124">
        <f t="shared" si="37"/>
        <v>0</v>
      </c>
      <c r="AU87" s="124">
        <f t="shared" si="38"/>
        <v>529</v>
      </c>
      <c r="AV87" s="124">
        <f>AO87+'Aug24'!AV87</f>
        <v>936</v>
      </c>
      <c r="AW87" s="124">
        <f>AP87+'Aug24'!AW87</f>
        <v>0</v>
      </c>
      <c r="AX87" s="124">
        <f>AQ87+'Aug24'!AX87</f>
        <v>736</v>
      </c>
      <c r="AY87" s="124">
        <f>AR87+'Aug24'!AY87</f>
        <v>0</v>
      </c>
      <c r="AZ87" s="124">
        <f t="shared" si="39"/>
        <v>1672</v>
      </c>
      <c r="BA87" s="124">
        <f t="shared" si="40"/>
        <v>0</v>
      </c>
      <c r="BB87" s="124">
        <f t="shared" si="41"/>
        <v>1672</v>
      </c>
      <c r="BC87" s="124"/>
      <c r="BD87" s="124"/>
      <c r="BE87" s="124"/>
      <c r="BF87" s="124"/>
      <c r="BG87" s="124"/>
      <c r="BH87" s="124"/>
      <c r="BI87" s="124"/>
      <c r="BJ87" s="124"/>
      <c r="BK87" s="175"/>
      <c r="BL87" s="175"/>
      <c r="BM87" s="124">
        <f t="shared" si="30"/>
        <v>0</v>
      </c>
    </row>
    <row r="88" spans="1:65" s="133" customFormat="1" ht="16.95" customHeight="1">
      <c r="A88" s="185"/>
      <c r="B88" s="186" t="s">
        <v>18</v>
      </c>
      <c r="C88" s="186">
        <f>SUM(C86:C87)</f>
        <v>29500</v>
      </c>
      <c r="D88" s="186">
        <f t="shared" ref="D88:BM88" si="52">SUM(D86:D87)</f>
        <v>0</v>
      </c>
      <c r="E88" s="186">
        <f t="shared" si="52"/>
        <v>2130</v>
      </c>
      <c r="F88" s="186">
        <f t="shared" si="52"/>
        <v>0</v>
      </c>
      <c r="G88" s="186">
        <f t="shared" si="52"/>
        <v>2092</v>
      </c>
      <c r="H88" s="188">
        <f t="shared" si="35"/>
        <v>98.215962441314559</v>
      </c>
      <c r="I88" s="186">
        <f t="shared" si="52"/>
        <v>0</v>
      </c>
      <c r="J88" s="186">
        <f t="shared" si="52"/>
        <v>0</v>
      </c>
      <c r="K88" s="186">
        <f t="shared" si="52"/>
        <v>8548</v>
      </c>
      <c r="L88" s="189">
        <f t="shared" ref="L88" si="53">K88*100/C88</f>
        <v>28.976271186440677</v>
      </c>
      <c r="M88" s="186">
        <f t="shared" si="52"/>
        <v>0</v>
      </c>
      <c r="N88" s="186">
        <f t="shared" si="52"/>
        <v>0</v>
      </c>
      <c r="O88" s="186">
        <f t="shared" si="52"/>
        <v>84</v>
      </c>
      <c r="P88" s="186">
        <f t="shared" si="52"/>
        <v>0</v>
      </c>
      <c r="Q88" s="186">
        <f t="shared" si="52"/>
        <v>302</v>
      </c>
      <c r="R88" s="186">
        <f t="shared" si="52"/>
        <v>0</v>
      </c>
      <c r="S88" s="186">
        <f t="shared" si="52"/>
        <v>4084</v>
      </c>
      <c r="T88" s="186">
        <f t="shared" si="52"/>
        <v>0</v>
      </c>
      <c r="U88" s="186">
        <f t="shared" si="52"/>
        <v>1336</v>
      </c>
      <c r="V88" s="186">
        <f t="shared" si="52"/>
        <v>0</v>
      </c>
      <c r="W88" s="186">
        <f t="shared" si="52"/>
        <v>842</v>
      </c>
      <c r="X88" s="186">
        <f t="shared" si="52"/>
        <v>0</v>
      </c>
      <c r="Y88" s="188">
        <f t="shared" si="34"/>
        <v>63.023952095808383</v>
      </c>
      <c r="Z88" s="186">
        <f t="shared" si="52"/>
        <v>0</v>
      </c>
      <c r="AA88" s="186">
        <f t="shared" si="52"/>
        <v>2886</v>
      </c>
      <c r="AB88" s="186">
        <f t="shared" si="52"/>
        <v>0</v>
      </c>
      <c r="AC88" s="186">
        <f t="shared" si="52"/>
        <v>1486</v>
      </c>
      <c r="AD88" s="186">
        <f t="shared" si="52"/>
        <v>0</v>
      </c>
      <c r="AE88" s="186">
        <f t="shared" si="52"/>
        <v>672</v>
      </c>
      <c r="AF88" s="186">
        <f t="shared" si="52"/>
        <v>0</v>
      </c>
      <c r="AG88" s="186">
        <f t="shared" si="52"/>
        <v>174</v>
      </c>
      <c r="AH88" s="186">
        <f t="shared" si="52"/>
        <v>0</v>
      </c>
      <c r="AI88" s="186">
        <f t="shared" si="52"/>
        <v>231</v>
      </c>
      <c r="AJ88" s="186">
        <f t="shared" si="52"/>
        <v>0</v>
      </c>
      <c r="AK88" s="186">
        <f t="shared" si="52"/>
        <v>87</v>
      </c>
      <c r="AL88" s="186">
        <f t="shared" si="52"/>
        <v>0</v>
      </c>
      <c r="AM88" s="186">
        <f t="shared" si="52"/>
        <v>91</v>
      </c>
      <c r="AN88" s="186">
        <f t="shared" si="52"/>
        <v>0</v>
      </c>
      <c r="AO88" s="186">
        <f t="shared" si="52"/>
        <v>461</v>
      </c>
      <c r="AP88" s="186">
        <f t="shared" si="52"/>
        <v>0</v>
      </c>
      <c r="AQ88" s="186">
        <f t="shared" si="52"/>
        <v>376</v>
      </c>
      <c r="AR88" s="186">
        <f t="shared" si="52"/>
        <v>0</v>
      </c>
      <c r="AS88" s="186">
        <f t="shared" si="52"/>
        <v>837</v>
      </c>
      <c r="AT88" s="186">
        <f t="shared" si="52"/>
        <v>0</v>
      </c>
      <c r="AU88" s="186">
        <f t="shared" si="52"/>
        <v>837</v>
      </c>
      <c r="AV88" s="186">
        <f t="shared" si="52"/>
        <v>1494</v>
      </c>
      <c r="AW88" s="186">
        <f t="shared" si="52"/>
        <v>0</v>
      </c>
      <c r="AX88" s="186">
        <f t="shared" si="52"/>
        <v>1192</v>
      </c>
      <c r="AY88" s="186">
        <f t="shared" si="52"/>
        <v>0</v>
      </c>
      <c r="AZ88" s="186">
        <f t="shared" si="52"/>
        <v>2686</v>
      </c>
      <c r="BA88" s="186">
        <f t="shared" si="52"/>
        <v>0</v>
      </c>
      <c r="BB88" s="186">
        <f t="shared" si="52"/>
        <v>2686</v>
      </c>
      <c r="BC88" s="186">
        <f t="shared" si="52"/>
        <v>0</v>
      </c>
      <c r="BD88" s="186">
        <f t="shared" si="52"/>
        <v>0</v>
      </c>
      <c r="BE88" s="186">
        <f t="shared" si="52"/>
        <v>0</v>
      </c>
      <c r="BF88" s="186">
        <f t="shared" si="52"/>
        <v>0</v>
      </c>
      <c r="BG88" s="186">
        <f t="shared" si="52"/>
        <v>0</v>
      </c>
      <c r="BH88" s="186">
        <f t="shared" si="52"/>
        <v>0</v>
      </c>
      <c r="BI88" s="186">
        <f t="shared" si="52"/>
        <v>0</v>
      </c>
      <c r="BJ88" s="186">
        <f t="shared" si="52"/>
        <v>0</v>
      </c>
      <c r="BK88" s="186">
        <f t="shared" si="52"/>
        <v>0</v>
      </c>
      <c r="BL88" s="186">
        <f t="shared" si="52"/>
        <v>0</v>
      </c>
      <c r="BM88" s="186">
        <f t="shared" si="52"/>
        <v>0</v>
      </c>
    </row>
    <row r="89" spans="1:65" s="133" customFormat="1" ht="18.600000000000001">
      <c r="A89" s="151"/>
      <c r="B89" s="152" t="s">
        <v>77</v>
      </c>
      <c r="C89" s="153">
        <f>C9+C12+C13+C19+C23+C26+C29+C33+C37+C38+C39+C40+C45+C51+C54+C57+C63+C67+C71+C76+C80+C85+C88</f>
        <v>3619500</v>
      </c>
      <c r="D89" s="154">
        <f>D9+D12+D13+D19+D23+D26+D29+D33+D37+D38+D39+D40+D45+D51+D54+D57+D63+D67+D71+D76+D80+D85+D88</f>
        <v>380500</v>
      </c>
      <c r="E89" s="155">
        <f>E9+E12+E13+E19+E23+E26+E29+E33+E37+E38+E39+E40+E45+E51+E54+E57+E63+E67+E71+E76+E80+E85+E88</f>
        <v>295651</v>
      </c>
      <c r="F89" s="155">
        <f>F9+F12+F13+F19+F23+F26+F29+F33+F37+F38+F39+F40+F45+F51+F54+F57+F63+F67+F71+F76+F80+F85+F88</f>
        <v>32567</v>
      </c>
      <c r="G89" s="155">
        <f>G9+G12+G13+G19+G23+G26+G29+G33+G37+G38+G39+G40+G45+G51+G54+G57+G63+G67+G71+G76+G80+G85+G88</f>
        <v>257926</v>
      </c>
      <c r="H89" s="125">
        <f t="shared" ref="H89" si="54">G89*100/E89</f>
        <v>87.240022864796671</v>
      </c>
      <c r="I89" s="154">
        <f>I9+I12+I13+I19+I23+I26+I29+I33+I37+I38+I39+I40+I45+I51+I54+I57+I63+I67+I71+I76+I80+I85+I88</f>
        <v>33326</v>
      </c>
      <c r="J89" s="138">
        <f t="shared" ref="J89" si="55">I89*100/F89</f>
        <v>102.33058003500476</v>
      </c>
      <c r="K89" s="154">
        <f>K9+K12+K13+K19+K23+K26+K29+K33+K37+K38+K39+K40+K45+K51+K54+K57+K63+K67+K71+K76+K80+K85+K88</f>
        <v>784178</v>
      </c>
      <c r="L89" s="150">
        <f t="shared" ref="L89" si="56">K89*100/C89</f>
        <v>21.665368144771378</v>
      </c>
      <c r="M89" s="154">
        <f>M9+M12+M13+M19+M23+M26+M29+M33+M37+M38+M39+M40+M45+M51+M54+M57+M63+M67+M71+M76+M80+M85+M88</f>
        <v>98549</v>
      </c>
      <c r="N89" s="157">
        <f t="shared" ref="N89" si="57">M89*100/D89</f>
        <v>25.899868593955322</v>
      </c>
      <c r="O89" s="155">
        <f>O9+O12+O13+O19+O23+O26+O29+O33+O37+O38+O39+O40+O45+O51+O54+O57+O63+O67+O71+O76+O80+O85+O88</f>
        <v>6157</v>
      </c>
      <c r="P89" s="155">
        <f t="shared" ref="P89:X89" si="58">P9+P12+P13+P19+P23+P26+P29+P33+P37+P38+P39+P40+P45+P51+P54+P57+P63+P67+P71+P76+P80+P85+P88</f>
        <v>1019</v>
      </c>
      <c r="Q89" s="155">
        <f t="shared" si="58"/>
        <v>19350</v>
      </c>
      <c r="R89" s="155">
        <f t="shared" si="58"/>
        <v>3454</v>
      </c>
      <c r="S89" s="155">
        <f t="shared" si="58"/>
        <v>412855</v>
      </c>
      <c r="T89" s="155">
        <f t="shared" si="58"/>
        <v>38472</v>
      </c>
      <c r="U89" s="155">
        <f t="shared" si="58"/>
        <v>104707</v>
      </c>
      <c r="V89" s="155">
        <f t="shared" si="58"/>
        <v>11412</v>
      </c>
      <c r="W89" s="155">
        <f t="shared" si="58"/>
        <v>56449</v>
      </c>
      <c r="X89" s="155">
        <f t="shared" si="58"/>
        <v>6068</v>
      </c>
      <c r="Y89" s="156">
        <f t="shared" ref="Y89:Z89" si="59">W89*100/U89</f>
        <v>53.91139083346863</v>
      </c>
      <c r="Z89" s="156">
        <f t="shared" si="59"/>
        <v>53.172099544339289</v>
      </c>
      <c r="AA89" s="155">
        <f t="shared" ref="AA89:AT89" si="60">AA9+AA12+AA13+AA19+AA23+AA26+AA29+AA33+AA37+AA38+AA39+AA40+AA45+AA51+AA54+AA57+AA63+AA67+AA71+AA76+AA80+AA85+AA88</f>
        <v>265082</v>
      </c>
      <c r="AB89" s="155">
        <f t="shared" si="60"/>
        <v>34996</v>
      </c>
      <c r="AC89" s="155">
        <f t="shared" si="60"/>
        <v>123710</v>
      </c>
      <c r="AD89" s="155">
        <f t="shared" si="60"/>
        <v>14091</v>
      </c>
      <c r="AE89" s="155">
        <f t="shared" si="60"/>
        <v>107687</v>
      </c>
      <c r="AF89" s="155">
        <f t="shared" si="60"/>
        <v>13420</v>
      </c>
      <c r="AG89" s="155">
        <f t="shared" si="60"/>
        <v>4579</v>
      </c>
      <c r="AH89" s="155">
        <f t="shared" si="60"/>
        <v>603</v>
      </c>
      <c r="AI89" s="155">
        <f t="shared" si="60"/>
        <v>15125</v>
      </c>
      <c r="AJ89" s="155">
        <f t="shared" si="60"/>
        <v>2621</v>
      </c>
      <c r="AK89" s="155">
        <f t="shared" si="60"/>
        <v>3816</v>
      </c>
      <c r="AL89" s="155">
        <f t="shared" si="60"/>
        <v>535</v>
      </c>
      <c r="AM89" s="155">
        <f t="shared" si="60"/>
        <v>10838</v>
      </c>
      <c r="AN89" s="155">
        <f t="shared" si="60"/>
        <v>1499</v>
      </c>
      <c r="AO89" s="155">
        <f t="shared" si="60"/>
        <v>60821</v>
      </c>
      <c r="AP89" s="155">
        <f t="shared" si="60"/>
        <v>7777</v>
      </c>
      <c r="AQ89" s="155">
        <f t="shared" si="60"/>
        <v>49520</v>
      </c>
      <c r="AR89" s="155">
        <f t="shared" si="60"/>
        <v>6326</v>
      </c>
      <c r="AS89" s="155">
        <f t="shared" si="60"/>
        <v>110341</v>
      </c>
      <c r="AT89" s="155">
        <f t="shared" si="60"/>
        <v>14103</v>
      </c>
      <c r="AU89" s="155">
        <f>AU9+AU12+AU13+AU19+AU23+AU26+AU29+AU33+AU37+AU38+AU39+AU40+AU45+AU51+AU54+AU57+AU63+AU67+AU71+AU76+AU80+AU85+AU88</f>
        <v>124444</v>
      </c>
      <c r="AV89" s="184">
        <f t="shared" ref="AV89:BB89" si="61">AV9+AV12+AV13+AV19+AV23+AV26+AV29+AV33+AV37+AV38+AV39+AV40+AV45+AV51+AV54+AV57+AV63+AV67+AV71+AV76+AV80+AV85+AV88</f>
        <v>180766</v>
      </c>
      <c r="AW89" s="184">
        <f t="shared" si="61"/>
        <v>23876</v>
      </c>
      <c r="AX89" s="184">
        <f t="shared" si="61"/>
        <v>150075</v>
      </c>
      <c r="AY89" s="184">
        <f t="shared" si="61"/>
        <v>19544</v>
      </c>
      <c r="AZ89" s="184">
        <f t="shared" si="61"/>
        <v>330841</v>
      </c>
      <c r="BA89" s="184">
        <f t="shared" si="61"/>
        <v>43420</v>
      </c>
      <c r="BB89" s="184">
        <f t="shared" si="61"/>
        <v>374261</v>
      </c>
      <c r="BC89" s="155">
        <f>BC9+BC12+BC13+BC19+BC23+BC26+BC29+BC33+BC37+BC38+BC39+BC40+BC45+BC51+BC54+BC57+BC63+BC67+BC71+BC76+BC80+BC85+BC88</f>
        <v>260</v>
      </c>
      <c r="BD89" s="155">
        <f>BD9+BD12+BD13+BD19+BD23+BD26+BD29+BD33+BD37+BD38+BD39+BD40+BD45+BD51+BD54+BD57+BD63+BD67+BD71+BD76+BD80+BD85+BD88</f>
        <v>1300</v>
      </c>
      <c r="BE89" s="155">
        <f t="shared" ref="BE89:BF89" si="62">BE9+BE12+BE13+BE19+BE23+BE26+BE29+BE33+BE37+BE38+BE39+BE40+BE45+BE51+BE54+BE57+BE63+BE67+BE71+BE76+BE80+BE85+BE88</f>
        <v>708</v>
      </c>
      <c r="BF89" s="155">
        <f t="shared" si="62"/>
        <v>3540</v>
      </c>
      <c r="BG89" s="155">
        <f>BG9+BG12+BG13+BG19+BG23+BG26+BG29+BG33+BG37+BG38+BG39+BG40+BG45+BG51+BG54+BG57+BG63+BG67+BG71+BG76+BG80+BG85+BG88</f>
        <v>205</v>
      </c>
      <c r="BH89" s="155">
        <f>BH9+BH12+BH13+BH19+BH23+BH26+BH29+BH33+BH37+BH38+BH39+BH40+BH45+BH51+BH54+BH57+BH63+BH67+BH71+BH76+BH80+BH85+BH88</f>
        <v>35632</v>
      </c>
      <c r="BI89" s="155">
        <f>BI9+BI12+BI13+BI19+BI23+BI26+BI29+BI33+BI37+BI38+BI39+BI40+BI45+BI51+BI54+BI57+BI63+BI67+BI71+BI76+BI80+BI85+BI88</f>
        <v>332335</v>
      </c>
      <c r="BJ89" s="155">
        <f>BJ9+BJ12+BJ13+BJ19+BJ23+BJ26+BJ29+BJ33+BJ37+BJ38+BJ39+BJ40+BJ45+BJ51+BJ54+BJ57+BJ63+BJ67+BJ71+BJ76+BJ80+BJ85+BJ88</f>
        <v>369433</v>
      </c>
      <c r="BK89" s="155">
        <f t="shared" ref="BK89:BM89" si="63">BK9+BK12+BK13+BK19+BK23+BK26+BK29+BK33+BK37+BK38+BK39+BK40+BK45+BK51+BK54+BK57+BK63+BK67+BK71+BK76+BK80+BK85+BK88</f>
        <v>108793</v>
      </c>
      <c r="BL89" s="155">
        <f t="shared" si="63"/>
        <v>938995</v>
      </c>
      <c r="BM89" s="155">
        <f t="shared" si="63"/>
        <v>1047788</v>
      </c>
    </row>
    <row r="90" spans="1:65" s="116" customFormat="1" ht="18.600000000000001">
      <c r="A90" s="158"/>
      <c r="B90" s="159" t="s">
        <v>136</v>
      </c>
      <c r="C90" s="160">
        <f>C89+D89</f>
        <v>4000000</v>
      </c>
      <c r="D90" s="161"/>
      <c r="E90" s="160">
        <f>E89+F89</f>
        <v>328218</v>
      </c>
      <c r="F90" s="161"/>
      <c r="G90" s="160">
        <f>G89+I89</f>
        <v>291252</v>
      </c>
      <c r="H90" s="162">
        <f>G90*100/E90</f>
        <v>88.737363581522033</v>
      </c>
      <c r="I90" s="163"/>
      <c r="J90" s="164"/>
      <c r="K90" s="160">
        <f>K89+M89</f>
        <v>882727</v>
      </c>
      <c r="L90" s="150">
        <f>K90*100/C90</f>
        <v>22.068175</v>
      </c>
      <c r="M90" s="164"/>
      <c r="N90" s="161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  <c r="BD90" s="165"/>
      <c r="BE90" s="165"/>
      <c r="BF90" s="165"/>
      <c r="BG90" s="165"/>
      <c r="BH90" s="165"/>
      <c r="BI90" s="165"/>
      <c r="BJ90" s="165"/>
    </row>
  </sheetData>
  <sheetProtection algorithmName="SHA-512" hashValue="/mFgzqos2JDAjQiNpL5wy1sdF6ifc9l2dEF3Y3VxovhywKhpjMOZzg0kkgzojtDwQXRarje8eW3qddU/zP+wRQ==" saltValue="gKLSVuh4W0cw4i3rOl/zpw==" spinCount="100000" sheet="1" objects="1" scenarios="1"/>
  <mergeCells count="23">
    <mergeCell ref="F1:F2"/>
    <mergeCell ref="A1:A2"/>
    <mergeCell ref="B1:B2"/>
    <mergeCell ref="C1:C2"/>
    <mergeCell ref="D1:D2"/>
    <mergeCell ref="E1:E2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BC1:BC2"/>
    <mergeCell ref="BD1:BD2"/>
    <mergeCell ref="BE1:BF1"/>
    <mergeCell ref="BG1:BJ1"/>
    <mergeCell ref="BK1:BM1"/>
  </mergeCells>
  <pageMargins left="0.7" right="0.7" top="0.5" bottom="0.5" header="0.05" footer="0.05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workbookViewId="0">
      <selection activeCell="H14" sqref="H14"/>
    </sheetView>
  </sheetViews>
  <sheetFormatPr defaultColWidth="8.88671875" defaultRowHeight="18.600000000000001"/>
  <cols>
    <col min="1" max="1" width="24.33203125" style="54" customWidth="1"/>
    <col min="2" max="2" width="15" style="54" customWidth="1"/>
    <col min="3" max="3" width="13.5546875" style="54" customWidth="1"/>
    <col min="4" max="4" width="16.6640625" style="54" customWidth="1"/>
    <col min="5" max="5" width="20" style="54" customWidth="1"/>
    <col min="6" max="6" width="16" style="54" customWidth="1"/>
    <col min="7" max="8" width="14.33203125" style="54" customWidth="1"/>
    <col min="9" max="9" width="13" style="54" customWidth="1"/>
    <col min="10" max="10" width="14.6640625" style="54" customWidth="1"/>
    <col min="11" max="11" width="15.33203125" style="54" customWidth="1"/>
    <col min="12" max="16384" width="8.88671875" style="54"/>
  </cols>
  <sheetData>
    <row r="1" spans="1:11" ht="25.8">
      <c r="A1" s="458" t="s">
        <v>137</v>
      </c>
      <c r="B1" s="458"/>
      <c r="C1" s="458"/>
      <c r="D1" s="458"/>
      <c r="E1" s="458"/>
      <c r="F1" s="54" t="s">
        <v>179</v>
      </c>
      <c r="J1" s="84" t="s">
        <v>180</v>
      </c>
      <c r="K1" s="84" t="s">
        <v>181</v>
      </c>
    </row>
    <row r="2" spans="1:11" ht="25.8">
      <c r="A2" s="459" t="s">
        <v>138</v>
      </c>
      <c r="B2" s="459"/>
      <c r="C2" s="459"/>
      <c r="D2" s="459"/>
      <c r="E2" s="459"/>
      <c r="F2" s="54" t="s">
        <v>182</v>
      </c>
    </row>
    <row r="3" spans="1:11">
      <c r="G3" s="54" t="s">
        <v>183</v>
      </c>
    </row>
    <row r="4" spans="1:11">
      <c r="A4" s="54" t="s">
        <v>141</v>
      </c>
      <c r="B4" s="54" t="s">
        <v>142</v>
      </c>
      <c r="G4" s="54" t="s">
        <v>184</v>
      </c>
    </row>
    <row r="5" spans="1:11">
      <c r="A5" s="54" t="s">
        <v>140</v>
      </c>
      <c r="B5" s="54" t="s">
        <v>224</v>
      </c>
      <c r="F5" s="54" t="s">
        <v>185</v>
      </c>
    </row>
    <row r="6" spans="1:11">
      <c r="A6" s="54" t="s">
        <v>139</v>
      </c>
      <c r="B6" s="60">
        <v>45565</v>
      </c>
      <c r="G6" s="54" t="s">
        <v>186</v>
      </c>
    </row>
    <row r="7" spans="1:11" ht="22.95" customHeight="1">
      <c r="F7" s="84" t="s">
        <v>187</v>
      </c>
      <c r="G7" s="84" t="s">
        <v>188</v>
      </c>
      <c r="H7" s="84" t="s">
        <v>189</v>
      </c>
      <c r="I7" s="84" t="s">
        <v>191</v>
      </c>
      <c r="J7" s="84" t="s">
        <v>190</v>
      </c>
    </row>
    <row r="8" spans="1:11">
      <c r="A8" s="61" t="s">
        <v>144</v>
      </c>
      <c r="F8" s="55" t="s">
        <v>165</v>
      </c>
      <c r="G8" s="55" t="s">
        <v>165</v>
      </c>
      <c r="H8" s="55" t="s">
        <v>165</v>
      </c>
      <c r="I8" s="55" t="s">
        <v>165</v>
      </c>
      <c r="J8" s="55" t="s">
        <v>165</v>
      </c>
    </row>
    <row r="9" spans="1:11">
      <c r="A9" s="457" t="s">
        <v>156</v>
      </c>
      <c r="B9" s="457" t="s">
        <v>145</v>
      </c>
      <c r="C9" s="457"/>
      <c r="D9" s="457"/>
      <c r="E9" s="479" t="s">
        <v>146</v>
      </c>
      <c r="F9" s="54" t="s">
        <v>192</v>
      </c>
      <c r="J9" s="54" t="s">
        <v>230</v>
      </c>
    </row>
    <row r="10" spans="1:11" ht="22.95" customHeight="1">
      <c r="A10" s="457"/>
      <c r="B10" s="207" t="s">
        <v>147</v>
      </c>
      <c r="C10" s="172" t="s">
        <v>148</v>
      </c>
      <c r="D10" s="6" t="s">
        <v>149</v>
      </c>
      <c r="E10" s="480"/>
      <c r="F10" s="474" t="s">
        <v>193</v>
      </c>
      <c r="G10" s="450" t="s">
        <v>194</v>
      </c>
      <c r="H10" s="451"/>
      <c r="I10" s="476" t="s">
        <v>228</v>
      </c>
      <c r="J10" s="477"/>
      <c r="K10" s="452" t="s">
        <v>149</v>
      </c>
    </row>
    <row r="11" spans="1:11">
      <c r="A11" s="59">
        <v>1</v>
      </c>
      <c r="B11" s="59">
        <v>2</v>
      </c>
      <c r="C11" s="59">
        <v>3</v>
      </c>
      <c r="D11" s="59">
        <v>4</v>
      </c>
      <c r="E11" s="59">
        <v>5</v>
      </c>
      <c r="F11" s="475"/>
      <c r="G11" s="78" t="s">
        <v>195</v>
      </c>
      <c r="H11" s="78" t="s">
        <v>196</v>
      </c>
      <c r="I11" s="202" t="s">
        <v>196</v>
      </c>
      <c r="J11" s="203" t="s">
        <v>219</v>
      </c>
      <c r="K11" s="454"/>
    </row>
    <row r="12" spans="1:11">
      <c r="A12" s="56" t="s">
        <v>150</v>
      </c>
      <c r="B12" s="57" t="s">
        <v>157</v>
      </c>
      <c r="C12" s="56"/>
      <c r="D12" s="56"/>
      <c r="E12" s="56"/>
      <c r="F12" s="76" t="s">
        <v>197</v>
      </c>
      <c r="G12" s="93"/>
      <c r="H12" s="87"/>
      <c r="I12" s="93"/>
      <c r="J12" s="87"/>
      <c r="K12" s="93"/>
    </row>
    <row r="13" spans="1:11" ht="18.600000000000001" customHeight="1">
      <c r="A13" s="56" t="s">
        <v>231</v>
      </c>
      <c r="B13" s="57" t="s">
        <v>157</v>
      </c>
      <c r="C13" s="56"/>
      <c r="D13" s="56"/>
      <c r="E13" s="56"/>
      <c r="F13" s="113" t="s">
        <v>199</v>
      </c>
      <c r="G13" s="95">
        <f>'Sep24'!D89</f>
        <v>380500</v>
      </c>
      <c r="H13" s="95">
        <f>'Sep24'!F89</f>
        <v>32567</v>
      </c>
      <c r="I13" s="95">
        <f>'Sep24'!I89</f>
        <v>33326</v>
      </c>
      <c r="J13" s="103">
        <f>'Summary Aug24'!J13+I13</f>
        <v>98549</v>
      </c>
      <c r="K13" s="171" t="s">
        <v>158</v>
      </c>
    </row>
    <row r="14" spans="1:11">
      <c r="A14" s="56" t="s">
        <v>232</v>
      </c>
      <c r="B14" s="57" t="s">
        <v>157</v>
      </c>
      <c r="C14" s="56"/>
      <c r="D14" s="56"/>
      <c r="E14" s="56"/>
      <c r="F14" s="114" t="s">
        <v>198</v>
      </c>
      <c r="G14" s="95">
        <f>'Sep24'!C89</f>
        <v>3619500</v>
      </c>
      <c r="H14" s="95">
        <f>'Sep24'!E89</f>
        <v>295651</v>
      </c>
      <c r="I14" s="95">
        <f>'Sep24'!G89</f>
        <v>257926</v>
      </c>
      <c r="J14" s="103">
        <f>'Summary Aug24'!J14+I14</f>
        <v>784178</v>
      </c>
      <c r="K14" s="170" t="s">
        <v>158</v>
      </c>
    </row>
    <row r="15" spans="1:11">
      <c r="A15" s="56" t="s">
        <v>233</v>
      </c>
      <c r="B15" s="57" t="s">
        <v>157</v>
      </c>
      <c r="C15" s="56"/>
      <c r="D15" s="56"/>
      <c r="E15" s="56"/>
      <c r="F15" s="115" t="s">
        <v>178</v>
      </c>
      <c r="G15" s="7">
        <f>SUM(G13:G14)</f>
        <v>4000000</v>
      </c>
      <c r="H15" s="7">
        <f>SUM(H13:H14)</f>
        <v>328218</v>
      </c>
      <c r="I15" s="7">
        <f>SUM(I13:I14)</f>
        <v>291252</v>
      </c>
      <c r="J15" s="7">
        <f>SUM(J13:J14)</f>
        <v>882727</v>
      </c>
      <c r="K15" s="99" t="s">
        <v>158</v>
      </c>
    </row>
    <row r="16" spans="1:11">
      <c r="A16" s="56" t="s">
        <v>234</v>
      </c>
      <c r="B16" s="57" t="s">
        <v>157</v>
      </c>
      <c r="C16" s="56"/>
      <c r="D16" s="4"/>
      <c r="E16" s="56"/>
      <c r="F16" s="54" t="s">
        <v>200</v>
      </c>
      <c r="G16" s="78"/>
      <c r="I16" s="79"/>
      <c r="K16" s="79"/>
    </row>
    <row r="17" spans="1:11">
      <c r="A17" s="56" t="s">
        <v>155</v>
      </c>
      <c r="B17" s="172" t="s">
        <v>220</v>
      </c>
      <c r="C17" s="172" t="s">
        <v>226</v>
      </c>
      <c r="D17" s="172" t="s">
        <v>225</v>
      </c>
      <c r="E17" s="56"/>
      <c r="F17" s="63" t="s">
        <v>201</v>
      </c>
      <c r="G17" s="100">
        <v>430000</v>
      </c>
      <c r="H17" s="191">
        <v>32612</v>
      </c>
      <c r="I17" s="95">
        <f>'Sep24'!BH89</f>
        <v>35632</v>
      </c>
      <c r="J17" s="103">
        <f>'Summary Aug24'!J17+I17</f>
        <v>108793</v>
      </c>
      <c r="K17" s="79"/>
    </row>
    <row r="18" spans="1:11">
      <c r="A18" s="62" t="s">
        <v>159</v>
      </c>
      <c r="F18" s="63" t="s">
        <v>208</v>
      </c>
      <c r="G18" s="100">
        <v>3750000</v>
      </c>
      <c r="H18" s="191">
        <v>250000</v>
      </c>
      <c r="I18" s="95">
        <f>'Sep24'!BI89</f>
        <v>332335</v>
      </c>
      <c r="J18" s="103">
        <f>'Summary Aug24'!J18+I18</f>
        <v>938995</v>
      </c>
      <c r="K18" s="80"/>
    </row>
    <row r="19" spans="1:11">
      <c r="F19" s="88" t="s">
        <v>178</v>
      </c>
      <c r="G19" s="7">
        <f>SUM(G17:G18)</f>
        <v>4180000</v>
      </c>
      <c r="H19" s="192">
        <f>SUM(H17:H18)</f>
        <v>282612</v>
      </c>
      <c r="I19" s="7">
        <f>SUM(I17:I18)</f>
        <v>367967</v>
      </c>
      <c r="J19" s="7">
        <f>SUM(J17:J18)</f>
        <v>1047788</v>
      </c>
      <c r="K19" s="56"/>
    </row>
    <row r="20" spans="1:11">
      <c r="A20" s="61" t="s">
        <v>160</v>
      </c>
      <c r="F20" s="54" t="s">
        <v>202</v>
      </c>
      <c r="G20" s="78"/>
      <c r="H20" s="193"/>
      <c r="I20" s="78"/>
      <c r="K20" s="78"/>
    </row>
    <row r="21" spans="1:11">
      <c r="A21" s="54" t="s">
        <v>161</v>
      </c>
      <c r="C21" s="54" t="s">
        <v>230</v>
      </c>
      <c r="F21" s="63" t="s">
        <v>201</v>
      </c>
      <c r="G21" s="100">
        <v>152200</v>
      </c>
      <c r="H21" s="194">
        <v>11358</v>
      </c>
      <c r="I21" s="100">
        <f>'Sep24'!AT89</f>
        <v>14103</v>
      </c>
      <c r="J21" s="103">
        <f>'Summary Aug24'!J21+I21</f>
        <v>43420</v>
      </c>
      <c r="K21" s="171" t="s">
        <v>158</v>
      </c>
    </row>
    <row r="22" spans="1:11">
      <c r="A22" s="54" t="s">
        <v>163</v>
      </c>
      <c r="C22" s="54" t="s">
        <v>230</v>
      </c>
      <c r="F22" s="63" t="s">
        <v>208</v>
      </c>
      <c r="G22" s="104">
        <v>1447800</v>
      </c>
      <c r="H22" s="194">
        <v>119426</v>
      </c>
      <c r="I22" s="104">
        <f>'Sep24'!AS89</f>
        <v>110341</v>
      </c>
      <c r="J22" s="103">
        <f>'Summary Aug24'!J22+I22</f>
        <v>330841</v>
      </c>
      <c r="K22" s="170" t="s">
        <v>158</v>
      </c>
    </row>
    <row r="23" spans="1:11">
      <c r="A23" s="61" t="s">
        <v>164</v>
      </c>
      <c r="C23" s="54" t="s">
        <v>230</v>
      </c>
      <c r="D23" s="54" t="s">
        <v>165</v>
      </c>
      <c r="F23" s="88" t="s">
        <v>178</v>
      </c>
      <c r="G23" s="7">
        <f>SUM(G21:G22)</f>
        <v>1600000</v>
      </c>
      <c r="H23" s="192">
        <f>SUM(H21:H22)</f>
        <v>130784</v>
      </c>
      <c r="I23" s="7">
        <f>SUM(I21:I22)</f>
        <v>124444</v>
      </c>
      <c r="J23" s="7">
        <f>SUM(J21:J22)</f>
        <v>374261</v>
      </c>
      <c r="K23" s="99" t="s">
        <v>158</v>
      </c>
    </row>
    <row r="24" spans="1:11">
      <c r="A24" s="63" t="s">
        <v>166</v>
      </c>
      <c r="C24" s="54" t="s">
        <v>230</v>
      </c>
      <c r="D24" s="54" t="s">
        <v>165</v>
      </c>
      <c r="F24" s="56" t="s">
        <v>203</v>
      </c>
      <c r="G24" s="102">
        <v>3000</v>
      </c>
      <c r="H24" s="195">
        <v>238</v>
      </c>
      <c r="I24" s="100">
        <f>'Sep24'!BC89</f>
        <v>260</v>
      </c>
      <c r="J24" s="103">
        <f>'Summary Aug24'!J24+I24</f>
        <v>708</v>
      </c>
      <c r="K24" s="99" t="s">
        <v>158</v>
      </c>
    </row>
    <row r="25" spans="1:11">
      <c r="A25" s="168" t="s">
        <v>175</v>
      </c>
      <c r="B25" s="169"/>
      <c r="C25" s="169" t="s">
        <v>176</v>
      </c>
      <c r="D25" s="83" t="s">
        <v>177</v>
      </c>
      <c r="E25" s="83" t="s">
        <v>178</v>
      </c>
      <c r="F25" s="89" t="s">
        <v>204</v>
      </c>
      <c r="G25" s="7">
        <v>55</v>
      </c>
      <c r="H25" s="196">
        <v>0</v>
      </c>
      <c r="I25" s="7">
        <v>8</v>
      </c>
      <c r="J25" s="197">
        <f>'Summary Aug24'!J25+I25</f>
        <v>8</v>
      </c>
      <c r="K25" s="56"/>
    </row>
    <row r="26" spans="1:11">
      <c r="A26" s="70" t="s">
        <v>167</v>
      </c>
      <c r="B26" s="71"/>
      <c r="C26" s="64"/>
      <c r="D26" s="56"/>
      <c r="E26" s="56"/>
      <c r="F26" s="54" t="s">
        <v>205</v>
      </c>
    </row>
    <row r="27" spans="1:11" ht="22.95" customHeight="1">
      <c r="A27" s="70" t="s">
        <v>168</v>
      </c>
      <c r="B27" s="71"/>
      <c r="C27" s="64"/>
      <c r="D27" s="56"/>
      <c r="E27" s="56"/>
      <c r="F27" s="446" t="s">
        <v>193</v>
      </c>
      <c r="G27" s="455" t="s">
        <v>194</v>
      </c>
      <c r="H27" s="456"/>
      <c r="I27" s="478" t="s">
        <v>229</v>
      </c>
      <c r="J27" s="478"/>
      <c r="K27" s="460" t="s">
        <v>227</v>
      </c>
    </row>
    <row r="28" spans="1:11">
      <c r="A28" s="70" t="s">
        <v>169</v>
      </c>
      <c r="B28" s="71"/>
      <c r="C28" s="64"/>
      <c r="D28" s="56"/>
      <c r="E28" s="56"/>
      <c r="F28" s="447"/>
      <c r="G28" s="57" t="s">
        <v>195</v>
      </c>
      <c r="H28" s="57" t="s">
        <v>196</v>
      </c>
      <c r="I28" s="206" t="s">
        <v>196</v>
      </c>
      <c r="J28" s="205" t="s">
        <v>219</v>
      </c>
      <c r="K28" s="461"/>
    </row>
    <row r="29" spans="1:11">
      <c r="A29" s="68" t="s">
        <v>170</v>
      </c>
      <c r="B29" s="69"/>
      <c r="C29" s="67"/>
      <c r="D29" s="78"/>
      <c r="E29" s="78"/>
      <c r="F29" s="90" t="s">
        <v>214</v>
      </c>
      <c r="G29" s="93"/>
      <c r="H29" s="86"/>
      <c r="I29" s="204"/>
      <c r="J29" s="86"/>
      <c r="K29" s="93"/>
    </row>
    <row r="30" spans="1:11" ht="18.600000000000001" customHeight="1">
      <c r="A30" s="66" t="s">
        <v>173</v>
      </c>
      <c r="B30" s="76"/>
      <c r="C30" s="78"/>
      <c r="D30" s="76"/>
      <c r="E30" s="78"/>
      <c r="F30" s="63" t="s">
        <v>215</v>
      </c>
      <c r="G30" s="100">
        <f>G13*50</f>
        <v>19025000</v>
      </c>
      <c r="H30" s="100">
        <f>H13*50</f>
        <v>1628350</v>
      </c>
      <c r="I30" s="100">
        <f>I13*50</f>
        <v>1666300</v>
      </c>
      <c r="J30" s="103">
        <f>'Summary Aug24'!J30+I30</f>
        <v>4927450</v>
      </c>
      <c r="K30" s="79"/>
    </row>
    <row r="31" spans="1:11">
      <c r="A31" s="74" t="s">
        <v>171</v>
      </c>
      <c r="B31" s="65"/>
      <c r="C31" s="79"/>
      <c r="D31" s="65"/>
      <c r="E31" s="79"/>
      <c r="F31" s="63" t="s">
        <v>216</v>
      </c>
      <c r="G31" s="100">
        <f>G14*75</f>
        <v>271462500</v>
      </c>
      <c r="H31" s="100">
        <f>H14*75</f>
        <v>22173825</v>
      </c>
      <c r="I31" s="100">
        <f>I14*75</f>
        <v>19344450</v>
      </c>
      <c r="J31" s="103">
        <f>'Summary Aug24'!J31+I31</f>
        <v>58813350</v>
      </c>
      <c r="K31" s="80"/>
    </row>
    <row r="32" spans="1:11">
      <c r="A32" s="74" t="s">
        <v>172</v>
      </c>
      <c r="B32" s="65"/>
      <c r="C32" s="79"/>
      <c r="D32" s="65"/>
      <c r="E32" s="79"/>
      <c r="F32" s="88" t="s">
        <v>178</v>
      </c>
      <c r="G32" s="7">
        <f>SUM(G30:G31)</f>
        <v>290487500</v>
      </c>
      <c r="H32" s="7">
        <f>SUM(H30:H31)</f>
        <v>23802175</v>
      </c>
      <c r="I32" s="7">
        <f>SUM(I30:I31)</f>
        <v>21010750</v>
      </c>
      <c r="J32" s="7">
        <f>SUM(J30:J31)</f>
        <v>63740800</v>
      </c>
      <c r="K32" s="201">
        <f>J32*100/G32</f>
        <v>21.942699771935111</v>
      </c>
    </row>
    <row r="33" spans="1:11">
      <c r="A33" s="66" t="s">
        <v>174</v>
      </c>
      <c r="B33" s="76"/>
      <c r="C33" s="78"/>
      <c r="D33" s="76"/>
      <c r="E33" s="78"/>
      <c r="F33" s="92" t="s">
        <v>217</v>
      </c>
      <c r="G33" s="56"/>
      <c r="H33" s="56"/>
      <c r="I33" s="100">
        <f>'Sep24'!BF89</f>
        <v>3540</v>
      </c>
      <c r="J33" s="103">
        <f>'Summary Aug24'!J33+I33</f>
        <v>6905</v>
      </c>
      <c r="K33" s="56"/>
    </row>
    <row r="34" spans="1:11">
      <c r="A34" s="74" t="s">
        <v>171</v>
      </c>
      <c r="B34" s="65"/>
      <c r="C34" s="79"/>
      <c r="D34" s="65"/>
      <c r="E34" s="79"/>
      <c r="F34" s="92" t="s">
        <v>218</v>
      </c>
      <c r="G34" s="56"/>
      <c r="H34" s="56"/>
      <c r="I34" s="56"/>
      <c r="J34" s="56"/>
      <c r="K34" s="56"/>
    </row>
    <row r="35" spans="1:11">
      <c r="A35" s="75" t="s">
        <v>172</v>
      </c>
      <c r="B35" s="77"/>
      <c r="C35" s="80"/>
      <c r="D35" s="77"/>
      <c r="E35" s="80"/>
      <c r="F35" s="54" t="s">
        <v>209</v>
      </c>
    </row>
    <row r="36" spans="1:11" ht="27.6">
      <c r="F36" s="91" t="s">
        <v>210</v>
      </c>
      <c r="G36" s="91"/>
      <c r="H36" s="91" t="s">
        <v>211</v>
      </c>
      <c r="I36" s="91"/>
      <c r="J36" s="91" t="s">
        <v>212</v>
      </c>
      <c r="K36" s="91" t="s">
        <v>213</v>
      </c>
    </row>
    <row r="89" spans="3:8">
      <c r="C89" s="457" t="s">
        <v>78</v>
      </c>
      <c r="D89" s="457" t="s">
        <v>239</v>
      </c>
      <c r="E89" s="481" t="s">
        <v>240</v>
      </c>
      <c r="F89" s="457" t="s">
        <v>241</v>
      </c>
      <c r="G89" s="457"/>
      <c r="H89" s="457" t="s">
        <v>178</v>
      </c>
    </row>
    <row r="90" spans="3:8">
      <c r="C90" s="457"/>
      <c r="D90" s="457"/>
      <c r="E90" s="481"/>
      <c r="F90" s="198" t="s">
        <v>235</v>
      </c>
      <c r="G90" s="198" t="s">
        <v>236</v>
      </c>
      <c r="H90" s="457"/>
    </row>
    <row r="91" spans="3:8">
      <c r="C91" s="4">
        <v>1</v>
      </c>
      <c r="D91" s="57" t="s">
        <v>143</v>
      </c>
      <c r="E91" s="4">
        <v>301297</v>
      </c>
      <c r="F91" s="4">
        <v>37677</v>
      </c>
      <c r="G91" s="4">
        <v>296290</v>
      </c>
      <c r="H91" s="7">
        <f>SUM(F91:G91)</f>
        <v>333967</v>
      </c>
    </row>
    <row r="92" spans="3:8">
      <c r="C92" s="4">
        <v>2</v>
      </c>
      <c r="D92" s="57" t="s">
        <v>221</v>
      </c>
      <c r="E92" s="4">
        <v>290178</v>
      </c>
      <c r="F92" s="4">
        <v>34484</v>
      </c>
      <c r="G92" s="4">
        <v>310370</v>
      </c>
      <c r="H92" s="7">
        <f t="shared" ref="H92:H93" si="0">SUM(F92:G92)</f>
        <v>344854</v>
      </c>
    </row>
    <row r="93" spans="3:8">
      <c r="C93" s="25">
        <v>3</v>
      </c>
      <c r="D93" s="209" t="s">
        <v>237</v>
      </c>
      <c r="E93" s="4">
        <v>291252</v>
      </c>
      <c r="F93" s="4">
        <v>35632</v>
      </c>
      <c r="G93" s="4">
        <v>332335</v>
      </c>
      <c r="H93" s="7">
        <f t="shared" si="0"/>
        <v>367967</v>
      </c>
    </row>
    <row r="94" spans="3:8">
      <c r="C94" s="199"/>
      <c r="D94" s="200" t="s">
        <v>238</v>
      </c>
      <c r="E94" s="210">
        <f t="shared" ref="E94:G94" si="1">SUM(E91:E93)</f>
        <v>882727</v>
      </c>
      <c r="F94" s="7">
        <f t="shared" si="1"/>
        <v>107793</v>
      </c>
      <c r="G94" s="7">
        <f t="shared" si="1"/>
        <v>938995</v>
      </c>
      <c r="H94" s="7">
        <f>SUM(H91:H93)</f>
        <v>1046788</v>
      </c>
    </row>
  </sheetData>
  <sheetProtection algorithmName="SHA-512" hashValue="gItzFDzQYg6vvT871IZVf41VEiFnRfpA5H7+ATlYR0A+pqI91thQ3Oil5YE73EhRpQ40/lhBU/pGhTOBIEMqyg==" saltValue="pG8iuRDCzgcxvSMlKKgo3Q==" spinCount="100000" sheet="1" objects="1" scenarios="1"/>
  <mergeCells count="18">
    <mergeCell ref="F89:G89"/>
    <mergeCell ref="H89:H90"/>
    <mergeCell ref="D89:D90"/>
    <mergeCell ref="C89:C90"/>
    <mergeCell ref="E89:E90"/>
    <mergeCell ref="A1:E1"/>
    <mergeCell ref="A2:E2"/>
    <mergeCell ref="A9:A10"/>
    <mergeCell ref="B9:D9"/>
    <mergeCell ref="F10:F11"/>
    <mergeCell ref="E9:E10"/>
    <mergeCell ref="K10:K11"/>
    <mergeCell ref="F27:F28"/>
    <mergeCell ref="G27:H27"/>
    <mergeCell ref="K27:K28"/>
    <mergeCell ref="G10:H10"/>
    <mergeCell ref="I10:J10"/>
    <mergeCell ref="I27:J27"/>
  </mergeCells>
  <pageMargins left="0.7" right="0.7" top="0.5" bottom="0.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H91"/>
  <sheetViews>
    <sheetView zoomScale="110" zoomScaleNormal="110" workbookViewId="0">
      <pane xSplit="2" ySplit="4" topLeftCell="C38" activePane="bottomRight" state="frozen"/>
      <selection pane="topRight" activeCell="C1" sqref="C1"/>
      <selection pane="bottomLeft" activeCell="A7" sqref="A7"/>
      <selection pane="bottomRight" activeCell="Q22" sqref="Q22"/>
    </sheetView>
  </sheetViews>
  <sheetFormatPr defaultColWidth="8.88671875" defaultRowHeight="14.4"/>
  <cols>
    <col min="1" max="1" width="5.33203125" style="165" customWidth="1"/>
    <col min="2" max="2" width="18.5546875" style="166" customWidth="1"/>
    <col min="3" max="3" width="10.88671875" style="165" customWidth="1"/>
    <col min="4" max="4" width="9.6640625" style="165" bestFit="1" customWidth="1"/>
    <col min="5" max="6" width="9" style="165" bestFit="1" customWidth="1"/>
    <col min="7" max="7" width="9.33203125" style="165" bestFit="1" customWidth="1"/>
    <col min="8" max="8" width="11.44140625" style="165" bestFit="1" customWidth="1"/>
    <col min="9" max="9" width="9" style="165" bestFit="1" customWidth="1"/>
    <col min="10" max="10" width="9.88671875" style="165" bestFit="1" customWidth="1"/>
    <col min="11" max="11" width="9.44140625" style="165" bestFit="1" customWidth="1"/>
    <col min="12" max="14" width="9.33203125" style="165" bestFit="1" customWidth="1"/>
    <col min="15" max="15" width="9" style="165" bestFit="1" customWidth="1"/>
    <col min="16" max="16" width="9.109375" style="165" bestFit="1" customWidth="1"/>
    <col min="17" max="17" width="10.109375" style="165" bestFit="1" customWidth="1"/>
    <col min="18" max="18" width="9.6640625" style="165" bestFit="1" customWidth="1"/>
    <col min="19" max="19" width="9.5546875" style="165" bestFit="1" customWidth="1"/>
    <col min="20" max="20" width="9" style="165" bestFit="1" customWidth="1"/>
    <col min="21" max="21" width="10.109375" style="165" customWidth="1"/>
    <col min="22" max="22" width="9.88671875" style="165" customWidth="1"/>
    <col min="23" max="23" width="10.5546875" style="165" customWidth="1"/>
    <col min="24" max="24" width="9.88671875" style="165" customWidth="1"/>
    <col min="25" max="27" width="9.33203125" style="165" bestFit="1" customWidth="1"/>
    <col min="28" max="28" width="9" style="165" bestFit="1" customWidth="1"/>
    <col min="29" max="29" width="9.33203125" style="165" bestFit="1" customWidth="1"/>
    <col min="30" max="30" width="8.88671875" style="165" customWidth="1"/>
    <col min="31" max="31" width="9.33203125" style="165" bestFit="1" customWidth="1"/>
    <col min="32" max="32" width="9" style="165" bestFit="1" customWidth="1"/>
    <col min="33" max="33" width="7.109375" style="165" customWidth="1"/>
    <col min="34" max="34" width="6.33203125" style="165" customWidth="1"/>
    <col min="35" max="35" width="9" style="165" bestFit="1" customWidth="1"/>
    <col min="36" max="36" width="6.5546875" style="165" customWidth="1"/>
    <col min="37" max="37" width="7.33203125" style="165" customWidth="1"/>
    <col min="38" max="431" width="8.88671875" style="116"/>
    <col min="432" max="773" width="8.88671875" style="165"/>
    <col min="774" max="2712" width="8.88671875" style="116"/>
    <col min="2713" max="16384" width="8.88671875" style="165"/>
  </cols>
  <sheetData>
    <row r="1" spans="1:37" ht="23.4">
      <c r="C1" s="486" t="s">
        <v>254</v>
      </c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 t="s">
        <v>254</v>
      </c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7" t="s">
        <v>255</v>
      </c>
      <c r="AF1" s="487"/>
      <c r="AG1" s="487"/>
      <c r="AH1" s="487"/>
      <c r="AI1" s="487"/>
      <c r="AJ1" s="487"/>
      <c r="AK1" s="487"/>
    </row>
    <row r="2" spans="1:37" s="116" customFormat="1" ht="19.2" customHeight="1">
      <c r="A2" s="482" t="s">
        <v>78</v>
      </c>
      <c r="B2" s="484" t="s">
        <v>10</v>
      </c>
      <c r="C2" s="488" t="s">
        <v>249</v>
      </c>
      <c r="D2" s="489"/>
      <c r="E2" s="489"/>
      <c r="F2" s="489"/>
      <c r="G2" s="489"/>
      <c r="H2" s="489"/>
      <c r="I2" s="490"/>
      <c r="J2" s="488" t="s">
        <v>250</v>
      </c>
      <c r="K2" s="489"/>
      <c r="L2" s="489"/>
      <c r="M2" s="489"/>
      <c r="N2" s="489"/>
      <c r="O2" s="489"/>
      <c r="P2" s="490"/>
      <c r="Q2" s="488" t="s">
        <v>251</v>
      </c>
      <c r="R2" s="489"/>
      <c r="S2" s="489"/>
      <c r="T2" s="489"/>
      <c r="U2" s="489"/>
      <c r="V2" s="489"/>
      <c r="W2" s="490"/>
      <c r="X2" s="488" t="s">
        <v>252</v>
      </c>
      <c r="Y2" s="489"/>
      <c r="Z2" s="489"/>
      <c r="AA2" s="489"/>
      <c r="AB2" s="489"/>
      <c r="AC2" s="489"/>
      <c r="AD2" s="490"/>
      <c r="AE2" s="488" t="s">
        <v>253</v>
      </c>
      <c r="AF2" s="489"/>
      <c r="AG2" s="489"/>
      <c r="AH2" s="489"/>
      <c r="AI2" s="489"/>
      <c r="AJ2" s="489"/>
      <c r="AK2" s="490"/>
    </row>
    <row r="3" spans="1:37" s="116" customFormat="1" ht="83.4" customHeight="1">
      <c r="A3" s="483"/>
      <c r="B3" s="485"/>
      <c r="C3" s="208" t="s">
        <v>242</v>
      </c>
      <c r="D3" s="208" t="s">
        <v>243</v>
      </c>
      <c r="E3" s="208" t="s">
        <v>244</v>
      </c>
      <c r="F3" s="208" t="s">
        <v>245</v>
      </c>
      <c r="G3" s="208" t="s">
        <v>246</v>
      </c>
      <c r="H3" s="208" t="s">
        <v>247</v>
      </c>
      <c r="I3" s="222" t="s">
        <v>248</v>
      </c>
      <c r="J3" s="208" t="s">
        <v>242</v>
      </c>
      <c r="K3" s="208" t="s">
        <v>243</v>
      </c>
      <c r="L3" s="208" t="s">
        <v>244</v>
      </c>
      <c r="M3" s="208" t="s">
        <v>245</v>
      </c>
      <c r="N3" s="208" t="s">
        <v>246</v>
      </c>
      <c r="O3" s="208" t="s">
        <v>247</v>
      </c>
      <c r="P3" s="222" t="s">
        <v>248</v>
      </c>
      <c r="Q3" s="208" t="s">
        <v>242</v>
      </c>
      <c r="R3" s="208" t="s">
        <v>243</v>
      </c>
      <c r="S3" s="208" t="s">
        <v>244</v>
      </c>
      <c r="T3" s="208" t="s">
        <v>245</v>
      </c>
      <c r="U3" s="208" t="s">
        <v>246</v>
      </c>
      <c r="V3" s="208" t="s">
        <v>247</v>
      </c>
      <c r="W3" s="222" t="s">
        <v>248</v>
      </c>
      <c r="X3" s="208" t="s">
        <v>242</v>
      </c>
      <c r="Y3" s="208" t="s">
        <v>243</v>
      </c>
      <c r="Z3" s="208" t="s">
        <v>244</v>
      </c>
      <c r="AA3" s="208" t="s">
        <v>245</v>
      </c>
      <c r="AB3" s="208" t="s">
        <v>246</v>
      </c>
      <c r="AC3" s="208" t="s">
        <v>247</v>
      </c>
      <c r="AD3" s="222" t="s">
        <v>248</v>
      </c>
      <c r="AE3" s="208" t="s">
        <v>242</v>
      </c>
      <c r="AF3" s="208" t="s">
        <v>243</v>
      </c>
      <c r="AG3" s="208" t="s">
        <v>244</v>
      </c>
      <c r="AH3" s="208" t="s">
        <v>245</v>
      </c>
      <c r="AI3" s="208" t="s">
        <v>246</v>
      </c>
      <c r="AJ3" s="208" t="s">
        <v>247</v>
      </c>
      <c r="AK3" s="222" t="s">
        <v>248</v>
      </c>
    </row>
    <row r="4" spans="1:37" s="122" customFormat="1" ht="13.8">
      <c r="A4" s="120">
        <v>1</v>
      </c>
      <c r="B4" s="121">
        <v>2</v>
      </c>
      <c r="C4" s="121">
        <v>3</v>
      </c>
      <c r="D4" s="121">
        <v>4</v>
      </c>
      <c r="E4" s="121">
        <v>5</v>
      </c>
      <c r="F4" s="121">
        <v>6</v>
      </c>
      <c r="G4" s="121">
        <v>7</v>
      </c>
      <c r="H4" s="121">
        <v>8</v>
      </c>
      <c r="I4" s="121">
        <v>9</v>
      </c>
      <c r="J4" s="121">
        <v>10</v>
      </c>
      <c r="K4" s="121">
        <v>11</v>
      </c>
      <c r="L4" s="121">
        <v>12</v>
      </c>
      <c r="M4" s="121">
        <v>13</v>
      </c>
      <c r="N4" s="121">
        <v>14</v>
      </c>
      <c r="O4" s="121">
        <v>15</v>
      </c>
      <c r="P4" s="121">
        <v>16</v>
      </c>
      <c r="Q4" s="121">
        <v>17</v>
      </c>
      <c r="R4" s="121">
        <v>18</v>
      </c>
      <c r="S4" s="121">
        <v>19</v>
      </c>
      <c r="T4" s="121">
        <v>20</v>
      </c>
      <c r="U4" s="121">
        <v>21</v>
      </c>
      <c r="V4" s="121">
        <v>22</v>
      </c>
      <c r="W4" s="121">
        <v>23</v>
      </c>
      <c r="X4" s="121">
        <v>24</v>
      </c>
      <c r="Y4" s="121">
        <v>25</v>
      </c>
      <c r="Z4" s="121">
        <v>26</v>
      </c>
      <c r="AA4" s="121">
        <v>27</v>
      </c>
      <c r="AB4" s="121">
        <v>28</v>
      </c>
      <c r="AC4" s="121">
        <v>29</v>
      </c>
      <c r="AD4" s="121">
        <v>30</v>
      </c>
      <c r="AE4" s="121">
        <v>31</v>
      </c>
      <c r="AF4" s="121">
        <v>32</v>
      </c>
      <c r="AG4" s="121">
        <v>33</v>
      </c>
      <c r="AH4" s="121">
        <v>34</v>
      </c>
      <c r="AI4" s="121">
        <v>35</v>
      </c>
      <c r="AJ4" s="121">
        <v>36</v>
      </c>
      <c r="AK4" s="121">
        <v>37</v>
      </c>
    </row>
    <row r="5" spans="1:37" s="127" customFormat="1" ht="16.95" customHeight="1">
      <c r="A5" s="123">
        <v>1</v>
      </c>
      <c r="B5" s="124" t="s">
        <v>11</v>
      </c>
      <c r="C5" s="124">
        <f>'Sep24'!C4+'Sep24'!D4</f>
        <v>65000</v>
      </c>
      <c r="D5" s="124">
        <f>C5/4</f>
        <v>16250</v>
      </c>
      <c r="E5" s="124">
        <f>July24!G4+July24!I4</f>
        <v>4045</v>
      </c>
      <c r="F5" s="124">
        <f>'Aug24'!G4+'Aug24'!I4</f>
        <v>4665</v>
      </c>
      <c r="G5" s="124">
        <f>'Sep24'!G4+'Sep24'!I4</f>
        <v>4787</v>
      </c>
      <c r="H5" s="124">
        <f>SUM(E5:G5)</f>
        <v>13497</v>
      </c>
      <c r="I5" s="125">
        <f>H5*100/D5</f>
        <v>83.058461538461543</v>
      </c>
      <c r="J5" s="124">
        <v>29250</v>
      </c>
      <c r="K5" s="124">
        <f>J5/4</f>
        <v>7312.5</v>
      </c>
      <c r="L5" s="181">
        <f>July24!AU4</f>
        <v>1617</v>
      </c>
      <c r="M5" s="124">
        <f>'Aug24'!AU4</f>
        <v>1730</v>
      </c>
      <c r="N5" s="124">
        <f>'Sep24'!AU4</f>
        <v>1852</v>
      </c>
      <c r="O5" s="124">
        <f>SUM(L5:N5)</f>
        <v>5199</v>
      </c>
      <c r="P5" s="125">
        <f>O5*100/K5</f>
        <v>71.097435897435901</v>
      </c>
      <c r="Q5" s="124"/>
      <c r="R5" s="124"/>
      <c r="S5" s="124"/>
      <c r="T5" s="124"/>
      <c r="U5" s="124"/>
      <c r="V5" s="124"/>
      <c r="W5" s="124"/>
      <c r="X5" s="124"/>
      <c r="Y5" s="125"/>
      <c r="Z5" s="125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</row>
    <row r="6" spans="1:37" s="127" customFormat="1" ht="16.95" customHeight="1">
      <c r="A6" s="123">
        <v>2</v>
      </c>
      <c r="B6" s="124" t="s">
        <v>12</v>
      </c>
      <c r="C6" s="124">
        <f>'Sep24'!C5+'Sep24'!D5</f>
        <v>76000</v>
      </c>
      <c r="D6" s="124">
        <f t="shared" ref="D6:D69" si="0">C6/4</f>
        <v>19000</v>
      </c>
      <c r="E6" s="124">
        <f>July24!G5+July24!I5</f>
        <v>4254</v>
      </c>
      <c r="F6" s="124">
        <f>'Aug24'!G5+'Aug24'!I5</f>
        <v>4866</v>
      </c>
      <c r="G6" s="124">
        <f>'Sep24'!G5+'Sep24'!I5</f>
        <v>5051</v>
      </c>
      <c r="H6" s="124">
        <f t="shared" ref="H6:H9" si="1">SUM(E6:G6)</f>
        <v>14171</v>
      </c>
      <c r="I6" s="125">
        <f t="shared" ref="I6:I10" si="2">H6*100/D6</f>
        <v>74.584210526315786</v>
      </c>
      <c r="J6" s="124">
        <v>34200</v>
      </c>
      <c r="K6" s="124">
        <f t="shared" ref="K6:K69" si="3">J6/4</f>
        <v>8550</v>
      </c>
      <c r="L6" s="181">
        <f>July24!AU5</f>
        <v>3090</v>
      </c>
      <c r="M6" s="124">
        <f>'Aug24'!AU5</f>
        <v>3090</v>
      </c>
      <c r="N6" s="124">
        <f>'Sep24'!AU5</f>
        <v>2296</v>
      </c>
      <c r="O6" s="124">
        <f t="shared" ref="O6:O9" si="4">SUM(L6:N6)</f>
        <v>8476</v>
      </c>
      <c r="P6" s="125">
        <f t="shared" ref="P6:P10" si="5">O6*100/K6</f>
        <v>99.134502923976612</v>
      </c>
      <c r="Q6" s="124"/>
      <c r="R6" s="124"/>
      <c r="S6" s="124"/>
      <c r="T6" s="124"/>
      <c r="U6" s="124"/>
      <c r="V6" s="124"/>
      <c r="W6" s="124"/>
      <c r="X6" s="124"/>
      <c r="Y6" s="125"/>
      <c r="Z6" s="125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</row>
    <row r="7" spans="1:37" s="127" customFormat="1" ht="16.95" customHeight="1">
      <c r="A7" s="123">
        <v>3</v>
      </c>
      <c r="B7" s="124" t="s">
        <v>13</v>
      </c>
      <c r="C7" s="124">
        <f>'Sep24'!C6+'Sep24'!D6</f>
        <v>63000</v>
      </c>
      <c r="D7" s="124">
        <f t="shared" si="0"/>
        <v>15750</v>
      </c>
      <c r="E7" s="124">
        <f>July24!G6+July24!I6</f>
        <v>3411</v>
      </c>
      <c r="F7" s="124">
        <f>'Aug24'!G6+'Aug24'!I6</f>
        <v>3444</v>
      </c>
      <c r="G7" s="124">
        <f>'Sep24'!G6+'Sep24'!I6</f>
        <v>3765</v>
      </c>
      <c r="H7" s="124">
        <f t="shared" si="1"/>
        <v>10620</v>
      </c>
      <c r="I7" s="125">
        <f t="shared" si="2"/>
        <v>67.428571428571431</v>
      </c>
      <c r="J7" s="124">
        <v>28350</v>
      </c>
      <c r="K7" s="124">
        <f t="shared" si="3"/>
        <v>7087.5</v>
      </c>
      <c r="L7" s="181">
        <f>July24!AU6</f>
        <v>1607</v>
      </c>
      <c r="M7" s="124">
        <f>'Aug24'!AU6</f>
        <v>1670</v>
      </c>
      <c r="N7" s="124">
        <f>'Sep24'!AU6</f>
        <v>1675</v>
      </c>
      <c r="O7" s="124">
        <f t="shared" si="4"/>
        <v>4952</v>
      </c>
      <c r="P7" s="125">
        <f t="shared" si="5"/>
        <v>69.869488536155202</v>
      </c>
      <c r="Q7" s="124"/>
      <c r="R7" s="124"/>
      <c r="S7" s="124"/>
      <c r="T7" s="124"/>
      <c r="U7" s="124"/>
      <c r="V7" s="124"/>
      <c r="W7" s="124"/>
      <c r="X7" s="124"/>
      <c r="Y7" s="125"/>
      <c r="Z7" s="125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</row>
    <row r="8" spans="1:37" s="127" customFormat="1" ht="16.95" customHeight="1">
      <c r="A8" s="123">
        <v>4</v>
      </c>
      <c r="B8" s="124" t="s">
        <v>14</v>
      </c>
      <c r="C8" s="124">
        <f>'Sep24'!C7+'Sep24'!D7</f>
        <v>67000</v>
      </c>
      <c r="D8" s="124">
        <f t="shared" si="0"/>
        <v>16750</v>
      </c>
      <c r="E8" s="124">
        <f>July24!G7+July24!I7</f>
        <v>3885</v>
      </c>
      <c r="F8" s="124">
        <f>'Aug24'!G7+'Aug24'!I7</f>
        <v>4670</v>
      </c>
      <c r="G8" s="124">
        <f>'Sep24'!G7+'Sep24'!I7</f>
        <v>4780</v>
      </c>
      <c r="H8" s="124">
        <f t="shared" si="1"/>
        <v>13335</v>
      </c>
      <c r="I8" s="125">
        <f t="shared" si="2"/>
        <v>79.611940298507463</v>
      </c>
      <c r="J8" s="124">
        <v>30150</v>
      </c>
      <c r="K8" s="124">
        <f t="shared" si="3"/>
        <v>7537.5</v>
      </c>
      <c r="L8" s="181">
        <f>July24!AU7</f>
        <v>2000</v>
      </c>
      <c r="M8" s="124">
        <f>'Aug24'!AU7</f>
        <v>1985</v>
      </c>
      <c r="N8" s="124">
        <f>'Sep24'!AU7</f>
        <v>2105</v>
      </c>
      <c r="O8" s="124">
        <f t="shared" si="4"/>
        <v>6090</v>
      </c>
      <c r="P8" s="125">
        <f t="shared" si="5"/>
        <v>80.796019900497512</v>
      </c>
      <c r="Q8" s="124"/>
      <c r="R8" s="124"/>
      <c r="S8" s="124"/>
      <c r="T8" s="124"/>
      <c r="U8" s="124"/>
      <c r="V8" s="124"/>
      <c r="W8" s="124"/>
      <c r="X8" s="124"/>
      <c r="Y8" s="125"/>
      <c r="Z8" s="125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</row>
    <row r="9" spans="1:37" s="127" customFormat="1" ht="16.95" customHeight="1">
      <c r="A9" s="128">
        <v>5</v>
      </c>
      <c r="B9" s="129" t="s">
        <v>15</v>
      </c>
      <c r="C9" s="124">
        <f>'Sep24'!C8+'Sep24'!D8</f>
        <v>60000</v>
      </c>
      <c r="D9" s="124">
        <f t="shared" si="0"/>
        <v>15000</v>
      </c>
      <c r="E9" s="124">
        <f>July24!G8+July24!I8</f>
        <v>3900</v>
      </c>
      <c r="F9" s="124">
        <f>'Aug24'!G8+'Aug24'!I8</f>
        <v>4750</v>
      </c>
      <c r="G9" s="124">
        <f>'Sep24'!G8+'Sep24'!I8</f>
        <v>4485</v>
      </c>
      <c r="H9" s="124">
        <f t="shared" si="1"/>
        <v>13135</v>
      </c>
      <c r="I9" s="125">
        <f t="shared" si="2"/>
        <v>87.566666666666663</v>
      </c>
      <c r="J9" s="124">
        <v>27000</v>
      </c>
      <c r="K9" s="124">
        <f t="shared" si="3"/>
        <v>6750</v>
      </c>
      <c r="L9" s="181">
        <f>July24!AU8</f>
        <v>1798</v>
      </c>
      <c r="M9" s="124">
        <f>'Aug24'!AU8</f>
        <v>1776</v>
      </c>
      <c r="N9" s="124">
        <f>'Sep24'!AU8</f>
        <v>1817</v>
      </c>
      <c r="O9" s="124">
        <f t="shared" si="4"/>
        <v>5391</v>
      </c>
      <c r="P9" s="125">
        <f t="shared" si="5"/>
        <v>79.86666666666666</v>
      </c>
      <c r="Q9" s="124"/>
      <c r="R9" s="124"/>
      <c r="S9" s="124"/>
      <c r="T9" s="124"/>
      <c r="U9" s="124"/>
      <c r="V9" s="124"/>
      <c r="W9" s="124"/>
      <c r="X9" s="124"/>
      <c r="Y9" s="125"/>
      <c r="Z9" s="125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</row>
    <row r="10" spans="1:37" s="133" customFormat="1" ht="16.95" customHeight="1">
      <c r="A10" s="185"/>
      <c r="B10" s="186" t="s">
        <v>16</v>
      </c>
      <c r="C10" s="186">
        <f>SUM(C5:C9)</f>
        <v>331000</v>
      </c>
      <c r="D10" s="186">
        <f t="shared" ref="D10:O10" si="6">SUM(D5:D9)</f>
        <v>82750</v>
      </c>
      <c r="E10" s="186">
        <f t="shared" si="6"/>
        <v>19495</v>
      </c>
      <c r="F10" s="186">
        <f t="shared" si="6"/>
        <v>22395</v>
      </c>
      <c r="G10" s="186">
        <f t="shared" si="6"/>
        <v>22868</v>
      </c>
      <c r="H10" s="186">
        <f t="shared" si="6"/>
        <v>64758</v>
      </c>
      <c r="I10" s="188">
        <f t="shared" si="2"/>
        <v>78.257401812688826</v>
      </c>
      <c r="J10" s="186">
        <f t="shared" si="6"/>
        <v>148950</v>
      </c>
      <c r="K10" s="186">
        <f t="shared" si="6"/>
        <v>37237.5</v>
      </c>
      <c r="L10" s="189">
        <f t="shared" ref="L10:L27" si="7">K10*100/C10</f>
        <v>11.25</v>
      </c>
      <c r="M10" s="186">
        <f t="shared" si="6"/>
        <v>10251</v>
      </c>
      <c r="N10" s="186">
        <f t="shared" si="6"/>
        <v>9745</v>
      </c>
      <c r="O10" s="186">
        <f t="shared" si="6"/>
        <v>30108</v>
      </c>
      <c r="P10" s="188">
        <f t="shared" si="5"/>
        <v>80.853977844914397</v>
      </c>
      <c r="Q10" s="188"/>
      <c r="R10" s="186"/>
      <c r="S10" s="186"/>
      <c r="T10" s="186"/>
      <c r="U10" s="186"/>
      <c r="V10" s="186"/>
      <c r="W10" s="186"/>
      <c r="X10" s="188"/>
      <c r="Y10" s="188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</row>
    <row r="11" spans="1:37" s="127" customFormat="1" ht="16.95" customHeight="1">
      <c r="A11" s="134">
        <v>6</v>
      </c>
      <c r="B11" s="135" t="s">
        <v>79</v>
      </c>
      <c r="C11" s="124">
        <f>'Sep24'!C10+'Sep24'!D10</f>
        <v>73000</v>
      </c>
      <c r="D11" s="124">
        <f t="shared" si="0"/>
        <v>18250</v>
      </c>
      <c r="E11" s="124">
        <f>July24!G10+July24!I10</f>
        <v>4763</v>
      </c>
      <c r="F11" s="124">
        <f>'Aug24'!G10+'Aug24'!I10</f>
        <v>5026</v>
      </c>
      <c r="G11" s="124">
        <f>'Sep24'!G10+'Sep24'!I10</f>
        <v>5137</v>
      </c>
      <c r="H11" s="124">
        <f t="shared" ref="H11:H12" si="8">SUM(E11:G11)</f>
        <v>14926</v>
      </c>
      <c r="I11" s="125">
        <f t="shared" ref="I11:I20" si="9">H11*100/D11</f>
        <v>81.786301369863011</v>
      </c>
      <c r="J11" s="124">
        <v>30950</v>
      </c>
      <c r="K11" s="124">
        <f t="shared" si="3"/>
        <v>7737.5</v>
      </c>
      <c r="L11" s="181">
        <f>July24!AU10</f>
        <v>2087</v>
      </c>
      <c r="M11" s="124">
        <f>'Aug24'!AU10</f>
        <v>2095</v>
      </c>
      <c r="N11" s="124">
        <f>'Sep24'!AU10</f>
        <v>2086</v>
      </c>
      <c r="O11" s="124">
        <f t="shared" ref="O11:O12" si="10">SUM(L11:N11)</f>
        <v>6268</v>
      </c>
      <c r="P11" s="125">
        <f t="shared" ref="P11:P13" si="11">O11*100/K11</f>
        <v>81.008077544426499</v>
      </c>
      <c r="Q11" s="145">
        <v>3070000</v>
      </c>
      <c r="R11" s="124">
        <f t="shared" ref="R11" si="12">Q11/4</f>
        <v>767500</v>
      </c>
      <c r="S11" s="124">
        <f>July24!BJ10</f>
        <v>217832</v>
      </c>
      <c r="T11" s="124">
        <f>'Aug24'!BJ10</f>
        <v>240941</v>
      </c>
      <c r="U11" s="124">
        <f>'Sep24'!BJ10</f>
        <v>268883</v>
      </c>
      <c r="V11" s="124">
        <f t="shared" ref="V11" si="13">SUM(S11:U11)</f>
        <v>727656</v>
      </c>
      <c r="W11" s="125">
        <f t="shared" ref="W11" si="14">V11*100/R11</f>
        <v>94.808599348534202</v>
      </c>
      <c r="X11" s="124"/>
      <c r="Y11" s="125"/>
      <c r="Z11" s="125"/>
      <c r="AA11" s="124"/>
      <c r="AB11" s="124"/>
      <c r="AC11" s="124"/>
      <c r="AD11" s="124"/>
      <c r="AE11" s="124">
        <v>55</v>
      </c>
      <c r="AF11" s="124">
        <v>4</v>
      </c>
      <c r="AG11" s="124"/>
      <c r="AH11" s="124"/>
      <c r="AI11" s="124">
        <v>4</v>
      </c>
      <c r="AJ11" s="124">
        <f>SUM(AG11:AI11)</f>
        <v>4</v>
      </c>
      <c r="AK11" s="125">
        <f t="shared" ref="AK11" si="15">AJ11*100/AF11</f>
        <v>100</v>
      </c>
    </row>
    <row r="12" spans="1:37" s="127" customFormat="1" ht="16.95" customHeight="1">
      <c r="A12" s="128">
        <v>8</v>
      </c>
      <c r="B12" s="129" t="s">
        <v>17</v>
      </c>
      <c r="C12" s="124">
        <f>'Sep24'!C11+'Sep24'!D11</f>
        <v>105000</v>
      </c>
      <c r="D12" s="124">
        <f t="shared" si="0"/>
        <v>26250</v>
      </c>
      <c r="E12" s="124">
        <f>July24!G11+July24!I11</f>
        <v>7655</v>
      </c>
      <c r="F12" s="124">
        <f>'Aug24'!G11+'Aug24'!I11</f>
        <v>7876</v>
      </c>
      <c r="G12" s="124">
        <f>'Sep24'!G11+'Sep24'!I11</f>
        <v>7697</v>
      </c>
      <c r="H12" s="124">
        <f t="shared" si="8"/>
        <v>23228</v>
      </c>
      <c r="I12" s="125">
        <f t="shared" si="9"/>
        <v>88.487619047619049</v>
      </c>
      <c r="J12" s="124">
        <v>45400</v>
      </c>
      <c r="K12" s="124">
        <f t="shared" si="3"/>
        <v>11350</v>
      </c>
      <c r="L12" s="181">
        <f>July24!AU11</f>
        <v>3339</v>
      </c>
      <c r="M12" s="124">
        <f>'Aug24'!AU11</f>
        <v>3345</v>
      </c>
      <c r="N12" s="124">
        <f>'Sep24'!AU11</f>
        <v>3334</v>
      </c>
      <c r="O12" s="124">
        <f t="shared" si="10"/>
        <v>10018</v>
      </c>
      <c r="P12" s="125">
        <f t="shared" si="11"/>
        <v>88.264317180616743</v>
      </c>
      <c r="Q12" s="124"/>
      <c r="R12" s="124"/>
      <c r="S12" s="124"/>
      <c r="T12" s="124"/>
      <c r="U12" s="124"/>
      <c r="V12" s="124"/>
      <c r="W12" s="124"/>
      <c r="X12" s="124"/>
      <c r="Y12" s="125"/>
      <c r="Z12" s="125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</row>
    <row r="13" spans="1:37" s="133" customFormat="1" ht="16.95" customHeight="1">
      <c r="A13" s="185"/>
      <c r="B13" s="186" t="s">
        <v>18</v>
      </c>
      <c r="C13" s="186">
        <f>SUM(C11:C12)</f>
        <v>178000</v>
      </c>
      <c r="D13" s="186">
        <f t="shared" ref="D13:V13" si="16">SUM(D11:D12)</f>
        <v>44500</v>
      </c>
      <c r="E13" s="186">
        <f t="shared" si="16"/>
        <v>12418</v>
      </c>
      <c r="F13" s="186">
        <f t="shared" si="16"/>
        <v>12902</v>
      </c>
      <c r="G13" s="186">
        <f t="shared" si="16"/>
        <v>12834</v>
      </c>
      <c r="H13" s="187">
        <f>SUM(H11:H12)</f>
        <v>38154</v>
      </c>
      <c r="I13" s="188">
        <f t="shared" si="9"/>
        <v>85.73932584269663</v>
      </c>
      <c r="J13" s="187">
        <f>SUM(J11:J12)</f>
        <v>76350</v>
      </c>
      <c r="K13" s="186">
        <f t="shared" si="16"/>
        <v>19087.5</v>
      </c>
      <c r="L13" s="186">
        <f t="shared" si="16"/>
        <v>5426</v>
      </c>
      <c r="M13" s="186">
        <f t="shared" si="16"/>
        <v>5440</v>
      </c>
      <c r="N13" s="186">
        <f t="shared" si="16"/>
        <v>5420</v>
      </c>
      <c r="O13" s="186">
        <f t="shared" si="16"/>
        <v>16286</v>
      </c>
      <c r="P13" s="188">
        <f t="shared" si="11"/>
        <v>85.322855271774728</v>
      </c>
      <c r="Q13" s="211">
        <f t="shared" si="16"/>
        <v>3070000</v>
      </c>
      <c r="R13" s="211">
        <f t="shared" si="16"/>
        <v>767500</v>
      </c>
      <c r="S13" s="211">
        <f t="shared" si="16"/>
        <v>217832</v>
      </c>
      <c r="T13" s="211">
        <f t="shared" si="16"/>
        <v>240941</v>
      </c>
      <c r="U13" s="211">
        <f t="shared" si="16"/>
        <v>268883</v>
      </c>
      <c r="V13" s="211">
        <f t="shared" si="16"/>
        <v>727656</v>
      </c>
      <c r="W13" s="188">
        <f t="shared" ref="W13" si="17">V13*100/R13</f>
        <v>94.808599348534202</v>
      </c>
      <c r="X13" s="188"/>
      <c r="Y13" s="188"/>
      <c r="Z13" s="188"/>
      <c r="AA13" s="186"/>
      <c r="AB13" s="186"/>
      <c r="AC13" s="186"/>
      <c r="AD13" s="186"/>
      <c r="AE13" s="211">
        <f t="shared" ref="AE13:AJ13" si="18">SUM(AE11:AE12)</f>
        <v>55</v>
      </c>
      <c r="AF13" s="211">
        <f t="shared" si="18"/>
        <v>4</v>
      </c>
      <c r="AG13" s="211">
        <f t="shared" si="18"/>
        <v>0</v>
      </c>
      <c r="AH13" s="211">
        <f t="shared" si="18"/>
        <v>0</v>
      </c>
      <c r="AI13" s="211">
        <f t="shared" si="18"/>
        <v>4</v>
      </c>
      <c r="AJ13" s="211">
        <f t="shared" si="18"/>
        <v>4</v>
      </c>
      <c r="AK13" s="220">
        <f t="shared" ref="AK13" si="19">AJ13*100/AF13</f>
        <v>100</v>
      </c>
    </row>
    <row r="14" spans="1:37" s="133" customFormat="1" ht="16.95" customHeight="1">
      <c r="A14" s="136">
        <v>9</v>
      </c>
      <c r="B14" s="137" t="s">
        <v>19</v>
      </c>
      <c r="C14" s="132">
        <f>'Sep24'!C13+'Sep24'!D13</f>
        <v>170000</v>
      </c>
      <c r="D14" s="132">
        <f t="shared" si="0"/>
        <v>42500</v>
      </c>
      <c r="E14" s="132">
        <f>July24!G13+July24!I13</f>
        <v>10278</v>
      </c>
      <c r="F14" s="132">
        <f>'Aug24'!G13+'Aug24'!I13</f>
        <v>12334</v>
      </c>
      <c r="G14" s="132">
        <f>'Sep24'!G13+'Sep24'!I13</f>
        <v>12858</v>
      </c>
      <c r="H14" s="132">
        <f t="shared" ref="H14:H19" si="20">SUM(E14:G14)</f>
        <v>35470</v>
      </c>
      <c r="I14" s="125">
        <f t="shared" si="9"/>
        <v>83.45882352941176</v>
      </c>
      <c r="J14" s="124">
        <v>59500</v>
      </c>
      <c r="K14" s="124">
        <f t="shared" si="3"/>
        <v>14875</v>
      </c>
      <c r="L14" s="181">
        <f>July24!AU13</f>
        <v>4531</v>
      </c>
      <c r="M14" s="124">
        <f>'Aug24'!AU13</f>
        <v>4750</v>
      </c>
      <c r="N14" s="124">
        <f>'Sep24'!AU13</f>
        <v>4808</v>
      </c>
      <c r="O14" s="124">
        <f t="shared" ref="O14:O19" si="21">SUM(L14:N14)</f>
        <v>14089</v>
      </c>
      <c r="P14" s="125">
        <f t="shared" ref="P14:P20" si="22">O14*100/K14</f>
        <v>94.715966386554626</v>
      </c>
      <c r="Q14" s="124"/>
      <c r="R14" s="124"/>
      <c r="S14" s="132"/>
      <c r="T14" s="132"/>
      <c r="U14" s="132"/>
      <c r="V14" s="132"/>
      <c r="W14" s="132"/>
      <c r="X14" s="124"/>
      <c r="Y14" s="125"/>
      <c r="Z14" s="138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</row>
    <row r="15" spans="1:37" s="127" customFormat="1" ht="16.95" customHeight="1">
      <c r="A15" s="123">
        <v>10</v>
      </c>
      <c r="B15" s="124" t="s">
        <v>20</v>
      </c>
      <c r="C15" s="124">
        <f>'Sep24'!C14+'Sep24'!D14</f>
        <v>71000</v>
      </c>
      <c r="D15" s="124">
        <f t="shared" si="0"/>
        <v>17750</v>
      </c>
      <c r="E15" s="124">
        <f>July24!G14+July24!I14</f>
        <v>17297</v>
      </c>
      <c r="F15" s="124">
        <f>'Aug24'!G14+'Aug24'!I14</f>
        <v>4384</v>
      </c>
      <c r="G15" s="124">
        <f>'Sep24'!G14+'Sep24'!I14</f>
        <v>4486</v>
      </c>
      <c r="H15" s="124">
        <f t="shared" si="20"/>
        <v>26167</v>
      </c>
      <c r="I15" s="125">
        <f t="shared" si="9"/>
        <v>147.41971830985915</v>
      </c>
      <c r="J15" s="124">
        <v>28400</v>
      </c>
      <c r="K15" s="124">
        <f t="shared" si="3"/>
        <v>7100</v>
      </c>
      <c r="L15" s="181">
        <f>July24!AU14</f>
        <v>1898</v>
      </c>
      <c r="M15" s="124">
        <f>'Aug24'!AU14</f>
        <v>2051</v>
      </c>
      <c r="N15" s="124">
        <f>'Sep24'!AU14</f>
        <v>2044</v>
      </c>
      <c r="O15" s="124">
        <f t="shared" si="21"/>
        <v>5993</v>
      </c>
      <c r="P15" s="125">
        <f t="shared" si="22"/>
        <v>84.408450704225359</v>
      </c>
      <c r="Q15" s="124"/>
      <c r="R15" s="124"/>
      <c r="S15" s="124"/>
      <c r="T15" s="124"/>
      <c r="U15" s="124"/>
      <c r="V15" s="124"/>
      <c r="W15" s="124"/>
      <c r="X15" s="124">
        <v>400</v>
      </c>
      <c r="Y15" s="124">
        <f>X15/4</f>
        <v>100</v>
      </c>
      <c r="Z15" s="124">
        <f>July24!BE14</f>
        <v>30</v>
      </c>
      <c r="AA15" s="124">
        <f>'Aug24'!BC14</f>
        <v>30</v>
      </c>
      <c r="AB15" s="124">
        <f>'Sep24'!BC14</f>
        <v>30</v>
      </c>
      <c r="AC15" s="124">
        <f t="shared" ref="AC15" si="23">SUM(Z15:AB15)</f>
        <v>90</v>
      </c>
      <c r="AD15" s="125">
        <f t="shared" ref="AD15" si="24">AC15*100/Y15</f>
        <v>90</v>
      </c>
      <c r="AE15" s="124"/>
      <c r="AF15" s="124"/>
      <c r="AG15" s="124"/>
      <c r="AH15" s="124"/>
      <c r="AI15" s="124"/>
      <c r="AJ15" s="124"/>
      <c r="AK15" s="124"/>
    </row>
    <row r="16" spans="1:37" s="127" customFormat="1" ht="16.95" customHeight="1">
      <c r="A16" s="123">
        <v>11</v>
      </c>
      <c r="B16" s="124" t="s">
        <v>21</v>
      </c>
      <c r="C16" s="124">
        <f>'Sep24'!C15+'Sep24'!D15</f>
        <v>58000</v>
      </c>
      <c r="D16" s="124">
        <f t="shared" si="0"/>
        <v>14500</v>
      </c>
      <c r="E16" s="124">
        <f>July24!G15+July24!I15</f>
        <v>3769</v>
      </c>
      <c r="F16" s="124">
        <f>'Aug24'!G15+'Aug24'!I15</f>
        <v>3160</v>
      </c>
      <c r="G16" s="124">
        <f>'Sep24'!G15+'Sep24'!I15</f>
        <v>3134</v>
      </c>
      <c r="H16" s="124">
        <f t="shared" si="20"/>
        <v>10063</v>
      </c>
      <c r="I16" s="125">
        <f t="shared" si="9"/>
        <v>69.400000000000006</v>
      </c>
      <c r="J16" s="124">
        <v>23200</v>
      </c>
      <c r="K16" s="124">
        <f t="shared" si="3"/>
        <v>5800</v>
      </c>
      <c r="L16" s="181">
        <f>July24!AU15</f>
        <v>1214</v>
      </c>
      <c r="M16" s="124">
        <f>'Aug24'!AU15</f>
        <v>1548</v>
      </c>
      <c r="N16" s="124">
        <f>'Sep24'!AU15</f>
        <v>1604</v>
      </c>
      <c r="O16" s="124">
        <f t="shared" si="21"/>
        <v>4366</v>
      </c>
      <c r="P16" s="125">
        <f t="shared" si="22"/>
        <v>75.275862068965523</v>
      </c>
      <c r="Q16" s="124"/>
      <c r="R16" s="124"/>
      <c r="S16" s="124"/>
      <c r="T16" s="124"/>
      <c r="U16" s="124"/>
      <c r="V16" s="124"/>
      <c r="W16" s="124"/>
      <c r="X16" s="124"/>
      <c r="Y16" s="125"/>
      <c r="Z16" s="125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</row>
    <row r="17" spans="1:37" s="127" customFormat="1" ht="16.95" customHeight="1">
      <c r="A17" s="123">
        <v>12</v>
      </c>
      <c r="B17" s="124" t="s">
        <v>22</v>
      </c>
      <c r="C17" s="124">
        <f>'Sep24'!C16+'Sep24'!D16</f>
        <v>48000</v>
      </c>
      <c r="D17" s="124">
        <f t="shared" si="0"/>
        <v>12000</v>
      </c>
      <c r="E17" s="124">
        <f>July24!G16+July24!I16</f>
        <v>2759</v>
      </c>
      <c r="F17" s="124">
        <f>'Aug24'!G16+'Aug24'!I16</f>
        <v>2602</v>
      </c>
      <c r="G17" s="124">
        <f>'Sep24'!G16+'Sep24'!I16</f>
        <v>2649</v>
      </c>
      <c r="H17" s="124">
        <f t="shared" si="20"/>
        <v>8010</v>
      </c>
      <c r="I17" s="125">
        <f t="shared" si="9"/>
        <v>66.75</v>
      </c>
      <c r="J17" s="124">
        <v>19200</v>
      </c>
      <c r="K17" s="124">
        <f t="shared" si="3"/>
        <v>4800</v>
      </c>
      <c r="L17" s="181">
        <f>July24!AU16</f>
        <v>1308</v>
      </c>
      <c r="M17" s="124">
        <f>'Aug24'!AU16</f>
        <v>1279</v>
      </c>
      <c r="N17" s="124">
        <f>'Sep24'!AU16</f>
        <v>1362</v>
      </c>
      <c r="O17" s="124">
        <f t="shared" si="21"/>
        <v>3949</v>
      </c>
      <c r="P17" s="125">
        <f t="shared" si="22"/>
        <v>82.270833333333329</v>
      </c>
      <c r="Q17" s="124"/>
      <c r="R17" s="124"/>
      <c r="S17" s="124"/>
      <c r="T17" s="124"/>
      <c r="U17" s="124"/>
      <c r="V17" s="124"/>
      <c r="W17" s="124"/>
      <c r="X17" s="124"/>
      <c r="Y17" s="125"/>
      <c r="Z17" s="125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</row>
    <row r="18" spans="1:37" s="127" customFormat="1" ht="16.95" customHeight="1">
      <c r="A18" s="123">
        <v>13</v>
      </c>
      <c r="B18" s="124" t="s">
        <v>23</v>
      </c>
      <c r="C18" s="124">
        <f>'Sep24'!C17+'Sep24'!D17</f>
        <v>50000</v>
      </c>
      <c r="D18" s="124">
        <f t="shared" si="0"/>
        <v>12500</v>
      </c>
      <c r="E18" s="124">
        <f>July24!G17+July24!I17</f>
        <v>2667</v>
      </c>
      <c r="F18" s="124">
        <f>'Aug24'!G17+'Aug24'!I17</f>
        <v>2975</v>
      </c>
      <c r="G18" s="124">
        <f>'Sep24'!G17+'Sep24'!I17</f>
        <v>2821</v>
      </c>
      <c r="H18" s="124">
        <f t="shared" si="20"/>
        <v>8463</v>
      </c>
      <c r="I18" s="125">
        <f t="shared" si="9"/>
        <v>67.703999999999994</v>
      </c>
      <c r="J18" s="124">
        <v>20000</v>
      </c>
      <c r="K18" s="124">
        <f t="shared" si="3"/>
        <v>5000</v>
      </c>
      <c r="L18" s="181">
        <f>July24!AU17</f>
        <v>1384</v>
      </c>
      <c r="M18" s="124">
        <f>'Aug24'!AU17</f>
        <v>1266</v>
      </c>
      <c r="N18" s="124">
        <f>'Sep24'!AU17</f>
        <v>1176</v>
      </c>
      <c r="O18" s="124">
        <f t="shared" si="21"/>
        <v>3826</v>
      </c>
      <c r="P18" s="125">
        <f t="shared" si="22"/>
        <v>76.52</v>
      </c>
      <c r="Q18" s="124"/>
      <c r="R18" s="124"/>
      <c r="S18" s="124"/>
      <c r="T18" s="124"/>
      <c r="U18" s="124"/>
      <c r="V18" s="124"/>
      <c r="W18" s="124"/>
      <c r="X18" s="124"/>
      <c r="Y18" s="125"/>
      <c r="Z18" s="125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</row>
    <row r="19" spans="1:37" s="127" customFormat="1" ht="16.95" customHeight="1">
      <c r="A19" s="128">
        <v>14</v>
      </c>
      <c r="B19" s="129" t="s">
        <v>24</v>
      </c>
      <c r="C19" s="124">
        <f>'Sep24'!C18+'Sep24'!D18</f>
        <v>56000</v>
      </c>
      <c r="D19" s="124">
        <f t="shared" si="0"/>
        <v>14000</v>
      </c>
      <c r="E19" s="124">
        <f>July24!G18+July24!I18</f>
        <v>3718</v>
      </c>
      <c r="F19" s="124">
        <f>'Aug24'!G18+'Aug24'!I18</f>
        <v>4074</v>
      </c>
      <c r="G19" s="124">
        <f>'Sep24'!G18+'Sep24'!I18</f>
        <v>4237</v>
      </c>
      <c r="H19" s="124">
        <f t="shared" si="20"/>
        <v>12029</v>
      </c>
      <c r="I19" s="125">
        <f t="shared" si="9"/>
        <v>85.921428571428578</v>
      </c>
      <c r="J19" s="124">
        <v>22400</v>
      </c>
      <c r="K19" s="124">
        <f t="shared" si="3"/>
        <v>5600</v>
      </c>
      <c r="L19" s="181">
        <f>July24!AU18</f>
        <v>1656</v>
      </c>
      <c r="M19" s="124">
        <f>'Aug24'!AU18</f>
        <v>1625</v>
      </c>
      <c r="N19" s="124">
        <f>'Sep24'!AU18</f>
        <v>1567</v>
      </c>
      <c r="O19" s="124">
        <f t="shared" si="21"/>
        <v>4848</v>
      </c>
      <c r="P19" s="125">
        <f t="shared" si="22"/>
        <v>86.571428571428569</v>
      </c>
      <c r="Q19" s="124"/>
      <c r="R19" s="124"/>
      <c r="S19" s="124"/>
      <c r="T19" s="124"/>
      <c r="U19" s="124"/>
      <c r="V19" s="124"/>
      <c r="W19" s="124"/>
      <c r="X19" s="124"/>
      <c r="Y19" s="125"/>
      <c r="Z19" s="125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</row>
    <row r="20" spans="1:37" s="133" customFormat="1" ht="16.95" customHeight="1">
      <c r="A20" s="185"/>
      <c r="B20" s="186" t="s">
        <v>18</v>
      </c>
      <c r="C20" s="186">
        <f>SUM(C15:C19)</f>
        <v>283000</v>
      </c>
      <c r="D20" s="186">
        <f t="shared" ref="D20:AC20" si="25">SUM(D15:D19)</f>
        <v>70750</v>
      </c>
      <c r="E20" s="186">
        <f t="shared" si="25"/>
        <v>30210</v>
      </c>
      <c r="F20" s="186">
        <f t="shared" si="25"/>
        <v>17195</v>
      </c>
      <c r="G20" s="186">
        <f t="shared" si="25"/>
        <v>17327</v>
      </c>
      <c r="H20" s="187">
        <f>SUM(H15:H19)</f>
        <v>64732</v>
      </c>
      <c r="I20" s="188">
        <f t="shared" si="9"/>
        <v>91.493992932862184</v>
      </c>
      <c r="J20" s="187">
        <f>SUM(J15:J19)</f>
        <v>113200</v>
      </c>
      <c r="K20" s="186">
        <f t="shared" si="25"/>
        <v>28300</v>
      </c>
      <c r="L20" s="189">
        <f t="shared" si="7"/>
        <v>10</v>
      </c>
      <c r="M20" s="186">
        <f t="shared" si="25"/>
        <v>7769</v>
      </c>
      <c r="N20" s="186">
        <f t="shared" si="25"/>
        <v>7753</v>
      </c>
      <c r="O20" s="186">
        <f t="shared" si="25"/>
        <v>22982</v>
      </c>
      <c r="P20" s="188">
        <f t="shared" si="22"/>
        <v>81.208480565371019</v>
      </c>
      <c r="Q20" s="186"/>
      <c r="R20" s="186"/>
      <c r="S20" s="186"/>
      <c r="T20" s="186"/>
      <c r="U20" s="186"/>
      <c r="V20" s="186"/>
      <c r="W20" s="186"/>
      <c r="X20" s="186">
        <f t="shared" si="25"/>
        <v>400</v>
      </c>
      <c r="Y20" s="186">
        <f t="shared" si="25"/>
        <v>100</v>
      </c>
      <c r="Z20" s="186">
        <f t="shared" si="25"/>
        <v>30</v>
      </c>
      <c r="AA20" s="186">
        <f t="shared" si="25"/>
        <v>30</v>
      </c>
      <c r="AB20" s="186">
        <f t="shared" si="25"/>
        <v>30</v>
      </c>
      <c r="AC20" s="186">
        <f t="shared" si="25"/>
        <v>90</v>
      </c>
      <c r="AD20" s="188">
        <f t="shared" ref="AD20" si="26">AC20*100/Y20</f>
        <v>90</v>
      </c>
      <c r="AE20" s="186"/>
      <c r="AF20" s="186"/>
      <c r="AG20" s="186"/>
      <c r="AH20" s="186"/>
      <c r="AI20" s="186"/>
      <c r="AJ20" s="186"/>
      <c r="AK20" s="186"/>
    </row>
    <row r="21" spans="1:37" s="142" customFormat="1" ht="16.95" customHeight="1">
      <c r="A21" s="134">
        <v>15</v>
      </c>
      <c r="B21" s="140" t="s">
        <v>25</v>
      </c>
      <c r="C21" s="124">
        <f>'Sep24'!C20+'Sep24'!D20</f>
        <v>120000</v>
      </c>
      <c r="D21" s="124">
        <f t="shared" si="0"/>
        <v>30000</v>
      </c>
      <c r="E21" s="124">
        <f>July24!G20+July24!I20</f>
        <v>9156</v>
      </c>
      <c r="F21" s="124">
        <f>'Aug24'!G20+'Aug24'!I20</f>
        <v>9284</v>
      </c>
      <c r="G21" s="124">
        <f>'Sep24'!G20+'Sep24'!I20</f>
        <v>9284</v>
      </c>
      <c r="H21" s="124">
        <f t="shared" ref="H21:H23" si="27">SUM(E21:G21)</f>
        <v>27724</v>
      </c>
      <c r="I21" s="125">
        <f t="shared" ref="I21:I24" si="28">H21*100/D21</f>
        <v>92.413333333333327</v>
      </c>
      <c r="J21" s="124">
        <v>48000</v>
      </c>
      <c r="K21" s="124">
        <f t="shared" si="3"/>
        <v>12000</v>
      </c>
      <c r="L21" s="181">
        <f>July24!AU20</f>
        <v>3411</v>
      </c>
      <c r="M21" s="124">
        <f>'Aug24'!AU20</f>
        <v>3535</v>
      </c>
      <c r="N21" s="124">
        <f>'Sep24'!AU20</f>
        <v>3535</v>
      </c>
      <c r="O21" s="124">
        <f t="shared" ref="O21:O23" si="29">SUM(L21:N21)</f>
        <v>10481</v>
      </c>
      <c r="P21" s="125">
        <f t="shared" ref="P21:P24" si="30">O21*100/K21</f>
        <v>87.341666666666669</v>
      </c>
      <c r="Q21" s="124"/>
      <c r="R21" s="124"/>
      <c r="S21" s="124"/>
      <c r="T21" s="124"/>
      <c r="U21" s="124"/>
      <c r="V21" s="124"/>
      <c r="W21" s="124"/>
      <c r="X21" s="124"/>
      <c r="Y21" s="125"/>
      <c r="Z21" s="125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</row>
    <row r="22" spans="1:37" s="142" customFormat="1" ht="16.95" customHeight="1">
      <c r="A22" s="123">
        <v>16</v>
      </c>
      <c r="B22" s="124" t="s">
        <v>26</v>
      </c>
      <c r="C22" s="124">
        <f>'Sep24'!C21+'Sep24'!D21</f>
        <v>76000</v>
      </c>
      <c r="D22" s="124">
        <f t="shared" si="0"/>
        <v>19000</v>
      </c>
      <c r="E22" s="124">
        <f>July24!G21+July24!I21</f>
        <v>4387</v>
      </c>
      <c r="F22" s="124">
        <f>'Aug24'!G21+'Aug24'!I21</f>
        <v>5011</v>
      </c>
      <c r="G22" s="124">
        <f>'Sep24'!G21+'Sep24'!I21</f>
        <v>5011</v>
      </c>
      <c r="H22" s="124">
        <f t="shared" si="27"/>
        <v>14409</v>
      </c>
      <c r="I22" s="125">
        <f t="shared" si="28"/>
        <v>75.836842105263159</v>
      </c>
      <c r="J22" s="124">
        <v>30400</v>
      </c>
      <c r="K22" s="124">
        <f t="shared" si="3"/>
        <v>7600</v>
      </c>
      <c r="L22" s="181">
        <f>July24!AU21</f>
        <v>1759</v>
      </c>
      <c r="M22" s="124">
        <f>'Aug24'!AU21</f>
        <v>1789</v>
      </c>
      <c r="N22" s="124">
        <f>'Sep24'!AU21</f>
        <v>1789</v>
      </c>
      <c r="O22" s="124">
        <f t="shared" si="29"/>
        <v>5337</v>
      </c>
      <c r="P22" s="125">
        <f t="shared" si="30"/>
        <v>70.223684210526315</v>
      </c>
      <c r="Q22" s="124"/>
      <c r="R22" s="124"/>
      <c r="S22" s="124"/>
      <c r="T22" s="124"/>
      <c r="U22" s="124"/>
      <c r="V22" s="124"/>
      <c r="W22" s="124"/>
      <c r="X22" s="124"/>
      <c r="Y22" s="125"/>
      <c r="Z22" s="125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</row>
    <row r="23" spans="1:37" s="142" customFormat="1" ht="16.95" customHeight="1">
      <c r="A23" s="128">
        <v>17</v>
      </c>
      <c r="B23" s="129" t="s">
        <v>27</v>
      </c>
      <c r="C23" s="124">
        <f>'Sep24'!C22+'Sep24'!D22</f>
        <v>98000</v>
      </c>
      <c r="D23" s="124">
        <f t="shared" si="0"/>
        <v>24500</v>
      </c>
      <c r="E23" s="124">
        <f>July24!G22+July24!I22</f>
        <v>5588</v>
      </c>
      <c r="F23" s="124">
        <f>'Aug24'!G22+'Aug24'!I22</f>
        <v>5954</v>
      </c>
      <c r="G23" s="124">
        <f>'Sep24'!G22+'Sep24'!I22</f>
        <v>5954</v>
      </c>
      <c r="H23" s="124">
        <f t="shared" si="27"/>
        <v>17496</v>
      </c>
      <c r="I23" s="125">
        <f t="shared" si="28"/>
        <v>71.412244897959184</v>
      </c>
      <c r="J23" s="124">
        <v>39200</v>
      </c>
      <c r="K23" s="124">
        <f t="shared" si="3"/>
        <v>9800</v>
      </c>
      <c r="L23" s="181">
        <f>July24!AU22</f>
        <v>2312</v>
      </c>
      <c r="M23" s="124">
        <f>'Aug24'!AU22</f>
        <v>2437</v>
      </c>
      <c r="N23" s="124">
        <f>'Sep24'!AU22</f>
        <v>2437</v>
      </c>
      <c r="O23" s="124">
        <f t="shared" si="29"/>
        <v>7186</v>
      </c>
      <c r="P23" s="125">
        <f t="shared" si="30"/>
        <v>73.326530612244895</v>
      </c>
      <c r="Q23" s="124"/>
      <c r="R23" s="124"/>
      <c r="S23" s="124"/>
      <c r="T23" s="124"/>
      <c r="U23" s="124"/>
      <c r="V23" s="124"/>
      <c r="W23" s="124"/>
      <c r="X23" s="124"/>
      <c r="Y23" s="125"/>
      <c r="Z23" s="125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</row>
    <row r="24" spans="1:37" s="143" customFormat="1" ht="16.95" customHeight="1">
      <c r="A24" s="185"/>
      <c r="B24" s="186" t="s">
        <v>18</v>
      </c>
      <c r="C24" s="186">
        <f>SUM(C21:C23)</f>
        <v>294000</v>
      </c>
      <c r="D24" s="186">
        <f t="shared" ref="D24:O24" si="31">SUM(D21:D23)</f>
        <v>73500</v>
      </c>
      <c r="E24" s="186">
        <f t="shared" si="31"/>
        <v>19131</v>
      </c>
      <c r="F24" s="186">
        <f t="shared" si="31"/>
        <v>20249</v>
      </c>
      <c r="G24" s="186">
        <f t="shared" si="31"/>
        <v>20249</v>
      </c>
      <c r="H24" s="186">
        <f t="shared" si="31"/>
        <v>59629</v>
      </c>
      <c r="I24" s="188">
        <f t="shared" si="28"/>
        <v>81.127891156462582</v>
      </c>
      <c r="J24" s="186">
        <f t="shared" si="31"/>
        <v>117600</v>
      </c>
      <c r="K24" s="186">
        <f t="shared" si="31"/>
        <v>29400</v>
      </c>
      <c r="L24" s="186">
        <f t="shared" si="31"/>
        <v>7482</v>
      </c>
      <c r="M24" s="186">
        <f t="shared" si="31"/>
        <v>7761</v>
      </c>
      <c r="N24" s="186">
        <f t="shared" si="31"/>
        <v>7761</v>
      </c>
      <c r="O24" s="186">
        <f t="shared" si="31"/>
        <v>23004</v>
      </c>
      <c r="P24" s="188">
        <f t="shared" si="30"/>
        <v>78.244897959183675</v>
      </c>
      <c r="Q24" s="186"/>
      <c r="R24" s="186"/>
      <c r="S24" s="186"/>
      <c r="T24" s="186"/>
      <c r="U24" s="186"/>
      <c r="V24" s="186"/>
      <c r="W24" s="186"/>
      <c r="X24" s="186"/>
      <c r="Y24" s="188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</row>
    <row r="25" spans="1:37" s="142" customFormat="1" ht="16.95" customHeight="1">
      <c r="A25" s="134">
        <v>18</v>
      </c>
      <c r="B25" s="140" t="s">
        <v>28</v>
      </c>
      <c r="C25" s="124">
        <f>'Sep24'!C24+'Sep24'!D24</f>
        <v>75000</v>
      </c>
      <c r="D25" s="124">
        <f t="shared" si="0"/>
        <v>18750</v>
      </c>
      <c r="E25" s="124">
        <f>July24!G24+July24!I24</f>
        <v>5086</v>
      </c>
      <c r="F25" s="124">
        <f>'Aug24'!G24+'Aug24'!I24</f>
        <v>5285</v>
      </c>
      <c r="G25" s="124">
        <f>'Sep24'!G24+'Sep24'!I24</f>
        <v>5357</v>
      </c>
      <c r="H25" s="124">
        <f t="shared" ref="H25:H26" si="32">SUM(E25:G25)</f>
        <v>15728</v>
      </c>
      <c r="I25" s="125">
        <f t="shared" ref="I25:I30" si="33">H25*100/D25</f>
        <v>83.882666666666665</v>
      </c>
      <c r="J25" s="124">
        <v>30000</v>
      </c>
      <c r="K25" s="124">
        <f t="shared" si="3"/>
        <v>7500</v>
      </c>
      <c r="L25" s="181">
        <f>July24!AU24</f>
        <v>2269</v>
      </c>
      <c r="M25" s="124">
        <f>'Aug24'!AU24</f>
        <v>2210</v>
      </c>
      <c r="N25" s="124">
        <f>'Sep24'!AU24</f>
        <v>2217</v>
      </c>
      <c r="O25" s="124">
        <f t="shared" ref="O25:O26" si="34">SUM(L25:N25)</f>
        <v>6696</v>
      </c>
      <c r="P25" s="125">
        <f t="shared" ref="P25:P27" si="35">O25*100/K25</f>
        <v>89.28</v>
      </c>
      <c r="Q25" s="124"/>
      <c r="R25" s="124"/>
      <c r="S25" s="124"/>
      <c r="T25" s="124"/>
      <c r="U25" s="124"/>
      <c r="V25" s="124"/>
      <c r="W25" s="124"/>
      <c r="X25" s="124"/>
      <c r="Y25" s="125"/>
      <c r="Z25" s="125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</row>
    <row r="26" spans="1:37" s="142" customFormat="1" ht="16.95" customHeight="1">
      <c r="A26" s="128">
        <v>19</v>
      </c>
      <c r="B26" s="129" t="s">
        <v>29</v>
      </c>
      <c r="C26" s="124">
        <f>'Sep24'!C25+'Sep24'!D25</f>
        <v>70000</v>
      </c>
      <c r="D26" s="124">
        <f t="shared" si="0"/>
        <v>17500</v>
      </c>
      <c r="E26" s="124">
        <f>July24!G25+July24!I25</f>
        <v>4607</v>
      </c>
      <c r="F26" s="124">
        <f>'Aug24'!G25+'Aug24'!I25</f>
        <v>4765</v>
      </c>
      <c r="G26" s="124">
        <f>'Sep24'!G25+'Sep24'!I25</f>
        <v>4593</v>
      </c>
      <c r="H26" s="124">
        <f t="shared" si="32"/>
        <v>13965</v>
      </c>
      <c r="I26" s="125">
        <f t="shared" si="33"/>
        <v>79.8</v>
      </c>
      <c r="J26" s="124">
        <v>28000</v>
      </c>
      <c r="K26" s="124">
        <f t="shared" si="3"/>
        <v>7000</v>
      </c>
      <c r="L26" s="181">
        <f>July24!AU25</f>
        <v>2060</v>
      </c>
      <c r="M26" s="124">
        <f>'Aug24'!AU25</f>
        <v>2183</v>
      </c>
      <c r="N26" s="124">
        <f>'Sep24'!AU25</f>
        <v>2115</v>
      </c>
      <c r="O26" s="124">
        <f t="shared" si="34"/>
        <v>6358</v>
      </c>
      <c r="P26" s="125">
        <f t="shared" si="35"/>
        <v>90.828571428571422</v>
      </c>
      <c r="Q26" s="124"/>
      <c r="R26" s="124"/>
      <c r="S26" s="124"/>
      <c r="T26" s="124"/>
      <c r="U26" s="124"/>
      <c r="V26" s="124"/>
      <c r="W26" s="124"/>
      <c r="X26" s="124"/>
      <c r="Y26" s="125"/>
      <c r="Z26" s="125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</row>
    <row r="27" spans="1:37" s="143" customFormat="1" ht="16.95" customHeight="1">
      <c r="A27" s="185"/>
      <c r="B27" s="186" t="s">
        <v>18</v>
      </c>
      <c r="C27" s="186">
        <f>SUM(C25:C26)</f>
        <v>145000</v>
      </c>
      <c r="D27" s="186">
        <f t="shared" ref="D27:O27" si="36">SUM(D25:D26)</f>
        <v>36250</v>
      </c>
      <c r="E27" s="186">
        <f t="shared" si="36"/>
        <v>9693</v>
      </c>
      <c r="F27" s="186">
        <f t="shared" si="36"/>
        <v>10050</v>
      </c>
      <c r="G27" s="186">
        <f t="shared" si="36"/>
        <v>9950</v>
      </c>
      <c r="H27" s="186">
        <f t="shared" si="36"/>
        <v>29693</v>
      </c>
      <c r="I27" s="188">
        <f t="shared" si="33"/>
        <v>81.911724137931031</v>
      </c>
      <c r="J27" s="186">
        <f t="shared" si="36"/>
        <v>58000</v>
      </c>
      <c r="K27" s="186">
        <f t="shared" si="36"/>
        <v>14500</v>
      </c>
      <c r="L27" s="189">
        <f t="shared" si="7"/>
        <v>10</v>
      </c>
      <c r="M27" s="186">
        <f t="shared" si="36"/>
        <v>4393</v>
      </c>
      <c r="N27" s="186">
        <f t="shared" si="36"/>
        <v>4332</v>
      </c>
      <c r="O27" s="186">
        <f t="shared" si="36"/>
        <v>13054</v>
      </c>
      <c r="P27" s="188">
        <f t="shared" si="35"/>
        <v>90.027586206896558</v>
      </c>
      <c r="Q27" s="124"/>
      <c r="R27" s="186"/>
      <c r="S27" s="186"/>
      <c r="T27" s="186"/>
      <c r="U27" s="186"/>
      <c r="V27" s="186"/>
      <c r="W27" s="186"/>
      <c r="X27" s="186"/>
      <c r="Y27" s="188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</row>
    <row r="28" spans="1:37" s="142" customFormat="1" ht="16.95" customHeight="1">
      <c r="A28" s="134">
        <v>20</v>
      </c>
      <c r="B28" s="140" t="s">
        <v>30</v>
      </c>
      <c r="C28" s="124">
        <f>'Sep24'!C27+'Sep24'!D27</f>
        <v>107500</v>
      </c>
      <c r="D28" s="124">
        <f t="shared" si="0"/>
        <v>26875</v>
      </c>
      <c r="E28" s="124">
        <f>July24!G27+July24!I27</f>
        <v>5926</v>
      </c>
      <c r="F28" s="124">
        <f>'Aug24'!G27+'Aug24'!I27</f>
        <v>7329</v>
      </c>
      <c r="G28" s="124">
        <f>'Sep24'!G27+'Sep24'!I27</f>
        <v>7176</v>
      </c>
      <c r="H28" s="124">
        <f t="shared" ref="H28:H29" si="37">SUM(E28:G28)</f>
        <v>20431</v>
      </c>
      <c r="I28" s="125">
        <f t="shared" si="33"/>
        <v>76.02232558139535</v>
      </c>
      <c r="J28" s="124">
        <v>43000</v>
      </c>
      <c r="K28" s="124">
        <f t="shared" si="3"/>
        <v>10750</v>
      </c>
      <c r="L28" s="181">
        <f>July24!AU27</f>
        <v>2794</v>
      </c>
      <c r="M28" s="124">
        <f>'Aug24'!AU27</f>
        <v>3156</v>
      </c>
      <c r="N28" s="124">
        <f>'Sep24'!AU27</f>
        <v>3201</v>
      </c>
      <c r="O28" s="124">
        <f t="shared" ref="O28:O29" si="38">SUM(L28:N28)</f>
        <v>9151</v>
      </c>
      <c r="P28" s="125">
        <f t="shared" ref="P28:P30" si="39">O28*100/K28</f>
        <v>85.125581395348831</v>
      </c>
      <c r="Q28" s="124"/>
      <c r="R28" s="124"/>
      <c r="S28" s="124"/>
      <c r="T28" s="124"/>
      <c r="U28" s="124"/>
      <c r="V28" s="124"/>
      <c r="W28" s="124"/>
      <c r="X28" s="124"/>
      <c r="Y28" s="125"/>
      <c r="Z28" s="125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</row>
    <row r="29" spans="1:37" s="142" customFormat="1" ht="16.95" customHeight="1">
      <c r="A29" s="128">
        <v>21</v>
      </c>
      <c r="B29" s="129" t="s">
        <v>31</v>
      </c>
      <c r="C29" s="124">
        <f>'Sep24'!C28+'Sep24'!D28</f>
        <v>25000</v>
      </c>
      <c r="D29" s="124">
        <f t="shared" si="0"/>
        <v>6250</v>
      </c>
      <c r="E29" s="124">
        <f>July24!G28+July24!I28</f>
        <v>1915</v>
      </c>
      <c r="F29" s="124">
        <f>'Aug24'!G28+'Aug24'!I28</f>
        <v>1838</v>
      </c>
      <c r="G29" s="124">
        <f>'Sep24'!G28+'Sep24'!I28</f>
        <v>1718</v>
      </c>
      <c r="H29" s="124">
        <f t="shared" si="37"/>
        <v>5471</v>
      </c>
      <c r="I29" s="125">
        <f t="shared" si="33"/>
        <v>87.536000000000001</v>
      </c>
      <c r="J29" s="124">
        <v>10000</v>
      </c>
      <c r="K29" s="124">
        <f t="shared" si="3"/>
        <v>2500</v>
      </c>
      <c r="L29" s="181">
        <f>July24!AU28</f>
        <v>845</v>
      </c>
      <c r="M29" s="124">
        <f>'Aug24'!AU28</f>
        <v>774</v>
      </c>
      <c r="N29" s="124">
        <f>'Sep24'!AU28</f>
        <v>779</v>
      </c>
      <c r="O29" s="124">
        <f t="shared" si="38"/>
        <v>2398</v>
      </c>
      <c r="P29" s="125">
        <f t="shared" si="39"/>
        <v>95.92</v>
      </c>
      <c r="Q29" s="124"/>
      <c r="R29" s="124"/>
      <c r="S29" s="124"/>
      <c r="T29" s="124"/>
      <c r="U29" s="124"/>
      <c r="V29" s="124"/>
      <c r="W29" s="124"/>
      <c r="X29" s="124"/>
      <c r="Y29" s="125"/>
      <c r="Z29" s="125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</row>
    <row r="30" spans="1:37" s="143" customFormat="1" ht="16.95" customHeight="1">
      <c r="A30" s="185"/>
      <c r="B30" s="186" t="s">
        <v>18</v>
      </c>
      <c r="C30" s="186">
        <f>SUM(C28:C29)</f>
        <v>132500</v>
      </c>
      <c r="D30" s="186">
        <f t="shared" ref="D30:O30" si="40">SUM(D28:D29)</f>
        <v>33125</v>
      </c>
      <c r="E30" s="186">
        <f t="shared" si="40"/>
        <v>7841</v>
      </c>
      <c r="F30" s="186">
        <f t="shared" si="40"/>
        <v>9167</v>
      </c>
      <c r="G30" s="186">
        <f t="shared" si="40"/>
        <v>8894</v>
      </c>
      <c r="H30" s="186">
        <f t="shared" si="40"/>
        <v>25902</v>
      </c>
      <c r="I30" s="188">
        <f t="shared" si="33"/>
        <v>78.194716981132075</v>
      </c>
      <c r="J30" s="186">
        <f t="shared" si="40"/>
        <v>53000</v>
      </c>
      <c r="K30" s="186">
        <f t="shared" si="40"/>
        <v>13250</v>
      </c>
      <c r="L30" s="186">
        <f t="shared" si="40"/>
        <v>3639</v>
      </c>
      <c r="M30" s="186">
        <f t="shared" si="40"/>
        <v>3930</v>
      </c>
      <c r="N30" s="186">
        <f t="shared" si="40"/>
        <v>3980</v>
      </c>
      <c r="O30" s="186">
        <f t="shared" si="40"/>
        <v>11549</v>
      </c>
      <c r="P30" s="188">
        <f t="shared" si="39"/>
        <v>87.1622641509434</v>
      </c>
      <c r="Q30" s="186"/>
      <c r="R30" s="186"/>
      <c r="S30" s="186"/>
      <c r="T30" s="186"/>
      <c r="U30" s="186"/>
      <c r="V30" s="186"/>
      <c r="W30" s="186"/>
      <c r="X30" s="186"/>
      <c r="Y30" s="188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</row>
    <row r="31" spans="1:37" s="142" customFormat="1" ht="16.95" customHeight="1">
      <c r="A31" s="134">
        <v>22</v>
      </c>
      <c r="B31" s="140" t="s">
        <v>32</v>
      </c>
      <c r="C31" s="124">
        <f>'Sep24'!C30+'Sep24'!D30</f>
        <v>125000</v>
      </c>
      <c r="D31" s="124">
        <f t="shared" si="0"/>
        <v>31250</v>
      </c>
      <c r="E31" s="124">
        <f>July24!G30+July24!I30</f>
        <v>9208</v>
      </c>
      <c r="F31" s="124">
        <f>'Aug24'!G30+'Aug24'!I30</f>
        <v>9508</v>
      </c>
      <c r="G31" s="124">
        <f>'Sep24'!G30+'Sep24'!I30</f>
        <v>8940</v>
      </c>
      <c r="H31" s="124">
        <f t="shared" ref="H31:H33" si="41">SUM(E31:G31)</f>
        <v>27656</v>
      </c>
      <c r="I31" s="125">
        <f t="shared" ref="I31:I34" si="42">H31*100/D31</f>
        <v>88.499200000000002</v>
      </c>
      <c r="J31" s="124">
        <v>50000</v>
      </c>
      <c r="K31" s="124">
        <f t="shared" si="3"/>
        <v>12500</v>
      </c>
      <c r="L31" s="181">
        <f>July24!AU30</f>
        <v>4464</v>
      </c>
      <c r="M31" s="124">
        <f>'Aug24'!AU30</f>
        <v>4608</v>
      </c>
      <c r="N31" s="124">
        <f>'Sep24'!AU30</f>
        <v>4595</v>
      </c>
      <c r="O31" s="124">
        <f t="shared" ref="O31:O33" si="43">SUM(L31:N31)</f>
        <v>13667</v>
      </c>
      <c r="P31" s="125">
        <f t="shared" ref="P31:P34" si="44">O31*100/K31</f>
        <v>109.336</v>
      </c>
      <c r="Q31" s="124">
        <v>40000</v>
      </c>
      <c r="R31" s="124">
        <f t="shared" ref="R31" si="45">Q31/4</f>
        <v>10000</v>
      </c>
      <c r="S31" s="124">
        <f>July24!BJ30</f>
        <v>2700</v>
      </c>
      <c r="T31" s="124">
        <f>'Aug24'!BJ30</f>
        <v>2700</v>
      </c>
      <c r="U31" s="124">
        <f>'Sep24'!BJ30</f>
        <v>0</v>
      </c>
      <c r="V31" s="124">
        <f t="shared" ref="V31" si="46">SUM(S31:U31)</f>
        <v>5400</v>
      </c>
      <c r="W31" s="125">
        <f t="shared" ref="W31" si="47">V31*100/R31</f>
        <v>54</v>
      </c>
      <c r="X31" s="124">
        <v>600</v>
      </c>
      <c r="Y31" s="124">
        <f>X31/4</f>
        <v>150</v>
      </c>
      <c r="Z31" s="124">
        <f>July24!BE30</f>
        <v>55</v>
      </c>
      <c r="AA31" s="124">
        <f>'Aug24'!BC30</f>
        <v>55</v>
      </c>
      <c r="AB31" s="124">
        <f>'Sep24'!BC30</f>
        <v>55</v>
      </c>
      <c r="AC31" s="124">
        <f t="shared" ref="AC31" si="48">SUM(Z31:AB31)</f>
        <v>165</v>
      </c>
      <c r="AD31" s="125">
        <f t="shared" ref="AD31" si="49">AC31*100/Y31</f>
        <v>110</v>
      </c>
      <c r="AE31" s="124"/>
      <c r="AF31" s="124"/>
      <c r="AG31" s="124"/>
      <c r="AH31" s="124"/>
      <c r="AI31" s="124"/>
      <c r="AJ31" s="124"/>
      <c r="AK31" s="124"/>
    </row>
    <row r="32" spans="1:37" s="142" customFormat="1" ht="16.95" customHeight="1">
      <c r="A32" s="123">
        <v>23</v>
      </c>
      <c r="B32" s="124" t="s">
        <v>33</v>
      </c>
      <c r="C32" s="124">
        <f>'Sep24'!C31+'Sep24'!D31</f>
        <v>65500</v>
      </c>
      <c r="D32" s="124">
        <f t="shared" si="0"/>
        <v>16375</v>
      </c>
      <c r="E32" s="124">
        <f>July24!G31+July24!I31</f>
        <v>4770</v>
      </c>
      <c r="F32" s="124">
        <f>'Aug24'!G31+'Aug24'!I31</f>
        <v>5423</v>
      </c>
      <c r="G32" s="124">
        <f>'Sep24'!G31+'Sep24'!I31</f>
        <v>4900</v>
      </c>
      <c r="H32" s="124">
        <f t="shared" si="41"/>
        <v>15093</v>
      </c>
      <c r="I32" s="125">
        <f t="shared" si="42"/>
        <v>92.170992366412207</v>
      </c>
      <c r="J32" s="124">
        <v>25100</v>
      </c>
      <c r="K32" s="124">
        <f t="shared" si="3"/>
        <v>6275</v>
      </c>
      <c r="L32" s="181">
        <f>July24!AU31</f>
        <v>2309</v>
      </c>
      <c r="M32" s="124">
        <f>'Aug24'!AU31</f>
        <v>2188</v>
      </c>
      <c r="N32" s="124">
        <f>'Sep24'!AU31</f>
        <v>2227</v>
      </c>
      <c r="O32" s="124">
        <f t="shared" si="43"/>
        <v>6724</v>
      </c>
      <c r="P32" s="125">
        <f t="shared" si="44"/>
        <v>107.15537848605578</v>
      </c>
      <c r="Q32" s="124"/>
      <c r="R32" s="124"/>
      <c r="S32" s="124"/>
      <c r="T32" s="124"/>
      <c r="U32" s="124"/>
      <c r="V32" s="124"/>
      <c r="W32" s="124"/>
      <c r="X32" s="124"/>
      <c r="Y32" s="125"/>
      <c r="Z32" s="125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</row>
    <row r="33" spans="1:37" s="142" customFormat="1" ht="16.95" customHeight="1">
      <c r="A33" s="128">
        <v>24</v>
      </c>
      <c r="B33" s="129" t="s">
        <v>34</v>
      </c>
      <c r="C33" s="124">
        <f>'Sep24'!C32+'Sep24'!D32</f>
        <v>55500</v>
      </c>
      <c r="D33" s="124">
        <f t="shared" si="0"/>
        <v>13875</v>
      </c>
      <c r="E33" s="124">
        <f>July24!G32+July24!I32</f>
        <v>3977</v>
      </c>
      <c r="F33" s="124">
        <f>'Aug24'!G32+'Aug24'!I32</f>
        <v>4246</v>
      </c>
      <c r="G33" s="124">
        <f>'Sep24'!G32+'Sep24'!I32</f>
        <v>3879</v>
      </c>
      <c r="H33" s="124">
        <f t="shared" si="41"/>
        <v>12102</v>
      </c>
      <c r="I33" s="125">
        <f t="shared" si="42"/>
        <v>87.221621621621622</v>
      </c>
      <c r="J33" s="124">
        <v>22200</v>
      </c>
      <c r="K33" s="124">
        <f t="shared" si="3"/>
        <v>5550</v>
      </c>
      <c r="L33" s="181">
        <f>July24!AU32</f>
        <v>1798</v>
      </c>
      <c r="M33" s="124">
        <f>'Aug24'!AU32</f>
        <v>1853</v>
      </c>
      <c r="N33" s="124">
        <f>'Sep24'!AU32</f>
        <v>1812</v>
      </c>
      <c r="O33" s="124">
        <f t="shared" si="43"/>
        <v>5463</v>
      </c>
      <c r="P33" s="125">
        <f t="shared" si="44"/>
        <v>98.432432432432435</v>
      </c>
      <c r="Q33" s="124"/>
      <c r="R33" s="124"/>
      <c r="S33" s="124"/>
      <c r="T33" s="124"/>
      <c r="U33" s="124"/>
      <c r="V33" s="124"/>
      <c r="W33" s="124"/>
      <c r="X33" s="124"/>
      <c r="Y33" s="125"/>
      <c r="Z33" s="125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</row>
    <row r="34" spans="1:37" s="143" customFormat="1" ht="16.95" customHeight="1">
      <c r="A34" s="185"/>
      <c r="B34" s="187" t="s">
        <v>18</v>
      </c>
      <c r="C34" s="186">
        <f>SUM(C31:C33)</f>
        <v>246000</v>
      </c>
      <c r="D34" s="186">
        <f t="shared" ref="D34:AD34" si="50">SUM(D31:D33)</f>
        <v>61500</v>
      </c>
      <c r="E34" s="186">
        <f t="shared" si="50"/>
        <v>17955</v>
      </c>
      <c r="F34" s="186">
        <f t="shared" si="50"/>
        <v>19177</v>
      </c>
      <c r="G34" s="186">
        <f t="shared" si="50"/>
        <v>17719</v>
      </c>
      <c r="H34" s="186">
        <f t="shared" si="50"/>
        <v>54851</v>
      </c>
      <c r="I34" s="188">
        <f t="shared" si="42"/>
        <v>89.188617886178861</v>
      </c>
      <c r="J34" s="186">
        <f t="shared" si="50"/>
        <v>97300</v>
      </c>
      <c r="K34" s="186">
        <f t="shared" si="50"/>
        <v>24325</v>
      </c>
      <c r="L34" s="186">
        <f t="shared" si="50"/>
        <v>8571</v>
      </c>
      <c r="M34" s="186">
        <f t="shared" si="50"/>
        <v>8649</v>
      </c>
      <c r="N34" s="186">
        <f t="shared" si="50"/>
        <v>8634</v>
      </c>
      <c r="O34" s="186">
        <f t="shared" si="50"/>
        <v>25854</v>
      </c>
      <c r="P34" s="188">
        <f t="shared" si="44"/>
        <v>106.28571428571429</v>
      </c>
      <c r="Q34" s="186">
        <f t="shared" si="50"/>
        <v>40000</v>
      </c>
      <c r="R34" s="186">
        <f t="shared" si="50"/>
        <v>10000</v>
      </c>
      <c r="S34" s="186">
        <f t="shared" si="50"/>
        <v>2700</v>
      </c>
      <c r="T34" s="186">
        <f t="shared" si="50"/>
        <v>2700</v>
      </c>
      <c r="U34" s="186">
        <f t="shared" si="50"/>
        <v>0</v>
      </c>
      <c r="V34" s="186">
        <f t="shared" si="50"/>
        <v>5400</v>
      </c>
      <c r="W34" s="219">
        <f t="shared" si="50"/>
        <v>54</v>
      </c>
      <c r="X34" s="186">
        <f t="shared" si="50"/>
        <v>600</v>
      </c>
      <c r="Y34" s="186">
        <f t="shared" si="50"/>
        <v>150</v>
      </c>
      <c r="Z34" s="186">
        <f t="shared" si="50"/>
        <v>55</v>
      </c>
      <c r="AA34" s="186">
        <f t="shared" si="50"/>
        <v>55</v>
      </c>
      <c r="AB34" s="186">
        <f t="shared" si="50"/>
        <v>55</v>
      </c>
      <c r="AC34" s="186">
        <f t="shared" si="50"/>
        <v>165</v>
      </c>
      <c r="AD34" s="219">
        <f t="shared" si="50"/>
        <v>110</v>
      </c>
      <c r="AE34" s="186"/>
      <c r="AF34" s="186"/>
      <c r="AG34" s="186"/>
      <c r="AH34" s="186"/>
      <c r="AI34" s="186"/>
      <c r="AJ34" s="186"/>
      <c r="AK34" s="186"/>
    </row>
    <row r="35" spans="1:37" s="142" customFormat="1" ht="16.95" customHeight="1">
      <c r="A35" s="134">
        <v>25</v>
      </c>
      <c r="B35" s="140" t="s">
        <v>35</v>
      </c>
      <c r="C35" s="124">
        <f>'Sep24'!C34+'Sep24'!D34</f>
        <v>42000</v>
      </c>
      <c r="D35" s="124">
        <f t="shared" si="0"/>
        <v>10500</v>
      </c>
      <c r="E35" s="124">
        <f>July24!G34+July24!I34</f>
        <v>3311</v>
      </c>
      <c r="F35" s="124">
        <f>'Aug24'!G34+'Aug24'!I34</f>
        <v>3087</v>
      </c>
      <c r="G35" s="124">
        <f>'Sep24'!G34+'Sep24'!I34</f>
        <v>2246</v>
      </c>
      <c r="H35" s="124">
        <f t="shared" ref="H35:H37" si="51">SUM(E35:G35)</f>
        <v>8644</v>
      </c>
      <c r="I35" s="125">
        <f t="shared" ref="I35:I38" si="52">H35*100/D35</f>
        <v>82.32380952380953</v>
      </c>
      <c r="J35" s="124">
        <v>16800</v>
      </c>
      <c r="K35" s="124">
        <f t="shared" si="3"/>
        <v>4200</v>
      </c>
      <c r="L35" s="181">
        <f>July24!AU34</f>
        <v>1166</v>
      </c>
      <c r="M35" s="124">
        <f>'Aug24'!AU34</f>
        <v>1180</v>
      </c>
      <c r="N35" s="124">
        <f>'Sep24'!AU34</f>
        <v>1128</v>
      </c>
      <c r="O35" s="124">
        <f t="shared" ref="O35:O37" si="53">SUM(L35:N35)</f>
        <v>3474</v>
      </c>
      <c r="P35" s="125">
        <f t="shared" ref="P35:P38" si="54">O35*100/K35</f>
        <v>82.714285714285708</v>
      </c>
      <c r="Q35" s="124">
        <v>18000</v>
      </c>
      <c r="R35" s="124">
        <f t="shared" ref="R35" si="55">Q35/4</f>
        <v>4500</v>
      </c>
      <c r="S35" s="124">
        <f>July24!BJ34</f>
        <v>1502</v>
      </c>
      <c r="T35" s="124">
        <f>'Aug24'!BJ34</f>
        <v>685</v>
      </c>
      <c r="U35" s="124">
        <f>'Sep24'!BJ34</f>
        <v>0</v>
      </c>
      <c r="V35" s="124">
        <f t="shared" ref="V35" si="56">SUM(S35:U35)</f>
        <v>2187</v>
      </c>
      <c r="W35" s="125">
        <f t="shared" ref="W35" si="57">V35*100/R35</f>
        <v>48.6</v>
      </c>
      <c r="X35" s="124"/>
      <c r="Y35" s="125"/>
      <c r="Z35" s="125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</row>
    <row r="36" spans="1:37" s="142" customFormat="1" ht="16.95" customHeight="1">
      <c r="A36" s="123">
        <v>26</v>
      </c>
      <c r="B36" s="124" t="s">
        <v>36</v>
      </c>
      <c r="C36" s="124">
        <f>'Sep24'!C35+'Sep24'!D35</f>
        <v>22000</v>
      </c>
      <c r="D36" s="124">
        <f t="shared" si="0"/>
        <v>5500</v>
      </c>
      <c r="E36" s="124">
        <f>July24!G35+July24!I35</f>
        <v>1599</v>
      </c>
      <c r="F36" s="124">
        <f>'Aug24'!G35+'Aug24'!I35</f>
        <v>1152</v>
      </c>
      <c r="G36" s="124">
        <f>'Sep24'!G35+'Sep24'!I35</f>
        <v>264</v>
      </c>
      <c r="H36" s="124">
        <f t="shared" si="51"/>
        <v>3015</v>
      </c>
      <c r="I36" s="125">
        <f t="shared" si="52"/>
        <v>54.81818181818182</v>
      </c>
      <c r="J36" s="124">
        <v>8800</v>
      </c>
      <c r="K36" s="124">
        <f t="shared" si="3"/>
        <v>2200</v>
      </c>
      <c r="L36" s="181">
        <f>July24!AU35</f>
        <v>567</v>
      </c>
      <c r="M36" s="124">
        <f>'Aug24'!AU35</f>
        <v>626</v>
      </c>
      <c r="N36" s="124">
        <f>'Sep24'!AU35</f>
        <v>666</v>
      </c>
      <c r="O36" s="124">
        <f t="shared" si="53"/>
        <v>1859</v>
      </c>
      <c r="P36" s="125">
        <f t="shared" si="54"/>
        <v>84.5</v>
      </c>
      <c r="Q36" s="124"/>
      <c r="R36" s="124"/>
      <c r="S36" s="124"/>
      <c r="T36" s="124"/>
      <c r="U36" s="124"/>
      <c r="V36" s="124"/>
      <c r="W36" s="124"/>
      <c r="X36" s="124"/>
      <c r="Y36" s="125"/>
      <c r="Z36" s="125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</row>
    <row r="37" spans="1:37" s="142" customFormat="1" ht="16.95" customHeight="1">
      <c r="A37" s="128">
        <v>27</v>
      </c>
      <c r="B37" s="129" t="s">
        <v>37</v>
      </c>
      <c r="C37" s="124">
        <f>'Sep24'!C36+'Sep24'!D36</f>
        <v>29000</v>
      </c>
      <c r="D37" s="124">
        <f t="shared" si="0"/>
        <v>7250</v>
      </c>
      <c r="E37" s="124">
        <f>July24!G36+July24!I36</f>
        <v>2374</v>
      </c>
      <c r="F37" s="124">
        <f>'Aug24'!G36+'Aug24'!I36</f>
        <v>2295</v>
      </c>
      <c r="G37" s="124">
        <f>'Sep24'!G36+'Sep24'!I36</f>
        <v>1311</v>
      </c>
      <c r="H37" s="124">
        <f t="shared" si="51"/>
        <v>5980</v>
      </c>
      <c r="I37" s="125">
        <f t="shared" si="52"/>
        <v>82.482758620689651</v>
      </c>
      <c r="J37" s="124">
        <v>11600</v>
      </c>
      <c r="K37" s="124">
        <f t="shared" si="3"/>
        <v>2900</v>
      </c>
      <c r="L37" s="181">
        <f>July24!AU36</f>
        <v>756</v>
      </c>
      <c r="M37" s="124">
        <f>'Aug24'!AU36</f>
        <v>832</v>
      </c>
      <c r="N37" s="124">
        <f>'Sep24'!AU36</f>
        <v>759</v>
      </c>
      <c r="O37" s="124">
        <f t="shared" si="53"/>
        <v>2347</v>
      </c>
      <c r="P37" s="125">
        <f t="shared" si="54"/>
        <v>80.931034482758619</v>
      </c>
      <c r="Q37" s="124"/>
      <c r="R37" s="124"/>
      <c r="S37" s="124"/>
      <c r="T37" s="124"/>
      <c r="U37" s="124"/>
      <c r="V37" s="124"/>
      <c r="W37" s="124"/>
      <c r="X37" s="124"/>
      <c r="Y37" s="125"/>
      <c r="Z37" s="125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</row>
    <row r="38" spans="1:37" s="143" customFormat="1" ht="16.95" customHeight="1">
      <c r="A38" s="185"/>
      <c r="B38" s="186" t="s">
        <v>18</v>
      </c>
      <c r="C38" s="186">
        <f>SUM(C35:C37)</f>
        <v>93000</v>
      </c>
      <c r="D38" s="186">
        <f t="shared" ref="D38:V38" si="58">SUM(D35:D37)</f>
        <v>23250</v>
      </c>
      <c r="E38" s="186">
        <f t="shared" si="58"/>
        <v>7284</v>
      </c>
      <c r="F38" s="186">
        <f t="shared" si="58"/>
        <v>6534</v>
      </c>
      <c r="G38" s="186">
        <f t="shared" si="58"/>
        <v>3821</v>
      </c>
      <c r="H38" s="186">
        <f t="shared" si="58"/>
        <v>17639</v>
      </c>
      <c r="I38" s="188">
        <f t="shared" si="52"/>
        <v>75.86666666666666</v>
      </c>
      <c r="J38" s="186">
        <f t="shared" si="58"/>
        <v>37200</v>
      </c>
      <c r="K38" s="186">
        <f t="shared" si="58"/>
        <v>9300</v>
      </c>
      <c r="L38" s="186">
        <f t="shared" si="58"/>
        <v>2489</v>
      </c>
      <c r="M38" s="186">
        <f t="shared" si="58"/>
        <v>2638</v>
      </c>
      <c r="N38" s="186">
        <f t="shared" si="58"/>
        <v>2553</v>
      </c>
      <c r="O38" s="186">
        <f t="shared" si="58"/>
        <v>7680</v>
      </c>
      <c r="P38" s="188">
        <f t="shared" si="54"/>
        <v>82.58064516129032</v>
      </c>
      <c r="Q38" s="186">
        <f t="shared" si="58"/>
        <v>18000</v>
      </c>
      <c r="R38" s="186">
        <f t="shared" si="58"/>
        <v>4500</v>
      </c>
      <c r="S38" s="186">
        <f t="shared" si="58"/>
        <v>1502</v>
      </c>
      <c r="T38" s="186">
        <f t="shared" si="58"/>
        <v>685</v>
      </c>
      <c r="U38" s="186">
        <f t="shared" si="58"/>
        <v>0</v>
      </c>
      <c r="V38" s="186">
        <f t="shared" si="58"/>
        <v>2187</v>
      </c>
      <c r="W38" s="188">
        <f t="shared" ref="W38" si="59">V38*100/R38</f>
        <v>48.6</v>
      </c>
      <c r="X38" s="188"/>
      <c r="Y38" s="188"/>
      <c r="Z38" s="188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</row>
    <row r="39" spans="1:37" s="143" customFormat="1" ht="16.95" customHeight="1">
      <c r="A39" s="136">
        <v>28</v>
      </c>
      <c r="B39" s="137" t="s">
        <v>38</v>
      </c>
      <c r="C39" s="132">
        <f>'Sep24'!C38+'Sep24'!D38</f>
        <v>14000</v>
      </c>
      <c r="D39" s="132">
        <f t="shared" si="0"/>
        <v>3500</v>
      </c>
      <c r="E39" s="132">
        <f>July24!G38+July24!I38</f>
        <v>902</v>
      </c>
      <c r="F39" s="132">
        <f>'Aug24'!G38+'Aug24'!I38</f>
        <v>832</v>
      </c>
      <c r="G39" s="132">
        <f>'Sep24'!G38+'Sep24'!I38</f>
        <v>805</v>
      </c>
      <c r="H39" s="132">
        <f t="shared" ref="H39:H45" si="60">SUM(E39:G39)</f>
        <v>2539</v>
      </c>
      <c r="I39" s="138">
        <f t="shared" ref="I39:I46" si="61">H39*100/D39</f>
        <v>72.542857142857144</v>
      </c>
      <c r="J39" s="132">
        <v>4900</v>
      </c>
      <c r="K39" s="132">
        <f t="shared" si="3"/>
        <v>1225</v>
      </c>
      <c r="L39" s="212">
        <f>July24!AU38</f>
        <v>391</v>
      </c>
      <c r="M39" s="132">
        <f>'Aug24'!AU38</f>
        <v>407</v>
      </c>
      <c r="N39" s="132">
        <f>'Sep24'!AU38</f>
        <v>436</v>
      </c>
      <c r="O39" s="132">
        <f t="shared" ref="O39:O45" si="62">SUM(L39:N39)</f>
        <v>1234</v>
      </c>
      <c r="P39" s="138">
        <f t="shared" ref="P39:P46" si="63">O39*100/K39</f>
        <v>100.73469387755102</v>
      </c>
      <c r="Q39" s="124"/>
      <c r="R39" s="124"/>
      <c r="S39" s="132"/>
      <c r="T39" s="132"/>
      <c r="U39" s="132"/>
      <c r="V39" s="132"/>
      <c r="W39" s="132"/>
      <c r="X39" s="124"/>
      <c r="Y39" s="125"/>
      <c r="Z39" s="125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</row>
    <row r="40" spans="1:37" s="143" customFormat="1" ht="16.95" customHeight="1">
      <c r="A40" s="130">
        <v>29</v>
      </c>
      <c r="B40" s="132" t="s">
        <v>39</v>
      </c>
      <c r="C40" s="132">
        <f>'Sep24'!C39+'Sep24'!D39</f>
        <v>6500</v>
      </c>
      <c r="D40" s="132">
        <f t="shared" si="0"/>
        <v>1625</v>
      </c>
      <c r="E40" s="132">
        <f>July24!G39+July24!I39</f>
        <v>498</v>
      </c>
      <c r="F40" s="132">
        <f>'Aug24'!G39+'Aug24'!I39</f>
        <v>427</v>
      </c>
      <c r="G40" s="132">
        <f>'Sep24'!G39+'Sep24'!I39</f>
        <v>404</v>
      </c>
      <c r="H40" s="132">
        <f t="shared" si="60"/>
        <v>1329</v>
      </c>
      <c r="I40" s="138">
        <f t="shared" si="61"/>
        <v>81.784615384615378</v>
      </c>
      <c r="J40" s="132">
        <v>2275</v>
      </c>
      <c r="K40" s="132">
        <f t="shared" si="3"/>
        <v>568.75</v>
      </c>
      <c r="L40" s="212">
        <f>July24!AU39</f>
        <v>204</v>
      </c>
      <c r="M40" s="132">
        <f>'Aug24'!AU39</f>
        <v>206</v>
      </c>
      <c r="N40" s="132">
        <f>'Sep24'!AU39</f>
        <v>196</v>
      </c>
      <c r="O40" s="132">
        <f t="shared" si="62"/>
        <v>606</v>
      </c>
      <c r="P40" s="138">
        <f t="shared" si="63"/>
        <v>106.54945054945055</v>
      </c>
      <c r="Q40" s="124"/>
      <c r="R40" s="124"/>
      <c r="S40" s="132"/>
      <c r="T40" s="132"/>
      <c r="U40" s="132"/>
      <c r="V40" s="132"/>
      <c r="W40" s="132"/>
      <c r="X40" s="124"/>
      <c r="Y40" s="125"/>
      <c r="Z40" s="125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</row>
    <row r="41" spans="1:37" s="143" customFormat="1" ht="16.95" customHeight="1">
      <c r="A41" s="130">
        <v>30</v>
      </c>
      <c r="B41" s="132" t="s">
        <v>40</v>
      </c>
      <c r="C41" s="132">
        <f>'Sep24'!C40+'Sep24'!D40</f>
        <v>10000</v>
      </c>
      <c r="D41" s="132">
        <f t="shared" si="0"/>
        <v>2500</v>
      </c>
      <c r="E41" s="132">
        <f>July24!G40+July24!I40</f>
        <v>836</v>
      </c>
      <c r="F41" s="132">
        <f>'Aug24'!G40+'Aug24'!I40</f>
        <v>898</v>
      </c>
      <c r="G41" s="132">
        <f>'Sep24'!G40+'Sep24'!I40</f>
        <v>849</v>
      </c>
      <c r="H41" s="132">
        <f t="shared" si="60"/>
        <v>2583</v>
      </c>
      <c r="I41" s="138">
        <f t="shared" si="61"/>
        <v>103.32</v>
      </c>
      <c r="J41" s="132">
        <v>3500</v>
      </c>
      <c r="K41" s="132">
        <f t="shared" si="3"/>
        <v>875</v>
      </c>
      <c r="L41" s="212">
        <f>July24!AU40</f>
        <v>412</v>
      </c>
      <c r="M41" s="132">
        <f>'Aug24'!AU40</f>
        <v>310</v>
      </c>
      <c r="N41" s="132">
        <f>'Sep24'!AU40</f>
        <v>365</v>
      </c>
      <c r="O41" s="132">
        <f t="shared" si="62"/>
        <v>1087</v>
      </c>
      <c r="P41" s="138">
        <f t="shared" si="63"/>
        <v>124.22857142857143</v>
      </c>
      <c r="Q41" s="124"/>
      <c r="R41" s="124"/>
      <c r="S41" s="132"/>
      <c r="T41" s="132"/>
      <c r="U41" s="132"/>
      <c r="V41" s="132"/>
      <c r="W41" s="132"/>
      <c r="X41" s="124"/>
      <c r="Y41" s="125"/>
      <c r="Z41" s="125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</row>
    <row r="42" spans="1:37" s="142" customFormat="1" ht="16.95" customHeight="1">
      <c r="A42" s="123">
        <v>31</v>
      </c>
      <c r="B42" s="124" t="s">
        <v>41</v>
      </c>
      <c r="C42" s="124">
        <f>'Sep24'!C41+'Sep24'!D41</f>
        <v>24000</v>
      </c>
      <c r="D42" s="124">
        <f t="shared" si="0"/>
        <v>6000</v>
      </c>
      <c r="E42" s="124">
        <f>July24!G41+July24!I41</f>
        <v>1725</v>
      </c>
      <c r="F42" s="124">
        <f>'Aug24'!G41+'Aug24'!I41</f>
        <v>1702</v>
      </c>
      <c r="G42" s="124">
        <f>'Sep24'!G41+'Sep24'!I41</f>
        <v>1575</v>
      </c>
      <c r="H42" s="124">
        <f t="shared" si="60"/>
        <v>5002</v>
      </c>
      <c r="I42" s="125">
        <f t="shared" si="61"/>
        <v>83.36666666666666</v>
      </c>
      <c r="J42" s="124">
        <v>9600</v>
      </c>
      <c r="K42" s="124">
        <f t="shared" si="3"/>
        <v>2400</v>
      </c>
      <c r="L42" s="181">
        <f>July24!AU41</f>
        <v>769</v>
      </c>
      <c r="M42" s="124">
        <f>'Aug24'!AU41</f>
        <v>855</v>
      </c>
      <c r="N42" s="124">
        <f>'Sep24'!AU41</f>
        <v>816</v>
      </c>
      <c r="O42" s="124">
        <f t="shared" si="62"/>
        <v>2440</v>
      </c>
      <c r="P42" s="125">
        <f t="shared" si="63"/>
        <v>101.66666666666667</v>
      </c>
      <c r="Q42" s="124"/>
      <c r="R42" s="124"/>
      <c r="S42" s="124"/>
      <c r="T42" s="124"/>
      <c r="U42" s="124"/>
      <c r="V42" s="124"/>
      <c r="W42" s="124"/>
      <c r="X42" s="124">
        <v>600</v>
      </c>
      <c r="Y42" s="124">
        <f>X42/4</f>
        <v>150</v>
      </c>
      <c r="Z42" s="124">
        <f>July24!BE41</f>
        <v>45</v>
      </c>
      <c r="AA42" s="124">
        <f>'Aug24'!BC41</f>
        <v>45</v>
      </c>
      <c r="AB42" s="124">
        <f>'Sep24'!BC41</f>
        <v>55</v>
      </c>
      <c r="AC42" s="124">
        <f t="shared" ref="AC42" si="64">SUM(Z42:AB42)</f>
        <v>145</v>
      </c>
      <c r="AD42" s="125">
        <f t="shared" ref="AD42" si="65">AC42*100/Y42</f>
        <v>96.666666666666671</v>
      </c>
      <c r="AE42" s="124"/>
      <c r="AF42" s="124"/>
      <c r="AG42" s="124"/>
      <c r="AH42" s="124"/>
      <c r="AI42" s="124"/>
      <c r="AJ42" s="124"/>
      <c r="AK42" s="124"/>
    </row>
    <row r="43" spans="1:37" s="142" customFormat="1" ht="16.95" customHeight="1">
      <c r="A43" s="123">
        <v>32</v>
      </c>
      <c r="B43" s="124" t="s">
        <v>42</v>
      </c>
      <c r="C43" s="124">
        <f>'Sep24'!C42+'Sep24'!D42</f>
        <v>22000</v>
      </c>
      <c r="D43" s="124">
        <f t="shared" si="0"/>
        <v>5500</v>
      </c>
      <c r="E43" s="124">
        <f>July24!G42+July24!I42</f>
        <v>1222</v>
      </c>
      <c r="F43" s="124">
        <f>'Aug24'!G42+'Aug24'!I42</f>
        <v>909</v>
      </c>
      <c r="G43" s="124">
        <f>'Sep24'!G42+'Sep24'!I42</f>
        <v>1264</v>
      </c>
      <c r="H43" s="124">
        <f t="shared" si="60"/>
        <v>3395</v>
      </c>
      <c r="I43" s="125">
        <f t="shared" si="61"/>
        <v>61.727272727272727</v>
      </c>
      <c r="J43" s="124">
        <v>8800</v>
      </c>
      <c r="K43" s="124">
        <f t="shared" si="3"/>
        <v>2200</v>
      </c>
      <c r="L43" s="181">
        <f>July24!AU42</f>
        <v>562</v>
      </c>
      <c r="M43" s="124">
        <f>'Aug24'!AU42</f>
        <v>779</v>
      </c>
      <c r="N43" s="124">
        <f>'Sep24'!AU42</f>
        <v>678</v>
      </c>
      <c r="O43" s="124">
        <f t="shared" si="62"/>
        <v>2019</v>
      </c>
      <c r="P43" s="125">
        <f t="shared" si="63"/>
        <v>91.772727272727266</v>
      </c>
      <c r="Q43" s="124"/>
      <c r="R43" s="124"/>
      <c r="S43" s="124"/>
      <c r="T43" s="124"/>
      <c r="U43" s="124"/>
      <c r="V43" s="124"/>
      <c r="W43" s="124"/>
      <c r="X43" s="124"/>
      <c r="Y43" s="125"/>
      <c r="Z43" s="125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</row>
    <row r="44" spans="1:37" s="142" customFormat="1" ht="16.95" customHeight="1">
      <c r="A44" s="123">
        <v>33</v>
      </c>
      <c r="B44" s="124" t="s">
        <v>43</v>
      </c>
      <c r="C44" s="124">
        <f>'Sep24'!C43+'Sep24'!D43</f>
        <v>25000</v>
      </c>
      <c r="D44" s="124">
        <f t="shared" si="0"/>
        <v>6250</v>
      </c>
      <c r="E44" s="124">
        <f>July24!G43+July24!I43</f>
        <v>1927</v>
      </c>
      <c r="F44" s="124">
        <f>'Aug24'!G43+'Aug24'!I43</f>
        <v>1609</v>
      </c>
      <c r="G44" s="124">
        <f>'Sep24'!G43+'Sep24'!I43</f>
        <v>1383</v>
      </c>
      <c r="H44" s="124">
        <f t="shared" si="60"/>
        <v>4919</v>
      </c>
      <c r="I44" s="125">
        <f t="shared" si="61"/>
        <v>78.703999999999994</v>
      </c>
      <c r="J44" s="124">
        <v>10000</v>
      </c>
      <c r="K44" s="124">
        <f t="shared" si="3"/>
        <v>2500</v>
      </c>
      <c r="L44" s="181">
        <f>July24!AU43</f>
        <v>818</v>
      </c>
      <c r="M44" s="124">
        <f>'Aug24'!AU43</f>
        <v>795</v>
      </c>
      <c r="N44" s="124">
        <f>'Sep24'!AU43</f>
        <v>745</v>
      </c>
      <c r="O44" s="124">
        <f t="shared" si="62"/>
        <v>2358</v>
      </c>
      <c r="P44" s="125">
        <f t="shared" si="63"/>
        <v>94.32</v>
      </c>
      <c r="Q44" s="124"/>
      <c r="R44" s="124"/>
      <c r="S44" s="124"/>
      <c r="T44" s="124"/>
      <c r="U44" s="124"/>
      <c r="V44" s="124"/>
      <c r="W44" s="124"/>
      <c r="X44" s="124"/>
      <c r="Y44" s="125"/>
      <c r="Z44" s="125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</row>
    <row r="45" spans="1:37" s="142" customFormat="1" ht="16.95" customHeight="1">
      <c r="A45" s="128">
        <v>34</v>
      </c>
      <c r="B45" s="129" t="s">
        <v>44</v>
      </c>
      <c r="C45" s="124">
        <f>'Sep24'!C44+'Sep24'!D44</f>
        <v>14000</v>
      </c>
      <c r="D45" s="124">
        <f t="shared" si="0"/>
        <v>3500</v>
      </c>
      <c r="E45" s="124">
        <f>July24!G44+July24!I44</f>
        <v>767</v>
      </c>
      <c r="F45" s="124">
        <f>'Aug24'!G44+'Aug24'!I44</f>
        <v>1110</v>
      </c>
      <c r="G45" s="124">
        <f>'Sep24'!G44+'Sep24'!I44</f>
        <v>1139</v>
      </c>
      <c r="H45" s="124">
        <f t="shared" si="60"/>
        <v>3016</v>
      </c>
      <c r="I45" s="125">
        <f t="shared" si="61"/>
        <v>86.171428571428578</v>
      </c>
      <c r="J45" s="124">
        <v>5600</v>
      </c>
      <c r="K45" s="124">
        <f t="shared" si="3"/>
        <v>1400</v>
      </c>
      <c r="L45" s="181">
        <f>July24!AU44</f>
        <v>466</v>
      </c>
      <c r="M45" s="124">
        <f>'Aug24'!AU44</f>
        <v>521</v>
      </c>
      <c r="N45" s="124">
        <f>'Sep24'!AU44</f>
        <v>466</v>
      </c>
      <c r="O45" s="124">
        <f t="shared" si="62"/>
        <v>1453</v>
      </c>
      <c r="P45" s="125">
        <f t="shared" si="63"/>
        <v>103.78571428571429</v>
      </c>
      <c r="Q45" s="124"/>
      <c r="R45" s="124"/>
      <c r="S45" s="124"/>
      <c r="T45" s="124"/>
      <c r="U45" s="124"/>
      <c r="V45" s="124"/>
      <c r="W45" s="124"/>
      <c r="X45" s="124"/>
      <c r="Y45" s="125"/>
      <c r="Z45" s="125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</row>
    <row r="46" spans="1:37" s="143" customFormat="1" ht="16.95" customHeight="1">
      <c r="A46" s="185"/>
      <c r="B46" s="186" t="s">
        <v>18</v>
      </c>
      <c r="C46" s="186">
        <f>SUM(C42:C45)</f>
        <v>85000</v>
      </c>
      <c r="D46" s="186">
        <f t="shared" ref="D46:AC46" si="66">SUM(D42:D45)</f>
        <v>21250</v>
      </c>
      <c r="E46" s="186">
        <f t="shared" si="66"/>
        <v>5641</v>
      </c>
      <c r="F46" s="186">
        <f t="shared" si="66"/>
        <v>5330</v>
      </c>
      <c r="G46" s="186">
        <f t="shared" si="66"/>
        <v>5361</v>
      </c>
      <c r="H46" s="186">
        <f t="shared" si="66"/>
        <v>16332</v>
      </c>
      <c r="I46" s="188">
        <f t="shared" si="61"/>
        <v>76.856470588235297</v>
      </c>
      <c r="J46" s="186">
        <f t="shared" si="66"/>
        <v>34000</v>
      </c>
      <c r="K46" s="186">
        <f t="shared" si="66"/>
        <v>8500</v>
      </c>
      <c r="L46" s="186">
        <f t="shared" si="66"/>
        <v>2615</v>
      </c>
      <c r="M46" s="186">
        <f t="shared" si="66"/>
        <v>2950</v>
      </c>
      <c r="N46" s="186">
        <f t="shared" si="66"/>
        <v>2705</v>
      </c>
      <c r="O46" s="186">
        <f t="shared" si="66"/>
        <v>8270</v>
      </c>
      <c r="P46" s="188">
        <f t="shared" si="63"/>
        <v>97.294117647058826</v>
      </c>
      <c r="Q46" s="186"/>
      <c r="R46" s="186"/>
      <c r="S46" s="186"/>
      <c r="T46" s="186"/>
      <c r="U46" s="186"/>
      <c r="V46" s="186"/>
      <c r="W46" s="186"/>
      <c r="X46" s="186">
        <f t="shared" si="66"/>
        <v>600</v>
      </c>
      <c r="Y46" s="186">
        <f t="shared" si="66"/>
        <v>150</v>
      </c>
      <c r="Z46" s="186">
        <f t="shared" si="66"/>
        <v>45</v>
      </c>
      <c r="AA46" s="186">
        <f t="shared" si="66"/>
        <v>45</v>
      </c>
      <c r="AB46" s="186">
        <f t="shared" si="66"/>
        <v>55</v>
      </c>
      <c r="AC46" s="186">
        <f t="shared" si="66"/>
        <v>145</v>
      </c>
      <c r="AD46" s="188">
        <f t="shared" ref="AD46" si="67">AC46*100/Y46</f>
        <v>96.666666666666671</v>
      </c>
      <c r="AE46" s="186"/>
      <c r="AF46" s="186"/>
      <c r="AG46" s="186"/>
      <c r="AH46" s="186"/>
      <c r="AI46" s="186"/>
      <c r="AJ46" s="186"/>
      <c r="AK46" s="186"/>
    </row>
    <row r="47" spans="1:37" s="142" customFormat="1" ht="16.95" customHeight="1">
      <c r="A47" s="134">
        <v>35</v>
      </c>
      <c r="B47" s="140" t="s">
        <v>45</v>
      </c>
      <c r="C47" s="124">
        <f>'Sep24'!C46+'Sep24'!D46</f>
        <v>80000</v>
      </c>
      <c r="D47" s="124">
        <f t="shared" si="0"/>
        <v>20000</v>
      </c>
      <c r="E47" s="124">
        <f>July24!G46+July24!I46</f>
        <v>7228</v>
      </c>
      <c r="F47" s="124">
        <f>'Aug24'!G46+'Aug24'!I46</f>
        <v>7118</v>
      </c>
      <c r="G47" s="124">
        <f>'Sep24'!G46+'Sep24'!I46</f>
        <v>6969</v>
      </c>
      <c r="H47" s="124">
        <f t="shared" ref="H47:H51" si="68">SUM(E47:G47)</f>
        <v>21315</v>
      </c>
      <c r="I47" s="125">
        <f t="shared" ref="I47:I52" si="69">H47*100/D47</f>
        <v>106.575</v>
      </c>
      <c r="J47" s="124">
        <v>32000</v>
      </c>
      <c r="K47" s="124">
        <f t="shared" si="3"/>
        <v>8000</v>
      </c>
      <c r="L47" s="181">
        <f>July24!AU46</f>
        <v>2844</v>
      </c>
      <c r="M47" s="124">
        <f>'Aug24'!AU46</f>
        <v>2908</v>
      </c>
      <c r="N47" s="124">
        <f>'Sep24'!AU46</f>
        <v>2905</v>
      </c>
      <c r="O47" s="124">
        <f t="shared" ref="O47:O51" si="70">SUM(L47:N47)</f>
        <v>8657</v>
      </c>
      <c r="P47" s="125">
        <f t="shared" ref="P47:P52" si="71">O47*100/K47</f>
        <v>108.21250000000001</v>
      </c>
      <c r="Q47" s="124">
        <v>35500</v>
      </c>
      <c r="R47" s="124">
        <f t="shared" ref="R47:R48" si="72">Q47/4</f>
        <v>8875</v>
      </c>
      <c r="S47" s="124">
        <f>July24!BJ46</f>
        <v>4430</v>
      </c>
      <c r="T47" s="124">
        <f>'Aug24'!BJ46</f>
        <v>4394</v>
      </c>
      <c r="U47" s="124">
        <f>'Sep24'!BJ46</f>
        <v>0</v>
      </c>
      <c r="V47" s="124">
        <f t="shared" ref="V47:V48" si="73">SUM(S47:U47)</f>
        <v>8824</v>
      </c>
      <c r="W47" s="125">
        <f t="shared" ref="W47:W48" si="74">V47*100/R47</f>
        <v>99.425352112676052</v>
      </c>
      <c r="X47" s="124"/>
      <c r="Y47" s="125"/>
      <c r="Z47" s="125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</row>
    <row r="48" spans="1:37" s="142" customFormat="1" ht="16.95" customHeight="1">
      <c r="A48" s="123">
        <v>36</v>
      </c>
      <c r="B48" s="145" t="s">
        <v>82</v>
      </c>
      <c r="C48" s="124">
        <f>'Sep24'!C47+'Sep24'!D47</f>
        <v>0</v>
      </c>
      <c r="D48" s="124">
        <f t="shared" si="0"/>
        <v>0</v>
      </c>
      <c r="E48" s="124">
        <f>July24!G47+July24!I47</f>
        <v>0</v>
      </c>
      <c r="F48" s="124">
        <f>'Aug24'!G47+'Aug24'!I47</f>
        <v>0</v>
      </c>
      <c r="G48" s="124">
        <f>'Sep24'!G47+'Sep24'!I47</f>
        <v>0</v>
      </c>
      <c r="H48" s="124">
        <f t="shared" si="68"/>
        <v>0</v>
      </c>
      <c r="I48" s="125"/>
      <c r="J48" s="124"/>
      <c r="K48" s="124">
        <f t="shared" si="3"/>
        <v>0</v>
      </c>
      <c r="L48" s="181">
        <f>July24!AU47</f>
        <v>0</v>
      </c>
      <c r="M48" s="124">
        <f>'Aug24'!AU47</f>
        <v>0</v>
      </c>
      <c r="N48" s="124">
        <f>'Sep24'!AU47</f>
        <v>0</v>
      </c>
      <c r="O48" s="124">
        <f t="shared" si="70"/>
        <v>0</v>
      </c>
      <c r="P48" s="125"/>
      <c r="Q48" s="124">
        <v>750000</v>
      </c>
      <c r="R48" s="124">
        <f t="shared" si="72"/>
        <v>187500</v>
      </c>
      <c r="S48" s="124">
        <f>July24!BJ47</f>
        <v>83825</v>
      </c>
      <c r="T48" s="124">
        <f>'Aug24'!BJ47</f>
        <v>74805</v>
      </c>
      <c r="U48" s="124">
        <f>'Sep24'!BJ47</f>
        <v>68545</v>
      </c>
      <c r="V48" s="124">
        <f t="shared" si="73"/>
        <v>227175</v>
      </c>
      <c r="W48" s="125">
        <f t="shared" si="74"/>
        <v>121.16</v>
      </c>
      <c r="X48" s="124"/>
      <c r="Y48" s="125"/>
      <c r="Z48" s="125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</row>
    <row r="49" spans="1:37" s="142" customFormat="1" ht="16.95" customHeight="1">
      <c r="A49" s="123">
        <v>37</v>
      </c>
      <c r="B49" s="124" t="s">
        <v>46</v>
      </c>
      <c r="C49" s="124">
        <f>'Sep24'!C48+'Sep24'!D48</f>
        <v>61000</v>
      </c>
      <c r="D49" s="124">
        <f t="shared" si="0"/>
        <v>15250</v>
      </c>
      <c r="E49" s="124">
        <f>July24!G48+July24!I48</f>
        <v>5419</v>
      </c>
      <c r="F49" s="124">
        <f>'Aug24'!G48+'Aug24'!I48</f>
        <v>5782</v>
      </c>
      <c r="G49" s="124">
        <f>'Sep24'!G48+'Sep24'!I48</f>
        <v>5727</v>
      </c>
      <c r="H49" s="124">
        <f t="shared" si="68"/>
        <v>16928</v>
      </c>
      <c r="I49" s="125">
        <f t="shared" si="69"/>
        <v>111.00327868852459</v>
      </c>
      <c r="J49" s="124">
        <v>24400</v>
      </c>
      <c r="K49" s="124">
        <f t="shared" si="3"/>
        <v>6100</v>
      </c>
      <c r="L49" s="181">
        <f>July24!AU48</f>
        <v>2369</v>
      </c>
      <c r="M49" s="124">
        <f>'Aug24'!AU48</f>
        <v>2136</v>
      </c>
      <c r="N49" s="124">
        <f>'Sep24'!AU48</f>
        <v>2286</v>
      </c>
      <c r="O49" s="124">
        <f t="shared" si="70"/>
        <v>6791</v>
      </c>
      <c r="P49" s="125">
        <f t="shared" si="71"/>
        <v>111.32786885245902</v>
      </c>
      <c r="Q49" s="124"/>
      <c r="R49" s="124"/>
      <c r="S49" s="181"/>
      <c r="T49" s="181"/>
      <c r="U49" s="181"/>
      <c r="V49" s="181"/>
      <c r="W49" s="181"/>
      <c r="X49" s="124"/>
      <c r="Y49" s="125"/>
      <c r="Z49" s="125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</row>
    <row r="50" spans="1:37" s="142" customFormat="1" ht="16.95" customHeight="1">
      <c r="A50" s="123">
        <v>38</v>
      </c>
      <c r="B50" s="124" t="s">
        <v>47</v>
      </c>
      <c r="C50" s="124">
        <f>'Sep24'!C49+'Sep24'!D49</f>
        <v>42500</v>
      </c>
      <c r="D50" s="124">
        <f t="shared" si="0"/>
        <v>10625</v>
      </c>
      <c r="E50" s="124">
        <f>July24!G49+July24!I49</f>
        <v>3676</v>
      </c>
      <c r="F50" s="124">
        <f>'Aug24'!G49+'Aug24'!I49</f>
        <v>3202</v>
      </c>
      <c r="G50" s="124">
        <f>'Sep24'!G49+'Sep24'!I49</f>
        <v>3532</v>
      </c>
      <c r="H50" s="124">
        <f t="shared" si="68"/>
        <v>10410</v>
      </c>
      <c r="I50" s="125">
        <f t="shared" si="69"/>
        <v>97.976470588235287</v>
      </c>
      <c r="J50" s="124">
        <v>17000</v>
      </c>
      <c r="K50" s="124">
        <f t="shared" si="3"/>
        <v>4250</v>
      </c>
      <c r="L50" s="181">
        <f>July24!AU49</f>
        <v>1434</v>
      </c>
      <c r="M50" s="124">
        <f>'Aug24'!AU49</f>
        <v>1404</v>
      </c>
      <c r="N50" s="124">
        <f>'Sep24'!AU49</f>
        <v>1424</v>
      </c>
      <c r="O50" s="124">
        <f t="shared" si="70"/>
        <v>4262</v>
      </c>
      <c r="P50" s="125">
        <f t="shared" si="71"/>
        <v>100.28235294117647</v>
      </c>
      <c r="Q50" s="124"/>
      <c r="R50" s="124"/>
      <c r="S50" s="181"/>
      <c r="T50" s="181"/>
      <c r="U50" s="181"/>
      <c r="V50" s="181"/>
      <c r="W50" s="181"/>
      <c r="X50" s="124"/>
      <c r="Y50" s="125"/>
      <c r="Z50" s="125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</row>
    <row r="51" spans="1:37" s="142" customFormat="1" ht="16.95" customHeight="1">
      <c r="A51" s="128">
        <v>39</v>
      </c>
      <c r="B51" s="129" t="s">
        <v>48</v>
      </c>
      <c r="C51" s="124">
        <f>'Sep24'!C50+'Sep24'!D50</f>
        <v>103000</v>
      </c>
      <c r="D51" s="124">
        <f t="shared" si="0"/>
        <v>25750</v>
      </c>
      <c r="E51" s="124">
        <f>July24!G50+July24!I50</f>
        <v>8412</v>
      </c>
      <c r="F51" s="124">
        <f>'Aug24'!G50+'Aug24'!I50</f>
        <v>7486</v>
      </c>
      <c r="G51" s="124">
        <f>'Sep24'!G50+'Sep24'!I50</f>
        <v>7830</v>
      </c>
      <c r="H51" s="124">
        <f t="shared" si="68"/>
        <v>23728</v>
      </c>
      <c r="I51" s="125">
        <f t="shared" si="69"/>
        <v>92.147572815533977</v>
      </c>
      <c r="J51" s="124">
        <v>41200</v>
      </c>
      <c r="K51" s="124">
        <f t="shared" si="3"/>
        <v>10300</v>
      </c>
      <c r="L51" s="181">
        <f>July24!AU50</f>
        <v>4601</v>
      </c>
      <c r="M51" s="124">
        <f>'Aug24'!AU50</f>
        <v>3556</v>
      </c>
      <c r="N51" s="124">
        <f>'Sep24'!AU50</f>
        <v>3664</v>
      </c>
      <c r="O51" s="124">
        <f t="shared" si="70"/>
        <v>11821</v>
      </c>
      <c r="P51" s="125">
        <f t="shared" si="71"/>
        <v>114.76699029126213</v>
      </c>
      <c r="Q51" s="124"/>
      <c r="R51" s="124"/>
      <c r="S51" s="181"/>
      <c r="T51" s="181"/>
      <c r="U51" s="181"/>
      <c r="V51" s="181"/>
      <c r="W51" s="181"/>
      <c r="X51" s="124"/>
      <c r="Y51" s="125"/>
      <c r="Z51" s="125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</row>
    <row r="52" spans="1:37" s="143" customFormat="1" ht="16.95" customHeight="1">
      <c r="A52" s="185"/>
      <c r="B52" s="186" t="s">
        <v>18</v>
      </c>
      <c r="C52" s="186">
        <f>SUM(C47:C51)</f>
        <v>286500</v>
      </c>
      <c r="D52" s="186">
        <f t="shared" ref="D52:V52" si="75">SUM(D47:D51)</f>
        <v>71625</v>
      </c>
      <c r="E52" s="186">
        <f t="shared" si="75"/>
        <v>24735</v>
      </c>
      <c r="F52" s="186">
        <f t="shared" si="75"/>
        <v>23588</v>
      </c>
      <c r="G52" s="186">
        <f t="shared" si="75"/>
        <v>24058</v>
      </c>
      <c r="H52" s="186">
        <f t="shared" si="75"/>
        <v>72381</v>
      </c>
      <c r="I52" s="188">
        <f t="shared" si="69"/>
        <v>101.05549738219895</v>
      </c>
      <c r="J52" s="186">
        <f t="shared" si="75"/>
        <v>114600</v>
      </c>
      <c r="K52" s="186">
        <f t="shared" si="75"/>
        <v>28650</v>
      </c>
      <c r="L52" s="186">
        <f t="shared" si="75"/>
        <v>11248</v>
      </c>
      <c r="M52" s="186">
        <f t="shared" si="75"/>
        <v>10004</v>
      </c>
      <c r="N52" s="186">
        <f t="shared" si="75"/>
        <v>10279</v>
      </c>
      <c r="O52" s="186">
        <f t="shared" si="75"/>
        <v>31531</v>
      </c>
      <c r="P52" s="188">
        <f t="shared" si="71"/>
        <v>110.05584642233858</v>
      </c>
      <c r="Q52" s="186">
        <f t="shared" si="75"/>
        <v>785500</v>
      </c>
      <c r="R52" s="186">
        <f t="shared" si="75"/>
        <v>196375</v>
      </c>
      <c r="S52" s="186">
        <f t="shared" si="75"/>
        <v>88255</v>
      </c>
      <c r="T52" s="186">
        <f t="shared" si="75"/>
        <v>79199</v>
      </c>
      <c r="U52" s="186">
        <f t="shared" si="75"/>
        <v>68545</v>
      </c>
      <c r="V52" s="186">
        <f t="shared" si="75"/>
        <v>235999</v>
      </c>
      <c r="W52" s="188">
        <f t="shared" ref="W52" si="76">V52*100/R52</f>
        <v>120.17772119669</v>
      </c>
      <c r="X52" s="188"/>
      <c r="Y52" s="188"/>
      <c r="Z52" s="188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</row>
    <row r="53" spans="1:37" s="142" customFormat="1" ht="16.95" customHeight="1">
      <c r="A53" s="134">
        <v>40</v>
      </c>
      <c r="B53" s="140" t="s">
        <v>49</v>
      </c>
      <c r="C53" s="124">
        <f>'Sep24'!C52+'Sep24'!D52</f>
        <v>193000</v>
      </c>
      <c r="D53" s="124">
        <f t="shared" si="0"/>
        <v>48250</v>
      </c>
      <c r="E53" s="124">
        <f>July24!G52+July24!I52</f>
        <v>16962</v>
      </c>
      <c r="F53" s="124">
        <f>'Aug24'!G52+'Aug24'!I52</f>
        <v>16454</v>
      </c>
      <c r="G53" s="124">
        <f>'Sep24'!G52+'Sep24'!I52</f>
        <v>16454</v>
      </c>
      <c r="H53" s="124">
        <f t="shared" ref="H53:H54" si="77">SUM(E53:G53)</f>
        <v>49870</v>
      </c>
      <c r="I53" s="125">
        <f t="shared" ref="I53:I55" si="78">H53*100/D53</f>
        <v>103.35751295336787</v>
      </c>
      <c r="J53" s="124">
        <v>77200</v>
      </c>
      <c r="K53" s="124">
        <f t="shared" si="3"/>
        <v>19300</v>
      </c>
      <c r="L53" s="181">
        <f>July24!AU52</f>
        <v>6533</v>
      </c>
      <c r="M53" s="124">
        <f>'Aug24'!AU52</f>
        <v>6227</v>
      </c>
      <c r="N53" s="124">
        <f>'Sep24'!AU52</f>
        <v>6227</v>
      </c>
      <c r="O53" s="124">
        <f t="shared" ref="O53:O54" si="79">SUM(L53:N53)</f>
        <v>18987</v>
      </c>
      <c r="P53" s="125">
        <f t="shared" ref="P53:P55" si="80">O53*100/K53</f>
        <v>98.37823834196891</v>
      </c>
      <c r="Q53" s="124">
        <v>75000</v>
      </c>
      <c r="R53" s="124">
        <f t="shared" ref="R53" si="81">Q53/4</f>
        <v>18750</v>
      </c>
      <c r="S53" s="124">
        <f>July24!BJ52</f>
        <v>5867</v>
      </c>
      <c r="T53" s="124">
        <f>'Aug24'!BJ52</f>
        <v>5772</v>
      </c>
      <c r="U53" s="124">
        <f>'Sep24'!BJ52</f>
        <v>5772</v>
      </c>
      <c r="V53" s="124">
        <f t="shared" ref="V53" si="82">SUM(S53:U53)</f>
        <v>17411</v>
      </c>
      <c r="W53" s="125">
        <f t="shared" ref="W53" si="83">V53*100/R53</f>
        <v>92.858666666666664</v>
      </c>
      <c r="X53" s="124"/>
      <c r="Y53" s="125"/>
      <c r="Z53" s="125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</row>
    <row r="54" spans="1:37" s="142" customFormat="1" ht="16.95" customHeight="1">
      <c r="A54" s="128">
        <v>41</v>
      </c>
      <c r="B54" s="129" t="s">
        <v>50</v>
      </c>
      <c r="C54" s="124">
        <f>'Sep24'!C53+'Sep24'!D53</f>
        <v>53000</v>
      </c>
      <c r="D54" s="124">
        <f t="shared" si="0"/>
        <v>13250</v>
      </c>
      <c r="E54" s="124">
        <f>July24!G53+July24!I53</f>
        <v>4339</v>
      </c>
      <c r="F54" s="124">
        <f>'Aug24'!G53+'Aug24'!I53</f>
        <v>4454</v>
      </c>
      <c r="G54" s="124">
        <f>'Sep24'!G53+'Sep24'!I53</f>
        <v>4454</v>
      </c>
      <c r="H54" s="124">
        <f t="shared" si="77"/>
        <v>13247</v>
      </c>
      <c r="I54" s="125">
        <f t="shared" si="78"/>
        <v>99.977358490566033</v>
      </c>
      <c r="J54" s="124">
        <v>21200</v>
      </c>
      <c r="K54" s="124">
        <f t="shared" si="3"/>
        <v>5300</v>
      </c>
      <c r="L54" s="181">
        <f>July24!AU53</f>
        <v>1684</v>
      </c>
      <c r="M54" s="124">
        <f>'Aug24'!AU53</f>
        <v>1907</v>
      </c>
      <c r="N54" s="124">
        <f>'Sep24'!AU53</f>
        <v>1907</v>
      </c>
      <c r="O54" s="124">
        <f t="shared" si="79"/>
        <v>5498</v>
      </c>
      <c r="P54" s="125">
        <f t="shared" si="80"/>
        <v>103.73584905660377</v>
      </c>
      <c r="Q54" s="124"/>
      <c r="R54" s="124"/>
      <c r="S54" s="124"/>
      <c r="T54" s="124"/>
      <c r="U54" s="124"/>
      <c r="V54" s="124"/>
      <c r="W54" s="124"/>
      <c r="X54" s="124"/>
      <c r="Y54" s="125"/>
      <c r="Z54" s="125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</row>
    <row r="55" spans="1:37" s="143" customFormat="1" ht="16.95" customHeight="1">
      <c r="A55" s="185"/>
      <c r="B55" s="186" t="s">
        <v>18</v>
      </c>
      <c r="C55" s="186">
        <f>SUM(C53:C54)</f>
        <v>246000</v>
      </c>
      <c r="D55" s="186">
        <f t="shared" ref="D55:V55" si="84">SUM(D53:D54)</f>
        <v>61500</v>
      </c>
      <c r="E55" s="186">
        <f t="shared" si="84"/>
        <v>21301</v>
      </c>
      <c r="F55" s="186">
        <f t="shared" si="84"/>
        <v>20908</v>
      </c>
      <c r="G55" s="186">
        <f t="shared" si="84"/>
        <v>20908</v>
      </c>
      <c r="H55" s="186">
        <f t="shared" si="84"/>
        <v>63117</v>
      </c>
      <c r="I55" s="188">
        <f t="shared" si="78"/>
        <v>102.62926829268292</v>
      </c>
      <c r="J55" s="186">
        <f t="shared" si="84"/>
        <v>98400</v>
      </c>
      <c r="K55" s="186">
        <f t="shared" si="84"/>
        <v>24600</v>
      </c>
      <c r="L55" s="186">
        <f t="shared" si="84"/>
        <v>8217</v>
      </c>
      <c r="M55" s="186">
        <f t="shared" si="84"/>
        <v>8134</v>
      </c>
      <c r="N55" s="186">
        <f t="shared" si="84"/>
        <v>8134</v>
      </c>
      <c r="O55" s="186">
        <f t="shared" si="84"/>
        <v>24485</v>
      </c>
      <c r="P55" s="188">
        <f t="shared" si="80"/>
        <v>99.532520325203251</v>
      </c>
      <c r="Q55" s="186">
        <f t="shared" si="84"/>
        <v>75000</v>
      </c>
      <c r="R55" s="186">
        <f t="shared" si="84"/>
        <v>18750</v>
      </c>
      <c r="S55" s="186">
        <f t="shared" si="84"/>
        <v>5867</v>
      </c>
      <c r="T55" s="186">
        <f t="shared" si="84"/>
        <v>5772</v>
      </c>
      <c r="U55" s="186">
        <f t="shared" si="84"/>
        <v>5772</v>
      </c>
      <c r="V55" s="186">
        <f t="shared" si="84"/>
        <v>17411</v>
      </c>
      <c r="W55" s="188">
        <f t="shared" ref="W55" si="85">V55*100/R55</f>
        <v>92.858666666666664</v>
      </c>
      <c r="X55" s="188"/>
      <c r="Y55" s="188"/>
      <c r="Z55" s="188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</row>
    <row r="56" spans="1:37" s="142" customFormat="1" ht="16.95" customHeight="1">
      <c r="A56" s="134">
        <v>42</v>
      </c>
      <c r="B56" s="140" t="s">
        <v>51</v>
      </c>
      <c r="C56" s="124">
        <f>'Sep24'!C55+'Sep24'!D55</f>
        <v>115000</v>
      </c>
      <c r="D56" s="124">
        <f t="shared" si="0"/>
        <v>28750</v>
      </c>
      <c r="E56" s="124">
        <f>July24!G55+July24!I55</f>
        <v>7850</v>
      </c>
      <c r="F56" s="124">
        <f>'Aug24'!G55+'Aug24'!I55</f>
        <v>7945</v>
      </c>
      <c r="G56" s="124">
        <f>'Sep24'!G55+'Sep24'!I55</f>
        <v>8687</v>
      </c>
      <c r="H56" s="124">
        <f t="shared" ref="H56:H57" si="86">SUM(E56:G56)</f>
        <v>24482</v>
      </c>
      <c r="I56" s="125">
        <f t="shared" ref="I56:I58" si="87">H56*100/D56</f>
        <v>85.154782608695655</v>
      </c>
      <c r="J56" s="124">
        <v>46000</v>
      </c>
      <c r="K56" s="124">
        <f t="shared" si="3"/>
        <v>11500</v>
      </c>
      <c r="L56" s="181">
        <f>July24!AU55</f>
        <v>3619</v>
      </c>
      <c r="M56" s="124">
        <f>'Aug24'!AU55</f>
        <v>3890</v>
      </c>
      <c r="N56" s="124">
        <f>'Sep24'!AU55</f>
        <v>3945</v>
      </c>
      <c r="O56" s="124">
        <f t="shared" ref="O56:O57" si="88">SUM(L56:N56)</f>
        <v>11454</v>
      </c>
      <c r="P56" s="125">
        <f t="shared" ref="P56:P58" si="89">O56*100/K56</f>
        <v>99.6</v>
      </c>
      <c r="Q56" s="124"/>
      <c r="R56" s="124"/>
      <c r="S56" s="181"/>
      <c r="T56" s="181"/>
      <c r="U56" s="181"/>
      <c r="V56" s="181"/>
      <c r="W56" s="181"/>
      <c r="X56" s="124">
        <v>300</v>
      </c>
      <c r="Y56" s="124">
        <f>X56/4</f>
        <v>75</v>
      </c>
      <c r="Z56" s="124">
        <f>July24!BE55</f>
        <v>0</v>
      </c>
      <c r="AA56" s="124">
        <f>'Aug24'!BC55</f>
        <v>0</v>
      </c>
      <c r="AB56" s="124">
        <f>'Sep24'!BC55</f>
        <v>0</v>
      </c>
      <c r="AC56" s="124">
        <f t="shared" ref="AC56" si="90">SUM(Z56:AB56)</f>
        <v>0</v>
      </c>
      <c r="AD56" s="125">
        <f t="shared" ref="AD56" si="91">AC56*100/Y56</f>
        <v>0</v>
      </c>
      <c r="AE56" s="181"/>
      <c r="AF56" s="181"/>
      <c r="AG56" s="181"/>
      <c r="AH56" s="181"/>
      <c r="AI56" s="181"/>
      <c r="AJ56" s="181"/>
      <c r="AK56" s="181"/>
    </row>
    <row r="57" spans="1:37" s="142" customFormat="1" ht="16.95" customHeight="1">
      <c r="A57" s="128">
        <v>43</v>
      </c>
      <c r="B57" s="129" t="s">
        <v>52</v>
      </c>
      <c r="C57" s="124">
        <f>'Sep24'!C56+'Sep24'!D56</f>
        <v>120000</v>
      </c>
      <c r="D57" s="124">
        <f t="shared" si="0"/>
        <v>30000</v>
      </c>
      <c r="E57" s="124">
        <f>July24!G56+July24!I56</f>
        <v>8065</v>
      </c>
      <c r="F57" s="124">
        <f>'Aug24'!G56+'Aug24'!I56</f>
        <v>8551</v>
      </c>
      <c r="G57" s="124">
        <f>'Sep24'!G56+'Sep24'!I56</f>
        <v>8991</v>
      </c>
      <c r="H57" s="124">
        <f t="shared" si="86"/>
        <v>25607</v>
      </c>
      <c r="I57" s="125">
        <f t="shared" si="87"/>
        <v>85.356666666666669</v>
      </c>
      <c r="J57" s="124">
        <v>48000</v>
      </c>
      <c r="K57" s="124">
        <f t="shared" si="3"/>
        <v>12000</v>
      </c>
      <c r="L57" s="181">
        <f>July24!AU56</f>
        <v>3878</v>
      </c>
      <c r="M57" s="124">
        <f>'Aug24'!AU56</f>
        <v>3776</v>
      </c>
      <c r="N57" s="124">
        <f>'Sep24'!AU56</f>
        <v>3714</v>
      </c>
      <c r="O57" s="124">
        <f t="shared" si="88"/>
        <v>11368</v>
      </c>
      <c r="P57" s="125">
        <f t="shared" si="89"/>
        <v>94.733333333333334</v>
      </c>
      <c r="Q57" s="124"/>
      <c r="R57" s="124"/>
      <c r="S57" s="181"/>
      <c r="T57" s="181"/>
      <c r="U57" s="181"/>
      <c r="V57" s="181"/>
      <c r="W57" s="181"/>
      <c r="X57" s="124"/>
      <c r="Y57" s="125"/>
      <c r="Z57" s="125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</row>
    <row r="58" spans="1:37" s="143" customFormat="1" ht="16.95" customHeight="1">
      <c r="A58" s="185"/>
      <c r="B58" s="186" t="s">
        <v>18</v>
      </c>
      <c r="C58" s="186">
        <f>SUM(C56:C57)</f>
        <v>235000</v>
      </c>
      <c r="D58" s="186">
        <f t="shared" ref="D58:AC58" si="92">SUM(D56:D57)</f>
        <v>58750</v>
      </c>
      <c r="E58" s="186">
        <f t="shared" si="92"/>
        <v>15915</v>
      </c>
      <c r="F58" s="186">
        <f t="shared" si="92"/>
        <v>16496</v>
      </c>
      <c r="G58" s="186">
        <f t="shared" si="92"/>
        <v>17678</v>
      </c>
      <c r="H58" s="186">
        <f t="shared" si="92"/>
        <v>50089</v>
      </c>
      <c r="I58" s="188">
        <f t="shared" si="87"/>
        <v>85.257872340425536</v>
      </c>
      <c r="J58" s="186">
        <f t="shared" si="92"/>
        <v>94000</v>
      </c>
      <c r="K58" s="186">
        <f t="shared" si="92"/>
        <v>23500</v>
      </c>
      <c r="L58" s="186">
        <f t="shared" si="92"/>
        <v>7497</v>
      </c>
      <c r="M58" s="186">
        <f t="shared" si="92"/>
        <v>7666</v>
      </c>
      <c r="N58" s="186">
        <f t="shared" si="92"/>
        <v>7659</v>
      </c>
      <c r="O58" s="186">
        <f t="shared" si="92"/>
        <v>22822</v>
      </c>
      <c r="P58" s="188">
        <f t="shared" si="89"/>
        <v>97.114893617021281</v>
      </c>
      <c r="Q58" s="186">
        <f t="shared" si="92"/>
        <v>0</v>
      </c>
      <c r="R58" s="186"/>
      <c r="S58" s="186"/>
      <c r="T58" s="186"/>
      <c r="U58" s="186"/>
      <c r="V58" s="186"/>
      <c r="W58" s="186"/>
      <c r="X58" s="186">
        <f t="shared" si="92"/>
        <v>300</v>
      </c>
      <c r="Y58" s="186">
        <f t="shared" si="92"/>
        <v>75</v>
      </c>
      <c r="Z58" s="186">
        <f t="shared" si="92"/>
        <v>0</v>
      </c>
      <c r="AA58" s="186">
        <f t="shared" si="92"/>
        <v>0</v>
      </c>
      <c r="AB58" s="186">
        <f t="shared" si="92"/>
        <v>0</v>
      </c>
      <c r="AC58" s="186">
        <f t="shared" si="92"/>
        <v>0</v>
      </c>
      <c r="AD58" s="188">
        <f t="shared" ref="AD58" si="93">AC58*100/Y58</f>
        <v>0</v>
      </c>
      <c r="AE58" s="186"/>
      <c r="AF58" s="186"/>
      <c r="AG58" s="186"/>
      <c r="AH58" s="186"/>
      <c r="AI58" s="186"/>
      <c r="AJ58" s="186"/>
      <c r="AK58" s="186"/>
    </row>
    <row r="59" spans="1:37" s="142" customFormat="1" ht="16.95" customHeight="1">
      <c r="A59" s="134">
        <v>44</v>
      </c>
      <c r="B59" s="140" t="s">
        <v>53</v>
      </c>
      <c r="C59" s="124">
        <f>'Sep24'!C58+'Sep24'!D58</f>
        <v>128000</v>
      </c>
      <c r="D59" s="124">
        <f t="shared" si="0"/>
        <v>32000</v>
      </c>
      <c r="E59" s="124">
        <f>July24!G58+July24!I58</f>
        <v>9277</v>
      </c>
      <c r="F59" s="124">
        <f>'Aug24'!G58+'Aug24'!I58</f>
        <v>9517</v>
      </c>
      <c r="G59" s="124">
        <f>'Sep24'!G58+'Sep24'!I58</f>
        <v>12919</v>
      </c>
      <c r="H59" s="124">
        <f t="shared" ref="H59:H63" si="94">SUM(E59:G59)</f>
        <v>31713</v>
      </c>
      <c r="I59" s="125">
        <f t="shared" ref="I59:I64" si="95">H59*100/D59</f>
        <v>99.103125000000006</v>
      </c>
      <c r="J59" s="124">
        <v>51200</v>
      </c>
      <c r="K59" s="124">
        <f t="shared" si="3"/>
        <v>12800</v>
      </c>
      <c r="L59" s="181">
        <f>July24!AU58</f>
        <v>4203</v>
      </c>
      <c r="M59" s="124">
        <f>'Aug24'!AU58</f>
        <v>4134</v>
      </c>
      <c r="N59" s="124">
        <f>'Sep24'!AU58</f>
        <v>3972</v>
      </c>
      <c r="O59" s="124">
        <f t="shared" ref="O59:O63" si="96">SUM(L59:N59)</f>
        <v>12309</v>
      </c>
      <c r="P59" s="125">
        <f t="shared" ref="P59:P64" si="97">O59*100/K59</f>
        <v>96.1640625</v>
      </c>
      <c r="Q59" s="124">
        <v>78500</v>
      </c>
      <c r="R59" s="124">
        <f t="shared" ref="R59" si="98">Q59/4</f>
        <v>19625</v>
      </c>
      <c r="S59" s="124">
        <f>July24!BJ58</f>
        <v>8250</v>
      </c>
      <c r="T59" s="124">
        <f>'Aug24'!BJ58</f>
        <v>5701</v>
      </c>
      <c r="U59" s="124">
        <f>'Sep24'!BJ58</f>
        <v>7895</v>
      </c>
      <c r="V59" s="124">
        <f t="shared" ref="V59" si="99">SUM(S59:U59)</f>
        <v>21846</v>
      </c>
      <c r="W59" s="125">
        <f t="shared" ref="W59" si="100">V59*100/R59</f>
        <v>111.31719745222929</v>
      </c>
      <c r="X59" s="124">
        <v>100</v>
      </c>
      <c r="Y59" s="124">
        <f>X59/4</f>
        <v>25</v>
      </c>
      <c r="Z59" s="124">
        <f>July24!BE58</f>
        <v>15</v>
      </c>
      <c r="AA59" s="124">
        <f>'Aug24'!BC58</f>
        <v>13</v>
      </c>
      <c r="AB59" s="124">
        <f>'Sep24'!BC58</f>
        <v>20</v>
      </c>
      <c r="AC59" s="124">
        <f t="shared" ref="AC59" si="101">SUM(Z59:AB59)</f>
        <v>48</v>
      </c>
      <c r="AD59" s="125">
        <f t="shared" ref="AD59" si="102">AC59*100/Y59</f>
        <v>192</v>
      </c>
      <c r="AE59" s="181"/>
      <c r="AF59" s="181"/>
      <c r="AG59" s="181"/>
      <c r="AH59" s="181"/>
      <c r="AI59" s="181"/>
      <c r="AJ59" s="181"/>
      <c r="AK59" s="181"/>
    </row>
    <row r="60" spans="1:37" s="142" customFormat="1" ht="16.95" customHeight="1">
      <c r="A60" s="123">
        <v>45</v>
      </c>
      <c r="B60" s="124" t="s">
        <v>54</v>
      </c>
      <c r="C60" s="124">
        <f>'Sep24'!C59+'Sep24'!D59</f>
        <v>48000</v>
      </c>
      <c r="D60" s="124">
        <f t="shared" si="0"/>
        <v>12000</v>
      </c>
      <c r="E60" s="124">
        <f>July24!G59+July24!I59</f>
        <v>3647</v>
      </c>
      <c r="F60" s="124">
        <f>'Aug24'!G59+'Aug24'!I59</f>
        <v>3380</v>
      </c>
      <c r="G60" s="124">
        <f>'Sep24'!G59+'Sep24'!I59</f>
        <v>4067</v>
      </c>
      <c r="H60" s="124">
        <f t="shared" si="94"/>
        <v>11094</v>
      </c>
      <c r="I60" s="125">
        <f t="shared" si="95"/>
        <v>92.45</v>
      </c>
      <c r="J60" s="124">
        <v>19200</v>
      </c>
      <c r="K60" s="124">
        <f t="shared" si="3"/>
        <v>4800</v>
      </c>
      <c r="L60" s="181">
        <f>July24!AU59</f>
        <v>1802</v>
      </c>
      <c r="M60" s="124">
        <f>'Aug24'!AU59</f>
        <v>1696</v>
      </c>
      <c r="N60" s="124">
        <f>'Sep24'!AU59</f>
        <v>1635</v>
      </c>
      <c r="O60" s="124">
        <f t="shared" si="96"/>
        <v>5133</v>
      </c>
      <c r="P60" s="125">
        <f t="shared" si="97"/>
        <v>106.9375</v>
      </c>
      <c r="Q60" s="124"/>
      <c r="R60" s="124"/>
      <c r="S60" s="181"/>
      <c r="T60" s="181"/>
      <c r="U60" s="181"/>
      <c r="V60" s="181"/>
      <c r="W60" s="181"/>
      <c r="X60" s="124"/>
      <c r="Y60" s="125"/>
      <c r="Z60" s="125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</row>
    <row r="61" spans="1:37" s="142" customFormat="1" ht="16.95" customHeight="1">
      <c r="A61" s="123">
        <v>46</v>
      </c>
      <c r="B61" s="124" t="s">
        <v>55</v>
      </c>
      <c r="C61" s="124">
        <f>'Sep24'!C60+'Sep24'!D60</f>
        <v>42000</v>
      </c>
      <c r="D61" s="124">
        <f t="shared" si="0"/>
        <v>10500</v>
      </c>
      <c r="E61" s="124">
        <f>July24!G60+July24!I60</f>
        <v>3405</v>
      </c>
      <c r="F61" s="124">
        <f>'Aug24'!G60+'Aug24'!I60</f>
        <v>3052</v>
      </c>
      <c r="G61" s="124">
        <f>'Sep24'!G60+'Sep24'!I60</f>
        <v>4119</v>
      </c>
      <c r="H61" s="124">
        <f t="shared" si="94"/>
        <v>10576</v>
      </c>
      <c r="I61" s="125">
        <f t="shared" si="95"/>
        <v>100.72380952380952</v>
      </c>
      <c r="J61" s="124">
        <v>16800</v>
      </c>
      <c r="K61" s="124">
        <f t="shared" si="3"/>
        <v>4200</v>
      </c>
      <c r="L61" s="181">
        <f>July24!AU60</f>
        <v>1696</v>
      </c>
      <c r="M61" s="124">
        <f>'Aug24'!AU60</f>
        <v>1689</v>
      </c>
      <c r="N61" s="124">
        <f>'Sep24'!AU60</f>
        <v>1619</v>
      </c>
      <c r="O61" s="124">
        <f t="shared" si="96"/>
        <v>5004</v>
      </c>
      <c r="P61" s="125">
        <f t="shared" si="97"/>
        <v>119.14285714285714</v>
      </c>
      <c r="Q61" s="124"/>
      <c r="R61" s="124"/>
      <c r="S61" s="181"/>
      <c r="T61" s="181"/>
      <c r="U61" s="181"/>
      <c r="V61" s="181"/>
      <c r="W61" s="181"/>
      <c r="X61" s="124"/>
      <c r="Y61" s="125"/>
      <c r="Z61" s="125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</row>
    <row r="62" spans="1:37" s="142" customFormat="1" ht="16.95" customHeight="1">
      <c r="A62" s="123">
        <v>47</v>
      </c>
      <c r="B62" s="124" t="s">
        <v>56</v>
      </c>
      <c r="C62" s="124">
        <f>'Sep24'!C61+'Sep24'!D61</f>
        <v>36000</v>
      </c>
      <c r="D62" s="124">
        <f t="shared" si="0"/>
        <v>9000</v>
      </c>
      <c r="E62" s="124">
        <f>July24!G61+July24!I61</f>
        <v>3565</v>
      </c>
      <c r="F62" s="124">
        <f>'Aug24'!G61+'Aug24'!I61</f>
        <v>2897</v>
      </c>
      <c r="G62" s="124">
        <f>'Sep24'!G61+'Sep24'!I61</f>
        <v>2549</v>
      </c>
      <c r="H62" s="124">
        <f t="shared" si="94"/>
        <v>9011</v>
      </c>
      <c r="I62" s="125">
        <f t="shared" si="95"/>
        <v>100.12222222222222</v>
      </c>
      <c r="J62" s="124">
        <v>14400</v>
      </c>
      <c r="K62" s="124">
        <f t="shared" si="3"/>
        <v>3600</v>
      </c>
      <c r="L62" s="181">
        <f>July24!AU61</f>
        <v>1165</v>
      </c>
      <c r="M62" s="124">
        <f>'Aug24'!AU61</f>
        <v>1211</v>
      </c>
      <c r="N62" s="124">
        <f>'Sep24'!AU61</f>
        <v>1190</v>
      </c>
      <c r="O62" s="124">
        <f t="shared" si="96"/>
        <v>3566</v>
      </c>
      <c r="P62" s="125">
        <f t="shared" si="97"/>
        <v>99.055555555555557</v>
      </c>
      <c r="Q62" s="124"/>
      <c r="R62" s="124"/>
      <c r="S62" s="181"/>
      <c r="T62" s="181"/>
      <c r="U62" s="181"/>
      <c r="V62" s="181"/>
      <c r="W62" s="181"/>
      <c r="X62" s="124"/>
      <c r="Y62" s="125"/>
      <c r="Z62" s="125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</row>
    <row r="63" spans="1:37" s="142" customFormat="1" ht="16.95" customHeight="1">
      <c r="A63" s="128">
        <v>48</v>
      </c>
      <c r="B63" s="129" t="s">
        <v>57</v>
      </c>
      <c r="C63" s="124">
        <f>'Sep24'!C62+'Sep24'!D62</f>
        <v>77000</v>
      </c>
      <c r="D63" s="124">
        <f t="shared" si="0"/>
        <v>19250</v>
      </c>
      <c r="E63" s="124">
        <f>July24!G62+July24!I62</f>
        <v>5896</v>
      </c>
      <c r="F63" s="124">
        <f>'Aug24'!G62+'Aug24'!I62</f>
        <v>5786</v>
      </c>
      <c r="G63" s="124">
        <f>'Sep24'!G62+'Sep24'!I62</f>
        <v>6436</v>
      </c>
      <c r="H63" s="124">
        <f t="shared" si="94"/>
        <v>18118</v>
      </c>
      <c r="I63" s="125">
        <f t="shared" si="95"/>
        <v>94.119480519480518</v>
      </c>
      <c r="J63" s="124">
        <v>30800</v>
      </c>
      <c r="K63" s="124">
        <f t="shared" si="3"/>
        <v>7700</v>
      </c>
      <c r="L63" s="181">
        <f>July24!AU62</f>
        <v>2465</v>
      </c>
      <c r="M63" s="124">
        <f>'Aug24'!AU62</f>
        <v>2344</v>
      </c>
      <c r="N63" s="124">
        <f>'Sep24'!AU62</f>
        <v>2487</v>
      </c>
      <c r="O63" s="124">
        <f t="shared" si="96"/>
        <v>7296</v>
      </c>
      <c r="P63" s="125">
        <f t="shared" si="97"/>
        <v>94.753246753246756</v>
      </c>
      <c r="Q63" s="124"/>
      <c r="R63" s="124"/>
      <c r="S63" s="181"/>
      <c r="T63" s="181"/>
      <c r="U63" s="181"/>
      <c r="V63" s="181"/>
      <c r="W63" s="181"/>
      <c r="X63" s="124"/>
      <c r="Y63" s="125"/>
      <c r="Z63" s="125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</row>
    <row r="64" spans="1:37" s="133" customFormat="1" ht="16.95" customHeight="1">
      <c r="A64" s="185"/>
      <c r="B64" s="186" t="s">
        <v>18</v>
      </c>
      <c r="C64" s="186">
        <f>SUM(C59:C63)</f>
        <v>331000</v>
      </c>
      <c r="D64" s="186">
        <f t="shared" ref="D64:AC64" si="103">SUM(D59:D63)</f>
        <v>82750</v>
      </c>
      <c r="E64" s="186">
        <f t="shared" si="103"/>
        <v>25790</v>
      </c>
      <c r="F64" s="186">
        <f t="shared" si="103"/>
        <v>24632</v>
      </c>
      <c r="G64" s="186">
        <f t="shared" si="103"/>
        <v>30090</v>
      </c>
      <c r="H64" s="186">
        <f t="shared" si="103"/>
        <v>80512</v>
      </c>
      <c r="I64" s="188">
        <f t="shared" si="95"/>
        <v>97.295468277945616</v>
      </c>
      <c r="J64" s="186">
        <f t="shared" si="103"/>
        <v>132400</v>
      </c>
      <c r="K64" s="186">
        <f t="shared" si="103"/>
        <v>33100</v>
      </c>
      <c r="L64" s="186">
        <f t="shared" si="103"/>
        <v>11331</v>
      </c>
      <c r="M64" s="186">
        <f t="shared" si="103"/>
        <v>11074</v>
      </c>
      <c r="N64" s="186">
        <f t="shared" si="103"/>
        <v>10903</v>
      </c>
      <c r="O64" s="186">
        <f t="shared" si="103"/>
        <v>33308</v>
      </c>
      <c r="P64" s="188">
        <f t="shared" si="97"/>
        <v>100.62839879154079</v>
      </c>
      <c r="Q64" s="186">
        <f t="shared" si="103"/>
        <v>78500</v>
      </c>
      <c r="R64" s="186">
        <f t="shared" si="103"/>
        <v>19625</v>
      </c>
      <c r="S64" s="186">
        <f t="shared" si="103"/>
        <v>8250</v>
      </c>
      <c r="T64" s="186">
        <f t="shared" si="103"/>
        <v>5701</v>
      </c>
      <c r="U64" s="186">
        <f t="shared" si="103"/>
        <v>7895</v>
      </c>
      <c r="V64" s="186">
        <f t="shared" si="103"/>
        <v>21846</v>
      </c>
      <c r="W64" s="188">
        <f t="shared" ref="W64" si="104">V64*100/R64</f>
        <v>111.31719745222929</v>
      </c>
      <c r="X64" s="186">
        <f t="shared" si="103"/>
        <v>100</v>
      </c>
      <c r="Y64" s="186">
        <f t="shared" si="103"/>
        <v>25</v>
      </c>
      <c r="Z64" s="186">
        <f t="shared" si="103"/>
        <v>15</v>
      </c>
      <c r="AA64" s="186">
        <f t="shared" si="103"/>
        <v>13</v>
      </c>
      <c r="AB64" s="186">
        <f t="shared" si="103"/>
        <v>20</v>
      </c>
      <c r="AC64" s="186">
        <f t="shared" si="103"/>
        <v>48</v>
      </c>
      <c r="AD64" s="188">
        <f t="shared" ref="AD64" si="105">AC64*100/Y64</f>
        <v>192</v>
      </c>
      <c r="AE64" s="186"/>
      <c r="AF64" s="186"/>
      <c r="AG64" s="186"/>
      <c r="AH64" s="186"/>
      <c r="AI64" s="186"/>
      <c r="AJ64" s="186"/>
      <c r="AK64" s="186"/>
    </row>
    <row r="65" spans="1:37" s="127" customFormat="1" ht="16.95" customHeight="1">
      <c r="A65" s="134">
        <v>49</v>
      </c>
      <c r="B65" s="140" t="s">
        <v>58</v>
      </c>
      <c r="C65" s="124">
        <f>'Sep24'!C64+'Sep24'!D64</f>
        <v>75000</v>
      </c>
      <c r="D65" s="124">
        <f t="shared" si="0"/>
        <v>18750</v>
      </c>
      <c r="E65" s="124">
        <f>July24!G64+July24!I64</f>
        <v>5945</v>
      </c>
      <c r="F65" s="124">
        <f>'Aug24'!G64+'Aug24'!I64</f>
        <v>5112</v>
      </c>
      <c r="G65" s="124">
        <f>'Sep24'!G64+'Sep24'!I64</f>
        <v>5532</v>
      </c>
      <c r="H65" s="124">
        <f t="shared" ref="H65:H67" si="106">SUM(E65:G65)</f>
        <v>16589</v>
      </c>
      <c r="I65" s="125">
        <f t="shared" ref="I65:I68" si="107">H65*100/D65</f>
        <v>88.474666666666664</v>
      </c>
      <c r="J65" s="124">
        <v>30000</v>
      </c>
      <c r="K65" s="124">
        <f t="shared" si="3"/>
        <v>7500</v>
      </c>
      <c r="L65" s="181">
        <f>July24!AU64</f>
        <v>2647</v>
      </c>
      <c r="M65" s="124">
        <f>'Aug24'!AU64</f>
        <v>2657</v>
      </c>
      <c r="N65" s="124">
        <f>'Sep24'!AU64</f>
        <v>2751</v>
      </c>
      <c r="O65" s="124">
        <f t="shared" ref="O65:O67" si="108">SUM(L65:N65)</f>
        <v>8055</v>
      </c>
      <c r="P65" s="125">
        <f t="shared" ref="P65:P68" si="109">O65*100/K65</f>
        <v>107.4</v>
      </c>
      <c r="Q65" s="124">
        <v>60000</v>
      </c>
      <c r="R65" s="124">
        <f t="shared" ref="R65" si="110">Q65/4</f>
        <v>15000</v>
      </c>
      <c r="S65" s="124">
        <f>July24!BJ64</f>
        <v>5160</v>
      </c>
      <c r="T65" s="124">
        <f>'Aug24'!BJ64</f>
        <v>4715</v>
      </c>
      <c r="U65" s="124">
        <f>'Sep24'!BJ64</f>
        <v>4969</v>
      </c>
      <c r="V65" s="124">
        <f t="shared" ref="V65" si="111">SUM(S65:U65)</f>
        <v>14844</v>
      </c>
      <c r="W65" s="125">
        <f t="shared" ref="W65" si="112">V65*100/R65</f>
        <v>98.96</v>
      </c>
      <c r="X65" s="124"/>
      <c r="Y65" s="125"/>
      <c r="Z65" s="125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</row>
    <row r="66" spans="1:37" s="127" customFormat="1" ht="16.95" customHeight="1">
      <c r="A66" s="123">
        <v>50</v>
      </c>
      <c r="B66" s="124" t="s">
        <v>59</v>
      </c>
      <c r="C66" s="124">
        <f>'Sep24'!C65+'Sep24'!D65</f>
        <v>38000</v>
      </c>
      <c r="D66" s="124">
        <f t="shared" si="0"/>
        <v>9500</v>
      </c>
      <c r="E66" s="124">
        <f>July24!G65+July24!I65</f>
        <v>2772</v>
      </c>
      <c r="F66" s="124">
        <f>'Aug24'!G65+'Aug24'!I65</f>
        <v>2538</v>
      </c>
      <c r="G66" s="124">
        <f>'Sep24'!G65+'Sep24'!I65</f>
        <v>1906</v>
      </c>
      <c r="H66" s="124">
        <f t="shared" si="106"/>
        <v>7216</v>
      </c>
      <c r="I66" s="125">
        <f t="shared" si="107"/>
        <v>75.957894736842107</v>
      </c>
      <c r="J66" s="124">
        <v>15200</v>
      </c>
      <c r="K66" s="124">
        <f t="shared" si="3"/>
        <v>3800</v>
      </c>
      <c r="L66" s="181">
        <f>July24!AU65</f>
        <v>1248</v>
      </c>
      <c r="M66" s="124">
        <f>'Aug24'!AU65</f>
        <v>1293</v>
      </c>
      <c r="N66" s="124">
        <f>'Sep24'!AU65</f>
        <v>1304</v>
      </c>
      <c r="O66" s="124">
        <f t="shared" si="108"/>
        <v>3845</v>
      </c>
      <c r="P66" s="125">
        <f t="shared" si="109"/>
        <v>101.18421052631579</v>
      </c>
      <c r="Q66" s="124"/>
      <c r="R66" s="124"/>
      <c r="S66" s="124"/>
      <c r="T66" s="124"/>
      <c r="U66" s="124"/>
      <c r="V66" s="124"/>
      <c r="W66" s="124"/>
      <c r="X66" s="124"/>
      <c r="Y66" s="125"/>
      <c r="Z66" s="125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</row>
    <row r="67" spans="1:37" s="127" customFormat="1" ht="16.95" customHeight="1">
      <c r="A67" s="128">
        <v>51</v>
      </c>
      <c r="B67" s="129" t="s">
        <v>60</v>
      </c>
      <c r="C67" s="124">
        <f>'Sep24'!C66+'Sep24'!D66</f>
        <v>92000</v>
      </c>
      <c r="D67" s="124">
        <f t="shared" si="0"/>
        <v>23000</v>
      </c>
      <c r="E67" s="124">
        <f>July24!G66+July24!I66</f>
        <v>7043</v>
      </c>
      <c r="F67" s="124">
        <f>'Aug24'!G66+'Aug24'!I66</f>
        <v>6430</v>
      </c>
      <c r="G67" s="124">
        <f>'Sep24'!G66+'Sep24'!I66</f>
        <v>6509</v>
      </c>
      <c r="H67" s="124">
        <f t="shared" si="106"/>
        <v>19982</v>
      </c>
      <c r="I67" s="125">
        <f t="shared" si="107"/>
        <v>86.878260869565224</v>
      </c>
      <c r="J67" s="124">
        <v>36800</v>
      </c>
      <c r="K67" s="124">
        <f t="shared" si="3"/>
        <v>9200</v>
      </c>
      <c r="L67" s="181">
        <f>July24!AU66</f>
        <v>3155</v>
      </c>
      <c r="M67" s="124">
        <f>'Aug24'!AU66</f>
        <v>3166</v>
      </c>
      <c r="N67" s="124">
        <f>'Sep24'!AU66</f>
        <v>3088</v>
      </c>
      <c r="O67" s="124">
        <f t="shared" si="108"/>
        <v>9409</v>
      </c>
      <c r="P67" s="125">
        <f t="shared" si="109"/>
        <v>102.27173913043478</v>
      </c>
      <c r="Q67" s="124"/>
      <c r="R67" s="124"/>
      <c r="S67" s="124"/>
      <c r="T67" s="124"/>
      <c r="U67" s="124"/>
      <c r="V67" s="124"/>
      <c r="W67" s="124"/>
      <c r="X67" s="124"/>
      <c r="Y67" s="125"/>
      <c r="Z67" s="125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</row>
    <row r="68" spans="1:37" s="133" customFormat="1" ht="16.95" customHeight="1">
      <c r="A68" s="185"/>
      <c r="B68" s="186" t="s">
        <v>18</v>
      </c>
      <c r="C68" s="186">
        <f>SUM(C65:C67)</f>
        <v>205000</v>
      </c>
      <c r="D68" s="186">
        <f t="shared" ref="D68:V68" si="113">SUM(D65:D67)</f>
        <v>51250</v>
      </c>
      <c r="E68" s="186">
        <f t="shared" si="113"/>
        <v>15760</v>
      </c>
      <c r="F68" s="186">
        <f t="shared" si="113"/>
        <v>14080</v>
      </c>
      <c r="G68" s="186">
        <f t="shared" si="113"/>
        <v>13947</v>
      </c>
      <c r="H68" s="186">
        <f t="shared" si="113"/>
        <v>43787</v>
      </c>
      <c r="I68" s="188">
        <f t="shared" si="107"/>
        <v>85.438048780487804</v>
      </c>
      <c r="J68" s="186">
        <f t="shared" si="113"/>
        <v>82000</v>
      </c>
      <c r="K68" s="186">
        <f t="shared" si="113"/>
        <v>20500</v>
      </c>
      <c r="L68" s="186">
        <f t="shared" si="113"/>
        <v>7050</v>
      </c>
      <c r="M68" s="186">
        <f t="shared" si="113"/>
        <v>7116</v>
      </c>
      <c r="N68" s="186">
        <f t="shared" si="113"/>
        <v>7143</v>
      </c>
      <c r="O68" s="186">
        <f t="shared" si="113"/>
        <v>21309</v>
      </c>
      <c r="P68" s="188">
        <f t="shared" si="109"/>
        <v>103.94634146341464</v>
      </c>
      <c r="Q68" s="186">
        <f t="shared" si="113"/>
        <v>60000</v>
      </c>
      <c r="R68" s="186">
        <f t="shared" si="113"/>
        <v>15000</v>
      </c>
      <c r="S68" s="186">
        <f t="shared" si="113"/>
        <v>5160</v>
      </c>
      <c r="T68" s="186">
        <f t="shared" si="113"/>
        <v>4715</v>
      </c>
      <c r="U68" s="186">
        <f t="shared" si="113"/>
        <v>4969</v>
      </c>
      <c r="V68" s="186">
        <f t="shared" si="113"/>
        <v>14844</v>
      </c>
      <c r="W68" s="188">
        <f t="shared" ref="W68" si="114">V68*100/R68</f>
        <v>98.96</v>
      </c>
      <c r="X68" s="124"/>
      <c r="Y68" s="188"/>
      <c r="Z68" s="188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</row>
    <row r="69" spans="1:37" s="127" customFormat="1" ht="16.95" customHeight="1">
      <c r="A69" s="134">
        <v>52</v>
      </c>
      <c r="B69" s="140" t="s">
        <v>61</v>
      </c>
      <c r="C69" s="124">
        <f>'Sep24'!C68+'Sep24'!D68</f>
        <v>55000</v>
      </c>
      <c r="D69" s="124">
        <f t="shared" si="0"/>
        <v>13750</v>
      </c>
      <c r="E69" s="124">
        <f>July24!G68+July24!I68</f>
        <v>4313</v>
      </c>
      <c r="F69" s="124">
        <f>'Aug24'!G68+'Aug24'!I68</f>
        <v>4607</v>
      </c>
      <c r="G69" s="124">
        <f>'Sep24'!G68+'Sep24'!I68</f>
        <v>4090</v>
      </c>
      <c r="H69" s="124">
        <f t="shared" ref="H69:H71" si="115">SUM(E69:G69)</f>
        <v>13010</v>
      </c>
      <c r="I69" s="125">
        <f t="shared" ref="I69:I72" si="116">H69*100/D69</f>
        <v>94.618181818181824</v>
      </c>
      <c r="J69" s="124">
        <v>22000</v>
      </c>
      <c r="K69" s="124">
        <f t="shared" si="3"/>
        <v>5500</v>
      </c>
      <c r="L69" s="181">
        <f>July24!AU68</f>
        <v>1845</v>
      </c>
      <c r="M69" s="124">
        <f>'Aug24'!AU68</f>
        <v>1873</v>
      </c>
      <c r="N69" s="124">
        <f>'Sep24'!AU68</f>
        <v>1795</v>
      </c>
      <c r="O69" s="124">
        <f t="shared" ref="O69:O71" si="117">SUM(L69:N69)</f>
        <v>5513</v>
      </c>
      <c r="P69" s="125">
        <f t="shared" ref="P69:P72" si="118">O69*100/K69</f>
        <v>100.23636363636363</v>
      </c>
      <c r="Q69" s="124"/>
      <c r="R69" s="124"/>
      <c r="S69" s="124"/>
      <c r="T69" s="124"/>
      <c r="U69" s="124"/>
      <c r="V69" s="124"/>
      <c r="W69" s="124"/>
      <c r="X69" s="124">
        <v>400</v>
      </c>
      <c r="Y69" s="124">
        <f>X69/4</f>
        <v>100</v>
      </c>
      <c r="Z69" s="124">
        <f>July24!BE68</f>
        <v>40</v>
      </c>
      <c r="AA69" s="124">
        <f>'Aug24'!BC68</f>
        <v>40</v>
      </c>
      <c r="AB69" s="124">
        <f>'Sep24'!BC68</f>
        <v>20</v>
      </c>
      <c r="AC69" s="124">
        <f t="shared" ref="AC69" si="119">SUM(Z69:AB69)</f>
        <v>100</v>
      </c>
      <c r="AD69" s="125">
        <f t="shared" ref="AD69" si="120">AC69*100/Y69</f>
        <v>100</v>
      </c>
      <c r="AE69" s="124"/>
      <c r="AF69" s="124"/>
      <c r="AG69" s="124"/>
      <c r="AH69" s="124"/>
      <c r="AI69" s="124"/>
      <c r="AJ69" s="124"/>
      <c r="AK69" s="124"/>
    </row>
    <row r="70" spans="1:37" s="127" customFormat="1" ht="16.95" customHeight="1">
      <c r="A70" s="123">
        <v>53</v>
      </c>
      <c r="B70" s="124" t="s">
        <v>62</v>
      </c>
      <c r="C70" s="124">
        <f>'Sep24'!C69+'Sep24'!D69</f>
        <v>77000</v>
      </c>
      <c r="D70" s="124">
        <f t="shared" ref="D70:D71" si="121">C70/4</f>
        <v>19250</v>
      </c>
      <c r="E70" s="124">
        <f>July24!G69+July24!I69</f>
        <v>5804</v>
      </c>
      <c r="F70" s="124">
        <f>'Aug24'!G69+'Aug24'!I69</f>
        <v>6268</v>
      </c>
      <c r="G70" s="124">
        <f>'Sep24'!G69+'Sep24'!I69</f>
        <v>5859</v>
      </c>
      <c r="H70" s="124">
        <f t="shared" si="115"/>
        <v>17931</v>
      </c>
      <c r="I70" s="125">
        <f t="shared" si="116"/>
        <v>93.148051948051943</v>
      </c>
      <c r="J70" s="124">
        <v>30800</v>
      </c>
      <c r="K70" s="124">
        <f t="shared" ref="K70:K71" si="122">J70/4</f>
        <v>7700</v>
      </c>
      <c r="L70" s="181">
        <f>July24!AU69</f>
        <v>2551</v>
      </c>
      <c r="M70" s="124">
        <f>'Aug24'!AU69</f>
        <v>2756</v>
      </c>
      <c r="N70" s="124">
        <f>'Sep24'!AU69</f>
        <v>2701</v>
      </c>
      <c r="O70" s="124">
        <f t="shared" si="117"/>
        <v>8008</v>
      </c>
      <c r="P70" s="125">
        <f t="shared" si="118"/>
        <v>104</v>
      </c>
      <c r="Q70" s="124"/>
      <c r="R70" s="124"/>
      <c r="S70" s="124"/>
      <c r="T70" s="124"/>
      <c r="U70" s="124"/>
      <c r="V70" s="124"/>
      <c r="W70" s="124"/>
      <c r="X70" s="124"/>
      <c r="Y70" s="125"/>
      <c r="Z70" s="125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</row>
    <row r="71" spans="1:37" s="127" customFormat="1" ht="16.95" customHeight="1">
      <c r="A71" s="128">
        <v>54</v>
      </c>
      <c r="B71" s="129" t="s">
        <v>63</v>
      </c>
      <c r="C71" s="124">
        <f>'Sep24'!C70+'Sep24'!D70</f>
        <v>38000</v>
      </c>
      <c r="D71" s="124">
        <f t="shared" si="121"/>
        <v>9500</v>
      </c>
      <c r="E71" s="124">
        <f>July24!G70+July24!I70</f>
        <v>2974</v>
      </c>
      <c r="F71" s="124">
        <f>'Aug24'!G70+'Aug24'!I70</f>
        <v>2461</v>
      </c>
      <c r="G71" s="124">
        <f>'Sep24'!G70+'Sep24'!I70</f>
        <v>2674</v>
      </c>
      <c r="H71" s="124">
        <f t="shared" si="115"/>
        <v>8109</v>
      </c>
      <c r="I71" s="125">
        <f t="shared" si="116"/>
        <v>85.357894736842098</v>
      </c>
      <c r="J71" s="124">
        <v>15200</v>
      </c>
      <c r="K71" s="124">
        <f t="shared" si="122"/>
        <v>3800</v>
      </c>
      <c r="L71" s="181">
        <f>July24!AU70</f>
        <v>1208</v>
      </c>
      <c r="M71" s="124">
        <f>'Aug24'!AU70</f>
        <v>1099</v>
      </c>
      <c r="N71" s="124">
        <f>'Sep24'!AU70</f>
        <v>1100</v>
      </c>
      <c r="O71" s="124">
        <f t="shared" si="117"/>
        <v>3407</v>
      </c>
      <c r="P71" s="125">
        <f t="shared" si="118"/>
        <v>89.65789473684211</v>
      </c>
      <c r="Q71" s="124"/>
      <c r="R71" s="124"/>
      <c r="S71" s="124"/>
      <c r="T71" s="124"/>
      <c r="U71" s="124"/>
      <c r="V71" s="124"/>
      <c r="W71" s="124"/>
      <c r="X71" s="124"/>
      <c r="Y71" s="125"/>
      <c r="Z71" s="125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</row>
    <row r="72" spans="1:37" s="133" customFormat="1" ht="16.95" customHeight="1">
      <c r="A72" s="185"/>
      <c r="B72" s="186" t="s">
        <v>18</v>
      </c>
      <c r="C72" s="186">
        <f>SUM(C69:C71)</f>
        <v>170000</v>
      </c>
      <c r="D72" s="186">
        <f t="shared" ref="D72:AC72" si="123">SUM(D69:D71)</f>
        <v>42500</v>
      </c>
      <c r="E72" s="186">
        <f t="shared" si="123"/>
        <v>13091</v>
      </c>
      <c r="F72" s="186">
        <f t="shared" si="123"/>
        <v>13336</v>
      </c>
      <c r="G72" s="186">
        <f t="shared" si="123"/>
        <v>12623</v>
      </c>
      <c r="H72" s="186">
        <f t="shared" si="123"/>
        <v>39050</v>
      </c>
      <c r="I72" s="188">
        <f t="shared" si="116"/>
        <v>91.882352941176464</v>
      </c>
      <c r="J72" s="186">
        <f t="shared" si="123"/>
        <v>68000</v>
      </c>
      <c r="K72" s="186">
        <f t="shared" si="123"/>
        <v>17000</v>
      </c>
      <c r="L72" s="186">
        <f t="shared" si="123"/>
        <v>5604</v>
      </c>
      <c r="M72" s="186">
        <f t="shared" si="123"/>
        <v>5728</v>
      </c>
      <c r="N72" s="186">
        <f t="shared" si="123"/>
        <v>5596</v>
      </c>
      <c r="O72" s="186">
        <f t="shared" si="123"/>
        <v>16928</v>
      </c>
      <c r="P72" s="188">
        <f t="shared" si="118"/>
        <v>99.576470588235296</v>
      </c>
      <c r="Q72" s="186"/>
      <c r="R72" s="186"/>
      <c r="S72" s="186"/>
      <c r="T72" s="186"/>
      <c r="U72" s="186"/>
      <c r="V72" s="186"/>
      <c r="W72" s="186"/>
      <c r="X72" s="186">
        <f t="shared" si="123"/>
        <v>400</v>
      </c>
      <c r="Y72" s="186">
        <f t="shared" si="123"/>
        <v>100</v>
      </c>
      <c r="Z72" s="186">
        <f t="shared" si="123"/>
        <v>40</v>
      </c>
      <c r="AA72" s="186">
        <f t="shared" si="123"/>
        <v>40</v>
      </c>
      <c r="AB72" s="186">
        <f t="shared" si="123"/>
        <v>20</v>
      </c>
      <c r="AC72" s="186">
        <f t="shared" si="123"/>
        <v>100</v>
      </c>
      <c r="AD72" s="188">
        <f t="shared" ref="AD72" si="124">AC72*100/Y72</f>
        <v>100</v>
      </c>
      <c r="AE72" s="186"/>
      <c r="AF72" s="186"/>
      <c r="AG72" s="186"/>
      <c r="AH72" s="186"/>
      <c r="AI72" s="186"/>
      <c r="AJ72" s="186"/>
      <c r="AK72" s="186"/>
    </row>
    <row r="73" spans="1:37" s="127" customFormat="1" ht="16.95" customHeight="1">
      <c r="A73" s="134">
        <v>55</v>
      </c>
      <c r="B73" s="140" t="s">
        <v>64</v>
      </c>
      <c r="C73" s="124">
        <f>'Sep24'!C72+'Sep24'!D72</f>
        <v>140000</v>
      </c>
      <c r="D73" s="124">
        <f t="shared" ref="D73:D76" si="125">C73/4</f>
        <v>35000</v>
      </c>
      <c r="E73" s="124">
        <f>July24!G72+July24!I72</f>
        <v>12957</v>
      </c>
      <c r="F73" s="124">
        <f>'Aug24'!G72+'Aug24'!I72</f>
        <v>11481</v>
      </c>
      <c r="G73" s="124">
        <f>'Sep24'!G72+'Sep24'!I72</f>
        <v>10957</v>
      </c>
      <c r="H73" s="124">
        <f t="shared" ref="H73:H76" si="126">SUM(E73:G73)</f>
        <v>35395</v>
      </c>
      <c r="I73" s="125">
        <f t="shared" ref="I73:I77" si="127">H73*100/D73</f>
        <v>101.12857142857143</v>
      </c>
      <c r="J73" s="124">
        <v>56000</v>
      </c>
      <c r="K73" s="124">
        <f t="shared" ref="K73:K76" si="128">J73/4</f>
        <v>14000</v>
      </c>
      <c r="L73" s="181">
        <f>July24!AU72</f>
        <v>4489</v>
      </c>
      <c r="M73" s="124">
        <f>'Aug24'!AU72</f>
        <v>4528</v>
      </c>
      <c r="N73" s="124">
        <f>'Sep24'!AU72</f>
        <v>4739</v>
      </c>
      <c r="O73" s="124">
        <f t="shared" ref="O73:O76" si="129">SUM(L73:N73)</f>
        <v>13756</v>
      </c>
      <c r="P73" s="125">
        <f t="shared" ref="P73:P77" si="130">O73*100/K73</f>
        <v>98.257142857142853</v>
      </c>
      <c r="Q73" s="124">
        <v>53000</v>
      </c>
      <c r="R73" s="124">
        <f t="shared" ref="R73" si="131">Q73/4</f>
        <v>13250</v>
      </c>
      <c r="S73" s="124">
        <f>July24!BJ72</f>
        <v>5401</v>
      </c>
      <c r="T73" s="124">
        <f>'Aug24'!BJ72</f>
        <v>5141</v>
      </c>
      <c r="U73" s="124">
        <f>'Sep24'!BJ72</f>
        <v>13369</v>
      </c>
      <c r="V73" s="124">
        <f t="shared" ref="V73" si="132">SUM(S73:U73)</f>
        <v>23911</v>
      </c>
      <c r="W73" s="125">
        <f t="shared" ref="W73" si="133">V73*100/R73</f>
        <v>180.46037735849058</v>
      </c>
      <c r="X73" s="124"/>
      <c r="Y73" s="125"/>
      <c r="Z73" s="125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1"/>
    </row>
    <row r="74" spans="1:37" s="127" customFormat="1" ht="16.95" customHeight="1">
      <c r="A74" s="123">
        <v>56</v>
      </c>
      <c r="B74" s="124" t="s">
        <v>65</v>
      </c>
      <c r="C74" s="124">
        <f>'Sep24'!C73+'Sep24'!D73</f>
        <v>81000</v>
      </c>
      <c r="D74" s="124">
        <f t="shared" si="125"/>
        <v>20250</v>
      </c>
      <c r="E74" s="124">
        <f>July24!G73+July24!I73</f>
        <v>5305</v>
      </c>
      <c r="F74" s="124">
        <f>'Aug24'!G73+'Aug24'!I73</f>
        <v>4153</v>
      </c>
      <c r="G74" s="124">
        <f>'Sep24'!G73+'Sep24'!I73</f>
        <v>5267</v>
      </c>
      <c r="H74" s="124">
        <f t="shared" si="126"/>
        <v>14725</v>
      </c>
      <c r="I74" s="125">
        <f t="shared" si="127"/>
        <v>72.716049382716051</v>
      </c>
      <c r="J74" s="124">
        <v>32400</v>
      </c>
      <c r="K74" s="124">
        <f t="shared" si="128"/>
        <v>8100</v>
      </c>
      <c r="L74" s="181">
        <f>July24!AU73</f>
        <v>2409</v>
      </c>
      <c r="M74" s="124">
        <f>'Aug24'!AU73</f>
        <v>2495</v>
      </c>
      <c r="N74" s="124">
        <f>'Sep24'!AU73</f>
        <v>2642</v>
      </c>
      <c r="O74" s="124">
        <f t="shared" si="129"/>
        <v>7546</v>
      </c>
      <c r="P74" s="125">
        <f t="shared" si="130"/>
        <v>93.160493827160494</v>
      </c>
      <c r="Q74" s="124"/>
      <c r="R74" s="124"/>
      <c r="S74" s="181"/>
      <c r="T74" s="181"/>
      <c r="U74" s="181"/>
      <c r="V74" s="181"/>
      <c r="W74" s="181"/>
      <c r="X74" s="124"/>
      <c r="Y74" s="125"/>
      <c r="Z74" s="125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</row>
    <row r="75" spans="1:37" s="127" customFormat="1" ht="16.95" customHeight="1">
      <c r="A75" s="123">
        <v>57</v>
      </c>
      <c r="B75" s="124" t="s">
        <v>66</v>
      </c>
      <c r="C75" s="124">
        <f>'Sep24'!C74+'Sep24'!D74</f>
        <v>34000</v>
      </c>
      <c r="D75" s="124">
        <f t="shared" si="125"/>
        <v>8500</v>
      </c>
      <c r="E75" s="124">
        <f>July24!G74+July24!I74</f>
        <v>2115</v>
      </c>
      <c r="F75" s="124">
        <f>'Aug24'!G74+'Aug24'!I74</f>
        <v>2173</v>
      </c>
      <c r="G75" s="124">
        <f>'Sep24'!G74+'Sep24'!I74</f>
        <v>2215</v>
      </c>
      <c r="H75" s="124">
        <f t="shared" si="126"/>
        <v>6503</v>
      </c>
      <c r="I75" s="125">
        <f t="shared" si="127"/>
        <v>76.505882352941171</v>
      </c>
      <c r="J75" s="124">
        <v>13600</v>
      </c>
      <c r="K75" s="124">
        <f t="shared" si="128"/>
        <v>3400</v>
      </c>
      <c r="L75" s="181">
        <f>July24!AU74</f>
        <v>969</v>
      </c>
      <c r="M75" s="124">
        <f>'Aug24'!AU74</f>
        <v>929</v>
      </c>
      <c r="N75" s="124">
        <f>'Sep24'!AU74</f>
        <v>967</v>
      </c>
      <c r="O75" s="124">
        <f t="shared" si="129"/>
        <v>2865</v>
      </c>
      <c r="P75" s="125">
        <f t="shared" si="130"/>
        <v>84.264705882352942</v>
      </c>
      <c r="Q75" s="124"/>
      <c r="R75" s="124"/>
      <c r="S75" s="181"/>
      <c r="T75" s="181"/>
      <c r="U75" s="181"/>
      <c r="V75" s="181"/>
      <c r="W75" s="181"/>
      <c r="X75" s="124"/>
      <c r="Y75" s="125"/>
      <c r="Z75" s="125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  <c r="AK75" s="181"/>
    </row>
    <row r="76" spans="1:37" s="127" customFormat="1" ht="16.95" customHeight="1">
      <c r="A76" s="128">
        <v>58</v>
      </c>
      <c r="B76" s="129" t="s">
        <v>67</v>
      </c>
      <c r="C76" s="124">
        <f>'Sep24'!C75+'Sep24'!D75</f>
        <v>37000</v>
      </c>
      <c r="D76" s="124">
        <f t="shared" si="125"/>
        <v>9250</v>
      </c>
      <c r="E76" s="124">
        <f>July24!G75+July24!I75</f>
        <v>2185</v>
      </c>
      <c r="F76" s="124">
        <f>'Aug24'!G75+'Aug24'!I75</f>
        <v>2864</v>
      </c>
      <c r="G76" s="124">
        <f>'Sep24'!G75+'Sep24'!I75</f>
        <v>2742</v>
      </c>
      <c r="H76" s="124">
        <f t="shared" si="126"/>
        <v>7791</v>
      </c>
      <c r="I76" s="125">
        <f t="shared" si="127"/>
        <v>84.22702702702702</v>
      </c>
      <c r="J76" s="124">
        <v>14800</v>
      </c>
      <c r="K76" s="124">
        <f t="shared" si="128"/>
        <v>3700</v>
      </c>
      <c r="L76" s="181">
        <f>July24!AU75</f>
        <v>942</v>
      </c>
      <c r="M76" s="124">
        <f>'Aug24'!AU75</f>
        <v>1057</v>
      </c>
      <c r="N76" s="124">
        <f>'Sep24'!AU75</f>
        <v>1066</v>
      </c>
      <c r="O76" s="124">
        <f t="shared" si="129"/>
        <v>3065</v>
      </c>
      <c r="P76" s="125">
        <f t="shared" si="130"/>
        <v>82.837837837837839</v>
      </c>
      <c r="Q76" s="124"/>
      <c r="R76" s="124"/>
      <c r="S76" s="181"/>
      <c r="T76" s="181"/>
      <c r="U76" s="181"/>
      <c r="V76" s="181"/>
      <c r="W76" s="181"/>
      <c r="X76" s="124"/>
      <c r="Y76" s="125"/>
      <c r="Z76" s="125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  <c r="AK76" s="181"/>
    </row>
    <row r="77" spans="1:37" s="133" customFormat="1" ht="16.95" customHeight="1">
      <c r="A77" s="185"/>
      <c r="B77" s="186" t="s">
        <v>18</v>
      </c>
      <c r="C77" s="186">
        <f>SUM(C73:C76)</f>
        <v>292000</v>
      </c>
      <c r="D77" s="186">
        <f t="shared" ref="D77:V77" si="134">SUM(D73:D76)</f>
        <v>73000</v>
      </c>
      <c r="E77" s="186">
        <f t="shared" si="134"/>
        <v>22562</v>
      </c>
      <c r="F77" s="186">
        <f t="shared" si="134"/>
        <v>20671</v>
      </c>
      <c r="G77" s="186">
        <f t="shared" si="134"/>
        <v>21181</v>
      </c>
      <c r="H77" s="186">
        <f t="shared" si="134"/>
        <v>64414</v>
      </c>
      <c r="I77" s="188">
        <f t="shared" si="127"/>
        <v>88.238356164383561</v>
      </c>
      <c r="J77" s="186">
        <f t="shared" si="134"/>
        <v>116800</v>
      </c>
      <c r="K77" s="186">
        <f t="shared" si="134"/>
        <v>29200</v>
      </c>
      <c r="L77" s="186">
        <f t="shared" si="134"/>
        <v>8809</v>
      </c>
      <c r="M77" s="186">
        <f t="shared" si="134"/>
        <v>9009</v>
      </c>
      <c r="N77" s="186">
        <f t="shared" si="134"/>
        <v>9414</v>
      </c>
      <c r="O77" s="186">
        <f t="shared" si="134"/>
        <v>27232</v>
      </c>
      <c r="P77" s="188">
        <f t="shared" si="130"/>
        <v>93.260273972602747</v>
      </c>
      <c r="Q77" s="186">
        <f t="shared" si="134"/>
        <v>53000</v>
      </c>
      <c r="R77" s="186">
        <f t="shared" si="134"/>
        <v>13250</v>
      </c>
      <c r="S77" s="186">
        <f t="shared" si="134"/>
        <v>5401</v>
      </c>
      <c r="T77" s="186">
        <f t="shared" si="134"/>
        <v>5141</v>
      </c>
      <c r="U77" s="186">
        <f t="shared" si="134"/>
        <v>13369</v>
      </c>
      <c r="V77" s="186">
        <f t="shared" si="134"/>
        <v>23911</v>
      </c>
      <c r="W77" s="188">
        <f t="shared" ref="W77" si="135">V77*100/R77</f>
        <v>180.46037735849058</v>
      </c>
      <c r="X77" s="188"/>
      <c r="Y77" s="188"/>
      <c r="Z77" s="188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</row>
    <row r="78" spans="1:37" s="127" customFormat="1" ht="16.95" customHeight="1">
      <c r="A78" s="134">
        <v>59</v>
      </c>
      <c r="B78" s="140" t="s">
        <v>68</v>
      </c>
      <c r="C78" s="124">
        <f>'Sep24'!C77+'Sep24'!D77</f>
        <v>90000</v>
      </c>
      <c r="D78" s="124">
        <f t="shared" ref="D78:D80" si="136">C78/4</f>
        <v>22500</v>
      </c>
      <c r="E78" s="124">
        <f>July24!G77+July24!I77</f>
        <v>6208</v>
      </c>
      <c r="F78" s="124">
        <f>'Aug24'!G77+'Aug24'!I77</f>
        <v>6780</v>
      </c>
      <c r="G78" s="124">
        <f>'Sep24'!G77+'Sep24'!I77</f>
        <v>6720</v>
      </c>
      <c r="H78" s="124">
        <f t="shared" ref="H78:H80" si="137">SUM(E78:G78)</f>
        <v>19708</v>
      </c>
      <c r="I78" s="125">
        <f t="shared" ref="I78:I81" si="138">H78*100/D78</f>
        <v>87.591111111111104</v>
      </c>
      <c r="J78" s="124">
        <v>31500</v>
      </c>
      <c r="K78" s="124">
        <f t="shared" ref="K78:K80" si="139">J78/4</f>
        <v>7875</v>
      </c>
      <c r="L78" s="181">
        <f>July24!AU77</f>
        <v>2602</v>
      </c>
      <c r="M78" s="124">
        <f>'Aug24'!AU77</f>
        <v>2604</v>
      </c>
      <c r="N78" s="124">
        <f>'Sep24'!AU77</f>
        <v>2590</v>
      </c>
      <c r="O78" s="124">
        <f t="shared" ref="O78:O80" si="140">SUM(L78:N78)</f>
        <v>7796</v>
      </c>
      <c r="P78" s="125">
        <f t="shared" ref="P78:P81" si="141">O78*100/K78</f>
        <v>98.9968253968254</v>
      </c>
      <c r="Q78" s="124"/>
      <c r="R78" s="124"/>
      <c r="S78" s="124"/>
      <c r="T78" s="124"/>
      <c r="U78" s="124"/>
      <c r="V78" s="124"/>
      <c r="W78" s="124"/>
      <c r="X78" s="124"/>
      <c r="Y78" s="125"/>
      <c r="Z78" s="125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</row>
    <row r="79" spans="1:37" s="127" customFormat="1" ht="16.95" customHeight="1">
      <c r="A79" s="123">
        <v>60</v>
      </c>
      <c r="B79" s="124" t="s">
        <v>69</v>
      </c>
      <c r="C79" s="124">
        <f>'Sep24'!C78+'Sep24'!D78</f>
        <v>20000</v>
      </c>
      <c r="D79" s="124">
        <f t="shared" si="136"/>
        <v>5000</v>
      </c>
      <c r="E79" s="124">
        <f>July24!G78+July24!I78</f>
        <v>1214</v>
      </c>
      <c r="F79" s="124">
        <f>'Aug24'!G78+'Aug24'!I78</f>
        <v>1295</v>
      </c>
      <c r="G79" s="124">
        <f>'Sep24'!G78+'Sep24'!I78</f>
        <v>1241</v>
      </c>
      <c r="H79" s="124">
        <f t="shared" si="137"/>
        <v>3750</v>
      </c>
      <c r="I79" s="125">
        <f t="shared" si="138"/>
        <v>75</v>
      </c>
      <c r="J79" s="124">
        <v>7000</v>
      </c>
      <c r="K79" s="124">
        <f t="shared" si="139"/>
        <v>1750</v>
      </c>
      <c r="L79" s="181">
        <f>July24!AU78</f>
        <v>658</v>
      </c>
      <c r="M79" s="124">
        <f>'Aug24'!AU78</f>
        <v>606</v>
      </c>
      <c r="N79" s="124">
        <f>'Sep24'!AU78</f>
        <v>524</v>
      </c>
      <c r="O79" s="124">
        <f t="shared" si="140"/>
        <v>1788</v>
      </c>
      <c r="P79" s="125">
        <f t="shared" si="141"/>
        <v>102.17142857142858</v>
      </c>
      <c r="Q79" s="124"/>
      <c r="R79" s="124"/>
      <c r="S79" s="124"/>
      <c r="T79" s="124"/>
      <c r="U79" s="124"/>
      <c r="V79" s="124"/>
      <c r="W79" s="124"/>
      <c r="X79" s="124"/>
      <c r="Y79" s="125"/>
      <c r="Z79" s="125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</row>
    <row r="80" spans="1:37" s="127" customFormat="1" ht="16.95" customHeight="1">
      <c r="A80" s="128">
        <v>61</v>
      </c>
      <c r="B80" s="129" t="s">
        <v>70</v>
      </c>
      <c r="C80" s="124">
        <f>'Sep24'!C79+'Sep24'!D79</f>
        <v>30000</v>
      </c>
      <c r="D80" s="124">
        <f t="shared" si="136"/>
        <v>7500</v>
      </c>
      <c r="E80" s="124">
        <f>July24!G79+July24!I79</f>
        <v>1925</v>
      </c>
      <c r="F80" s="124">
        <f>'Aug24'!G79+'Aug24'!I79</f>
        <v>1935</v>
      </c>
      <c r="G80" s="124">
        <f>'Sep24'!G79+'Sep24'!I79</f>
        <v>1710</v>
      </c>
      <c r="H80" s="124">
        <f t="shared" si="137"/>
        <v>5570</v>
      </c>
      <c r="I80" s="125">
        <f t="shared" si="138"/>
        <v>74.266666666666666</v>
      </c>
      <c r="J80" s="124">
        <v>10500</v>
      </c>
      <c r="K80" s="124">
        <f t="shared" si="139"/>
        <v>2625</v>
      </c>
      <c r="L80" s="181">
        <f>July24!AU79</f>
        <v>738</v>
      </c>
      <c r="M80" s="124">
        <f>'Aug24'!AU79</f>
        <v>725</v>
      </c>
      <c r="N80" s="124">
        <f>'Sep24'!AU79</f>
        <v>722</v>
      </c>
      <c r="O80" s="124">
        <f t="shared" si="140"/>
        <v>2185</v>
      </c>
      <c r="P80" s="125">
        <f t="shared" si="141"/>
        <v>83.238095238095241</v>
      </c>
      <c r="Q80" s="124"/>
      <c r="R80" s="124"/>
      <c r="S80" s="124"/>
      <c r="T80" s="124"/>
      <c r="U80" s="124"/>
      <c r="V80" s="124"/>
      <c r="W80" s="124"/>
      <c r="X80" s="124"/>
      <c r="Y80" s="125"/>
      <c r="Z80" s="125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</row>
    <row r="81" spans="1:81" s="133" customFormat="1" ht="16.95" customHeight="1">
      <c r="A81" s="185"/>
      <c r="B81" s="186" t="s">
        <v>18</v>
      </c>
      <c r="C81" s="186">
        <f>SUM(C78:C80)</f>
        <v>140000</v>
      </c>
      <c r="D81" s="186">
        <f t="shared" ref="D81:Q81" si="142">SUM(D78:D80)</f>
        <v>35000</v>
      </c>
      <c r="E81" s="186">
        <f t="shared" si="142"/>
        <v>9347</v>
      </c>
      <c r="F81" s="186">
        <f t="shared" si="142"/>
        <v>10010</v>
      </c>
      <c r="G81" s="186">
        <f t="shared" si="142"/>
        <v>9671</v>
      </c>
      <c r="H81" s="186">
        <f t="shared" si="142"/>
        <v>29028</v>
      </c>
      <c r="I81" s="188">
        <f t="shared" si="138"/>
        <v>82.937142857142859</v>
      </c>
      <c r="J81" s="186">
        <f t="shared" si="142"/>
        <v>49000</v>
      </c>
      <c r="K81" s="186">
        <f t="shared" si="142"/>
        <v>12250</v>
      </c>
      <c r="L81" s="186">
        <f t="shared" si="142"/>
        <v>3998</v>
      </c>
      <c r="M81" s="186">
        <f t="shared" si="142"/>
        <v>3935</v>
      </c>
      <c r="N81" s="186">
        <f t="shared" si="142"/>
        <v>3836</v>
      </c>
      <c r="O81" s="186">
        <f t="shared" si="142"/>
        <v>11769</v>
      </c>
      <c r="P81" s="188">
        <f t="shared" si="141"/>
        <v>96.073469387755097</v>
      </c>
      <c r="Q81" s="186">
        <f t="shared" si="142"/>
        <v>0</v>
      </c>
      <c r="R81" s="186"/>
      <c r="S81" s="186"/>
      <c r="T81" s="186"/>
      <c r="U81" s="186"/>
      <c r="V81" s="186"/>
      <c r="W81" s="186"/>
      <c r="X81" s="188"/>
      <c r="Y81" s="188"/>
      <c r="Z81" s="188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</row>
    <row r="82" spans="1:81" s="127" customFormat="1" ht="16.95" customHeight="1">
      <c r="A82" s="134">
        <v>62</v>
      </c>
      <c r="B82" s="140" t="s">
        <v>71</v>
      </c>
      <c r="C82" s="124">
        <f>'Sep24'!C81+'Sep24'!D81</f>
        <v>34000</v>
      </c>
      <c r="D82" s="124">
        <f t="shared" ref="D82:D85" si="143">C82/4</f>
        <v>8500</v>
      </c>
      <c r="E82" s="124">
        <f>July24!G81+July24!I81</f>
        <v>2819</v>
      </c>
      <c r="F82" s="124">
        <f>'Aug24'!G81+'Aug24'!I81</f>
        <v>2838</v>
      </c>
      <c r="G82" s="124">
        <f>'Sep24'!G81+'Sep24'!I81</f>
        <v>2344</v>
      </c>
      <c r="H82" s="124">
        <f t="shared" ref="H82:H85" si="144">SUM(E82:G82)</f>
        <v>8001</v>
      </c>
      <c r="I82" s="125">
        <f t="shared" ref="I82:I86" si="145">H82*100/D82</f>
        <v>94.129411764705878</v>
      </c>
      <c r="J82" s="124">
        <v>13600</v>
      </c>
      <c r="K82" s="124">
        <f t="shared" ref="K82:K85" si="146">J82/4</f>
        <v>3400</v>
      </c>
      <c r="L82" s="181">
        <f>July24!AU81</f>
        <v>915</v>
      </c>
      <c r="M82" s="124">
        <f>'Aug24'!AU81</f>
        <v>960</v>
      </c>
      <c r="N82" s="124">
        <f>'Sep24'!AU81</f>
        <v>888</v>
      </c>
      <c r="O82" s="124">
        <f t="shared" ref="O82:O85" si="147">SUM(L82:N82)</f>
        <v>2763</v>
      </c>
      <c r="P82" s="125">
        <f t="shared" ref="P82:P86" si="148">O82*100/K82</f>
        <v>81.264705882352942</v>
      </c>
      <c r="Q82" s="124"/>
      <c r="R82" s="124"/>
      <c r="S82" s="124"/>
      <c r="T82" s="124"/>
      <c r="U82" s="124"/>
      <c r="V82" s="124"/>
      <c r="W82" s="124"/>
      <c r="X82" s="124">
        <v>600</v>
      </c>
      <c r="Y82" s="124">
        <f>X82/4</f>
        <v>150</v>
      </c>
      <c r="Z82" s="124">
        <f>July24!BE81</f>
        <v>40</v>
      </c>
      <c r="AA82" s="124">
        <f>'Aug24'!BC81</f>
        <v>40</v>
      </c>
      <c r="AB82" s="124">
        <f>'Sep24'!BC81</f>
        <v>80</v>
      </c>
      <c r="AC82" s="124">
        <f t="shared" ref="AC82" si="149">SUM(Z82:AB82)</f>
        <v>160</v>
      </c>
      <c r="AD82" s="125">
        <f t="shared" ref="AD82" si="150">AC82*100/Y82</f>
        <v>106.66666666666667</v>
      </c>
      <c r="AE82" s="124"/>
      <c r="AF82" s="124"/>
      <c r="AG82" s="124"/>
      <c r="AH82" s="124"/>
      <c r="AI82" s="124"/>
      <c r="AJ82" s="124"/>
      <c r="AK82" s="124"/>
    </row>
    <row r="83" spans="1:81" s="127" customFormat="1" ht="16.95" customHeight="1">
      <c r="A83" s="123">
        <v>63</v>
      </c>
      <c r="B83" s="124" t="s">
        <v>72</v>
      </c>
      <c r="C83" s="124">
        <f>'Sep24'!C82+'Sep24'!D82</f>
        <v>15000</v>
      </c>
      <c r="D83" s="124">
        <f t="shared" si="143"/>
        <v>3750</v>
      </c>
      <c r="E83" s="124">
        <f>July24!G82+July24!I82</f>
        <v>1146</v>
      </c>
      <c r="F83" s="124">
        <f>'Aug24'!G82+'Aug24'!I82</f>
        <v>795</v>
      </c>
      <c r="G83" s="124">
        <f>'Sep24'!G82+'Sep24'!I82</f>
        <v>765</v>
      </c>
      <c r="H83" s="124">
        <f t="shared" si="144"/>
        <v>2706</v>
      </c>
      <c r="I83" s="125">
        <f t="shared" si="145"/>
        <v>72.16</v>
      </c>
      <c r="J83" s="124">
        <v>5250</v>
      </c>
      <c r="K83" s="124">
        <f t="shared" si="146"/>
        <v>1312.5</v>
      </c>
      <c r="L83" s="181">
        <f>July24!AU82</f>
        <v>415</v>
      </c>
      <c r="M83" s="124">
        <f>'Aug24'!AU82</f>
        <v>350</v>
      </c>
      <c r="N83" s="124">
        <f>'Sep24'!AU82</f>
        <v>310</v>
      </c>
      <c r="O83" s="124">
        <f t="shared" si="147"/>
        <v>1075</v>
      </c>
      <c r="P83" s="125">
        <f t="shared" si="148"/>
        <v>81.904761904761898</v>
      </c>
      <c r="Q83" s="124"/>
      <c r="R83" s="124"/>
      <c r="S83" s="124"/>
      <c r="T83" s="124"/>
      <c r="U83" s="124"/>
      <c r="V83" s="124"/>
      <c r="W83" s="124"/>
      <c r="X83" s="124"/>
      <c r="Y83" s="125"/>
      <c r="Z83" s="125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</row>
    <row r="84" spans="1:81" s="127" customFormat="1" ht="16.95" customHeight="1">
      <c r="A84" s="123">
        <v>64</v>
      </c>
      <c r="B84" s="124" t="s">
        <v>73</v>
      </c>
      <c r="C84" s="124">
        <f>'Sep24'!C83+'Sep24'!D83</f>
        <v>18000</v>
      </c>
      <c r="D84" s="124">
        <f t="shared" si="143"/>
        <v>4500</v>
      </c>
      <c r="E84" s="124">
        <f>July24!G83+July24!I83</f>
        <v>1540</v>
      </c>
      <c r="F84" s="124">
        <f>'Aug24'!G83+'Aug24'!I83</f>
        <v>1526</v>
      </c>
      <c r="G84" s="124">
        <f>'Sep24'!G83+'Sep24'!I83</f>
        <v>1121</v>
      </c>
      <c r="H84" s="124">
        <f t="shared" si="144"/>
        <v>4187</v>
      </c>
      <c r="I84" s="125">
        <f t="shared" si="145"/>
        <v>93.044444444444451</v>
      </c>
      <c r="J84" s="124">
        <v>6300</v>
      </c>
      <c r="K84" s="124">
        <f t="shared" si="146"/>
        <v>1575</v>
      </c>
      <c r="L84" s="181">
        <f>July24!AU83</f>
        <v>541</v>
      </c>
      <c r="M84" s="124">
        <f>'Aug24'!AU83</f>
        <v>483</v>
      </c>
      <c r="N84" s="124">
        <f>'Sep24'!AU83</f>
        <v>499</v>
      </c>
      <c r="O84" s="124">
        <f t="shared" si="147"/>
        <v>1523</v>
      </c>
      <c r="P84" s="125">
        <f t="shared" si="148"/>
        <v>96.698412698412696</v>
      </c>
      <c r="Q84" s="124"/>
      <c r="R84" s="124"/>
      <c r="S84" s="124"/>
      <c r="T84" s="124"/>
      <c r="U84" s="124"/>
      <c r="V84" s="124"/>
      <c r="W84" s="124"/>
      <c r="X84" s="124"/>
      <c r="Y84" s="125"/>
      <c r="Z84" s="125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</row>
    <row r="85" spans="1:81" s="127" customFormat="1" ht="16.95" customHeight="1">
      <c r="A85" s="128">
        <v>65</v>
      </c>
      <c r="B85" s="129" t="s">
        <v>74</v>
      </c>
      <c r="C85" s="124">
        <f>'Sep24'!C84+'Sep24'!D84</f>
        <v>10000</v>
      </c>
      <c r="D85" s="124">
        <f t="shared" si="143"/>
        <v>2500</v>
      </c>
      <c r="E85" s="124">
        <f>July24!G84+July24!I84</f>
        <v>1386</v>
      </c>
      <c r="F85" s="124">
        <f>'Aug24'!G84+'Aug24'!I84</f>
        <v>1075</v>
      </c>
      <c r="G85" s="124">
        <f>'Sep24'!G84+'Sep24'!I84</f>
        <v>835</v>
      </c>
      <c r="H85" s="124">
        <f t="shared" si="144"/>
        <v>3296</v>
      </c>
      <c r="I85" s="125">
        <f t="shared" si="145"/>
        <v>131.84</v>
      </c>
      <c r="J85" s="124">
        <v>3500</v>
      </c>
      <c r="K85" s="124">
        <f t="shared" si="146"/>
        <v>875</v>
      </c>
      <c r="L85" s="181">
        <f>July24!AU84</f>
        <v>456</v>
      </c>
      <c r="M85" s="124">
        <f>'Aug24'!AU84</f>
        <v>313</v>
      </c>
      <c r="N85" s="124">
        <f>'Sep24'!AU84</f>
        <v>258</v>
      </c>
      <c r="O85" s="124">
        <f t="shared" si="147"/>
        <v>1027</v>
      </c>
      <c r="P85" s="125">
        <f t="shared" si="148"/>
        <v>117.37142857142857</v>
      </c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</row>
    <row r="86" spans="1:81" s="133" customFormat="1" ht="16.95" customHeight="1">
      <c r="A86" s="185"/>
      <c r="B86" s="186" t="s">
        <v>18</v>
      </c>
      <c r="C86" s="186">
        <f>SUM(C82:C85)</f>
        <v>77000</v>
      </c>
      <c r="D86" s="186">
        <f t="shared" ref="D86:AC86" si="151">SUM(D82:D85)</f>
        <v>19250</v>
      </c>
      <c r="E86" s="186">
        <f t="shared" si="151"/>
        <v>6891</v>
      </c>
      <c r="F86" s="186">
        <f t="shared" si="151"/>
        <v>6234</v>
      </c>
      <c r="G86" s="186">
        <f t="shared" si="151"/>
        <v>5065</v>
      </c>
      <c r="H86" s="186">
        <f t="shared" si="151"/>
        <v>18190</v>
      </c>
      <c r="I86" s="188">
        <f t="shared" si="145"/>
        <v>94.493506493506487</v>
      </c>
      <c r="J86" s="186">
        <f t="shared" si="151"/>
        <v>28650</v>
      </c>
      <c r="K86" s="186">
        <f t="shared" si="151"/>
        <v>7162.5</v>
      </c>
      <c r="L86" s="186">
        <f t="shared" si="151"/>
        <v>2327</v>
      </c>
      <c r="M86" s="186">
        <f t="shared" si="151"/>
        <v>2106</v>
      </c>
      <c r="N86" s="186">
        <f t="shared" si="151"/>
        <v>1955</v>
      </c>
      <c r="O86" s="186">
        <f t="shared" si="151"/>
        <v>6388</v>
      </c>
      <c r="P86" s="188">
        <f t="shared" si="148"/>
        <v>89.186736474694584</v>
      </c>
      <c r="Q86" s="186">
        <f t="shared" si="151"/>
        <v>0</v>
      </c>
      <c r="R86" s="186"/>
      <c r="S86" s="186"/>
      <c r="T86" s="186"/>
      <c r="U86" s="186"/>
      <c r="V86" s="186"/>
      <c r="W86" s="186"/>
      <c r="X86" s="186">
        <f t="shared" si="151"/>
        <v>600</v>
      </c>
      <c r="Y86" s="186">
        <f t="shared" si="151"/>
        <v>150</v>
      </c>
      <c r="Z86" s="186">
        <f t="shared" si="151"/>
        <v>40</v>
      </c>
      <c r="AA86" s="186">
        <f t="shared" si="151"/>
        <v>40</v>
      </c>
      <c r="AB86" s="186">
        <f t="shared" si="151"/>
        <v>80</v>
      </c>
      <c r="AC86" s="186">
        <f t="shared" si="151"/>
        <v>160</v>
      </c>
      <c r="AD86" s="188">
        <f t="shared" ref="AD86" si="152">AC86*100/Y86</f>
        <v>106.66666666666667</v>
      </c>
      <c r="AE86" s="186"/>
      <c r="AF86" s="186"/>
      <c r="AG86" s="186"/>
      <c r="AH86" s="186"/>
      <c r="AI86" s="186"/>
      <c r="AJ86" s="186"/>
      <c r="AK86" s="187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  <c r="BC86" s="225"/>
      <c r="BD86" s="225"/>
      <c r="BE86" s="225"/>
      <c r="BF86" s="225"/>
      <c r="BG86" s="225"/>
      <c r="BH86" s="225"/>
      <c r="BI86" s="225"/>
      <c r="BJ86" s="225"/>
      <c r="BK86" s="225"/>
      <c r="BL86" s="225"/>
      <c r="BM86" s="225"/>
      <c r="BN86" s="225"/>
      <c r="BO86" s="225"/>
      <c r="BP86" s="225"/>
      <c r="BQ86" s="225"/>
      <c r="BR86" s="225"/>
      <c r="BS86" s="225"/>
      <c r="BT86" s="225"/>
      <c r="BU86" s="225"/>
      <c r="BV86" s="225"/>
      <c r="BW86" s="225"/>
      <c r="BX86" s="225"/>
      <c r="BY86" s="225"/>
      <c r="BZ86" s="225"/>
      <c r="CA86" s="225"/>
      <c r="CB86" s="225"/>
    </row>
    <row r="87" spans="1:81" s="127" customFormat="1" ht="16.95" customHeight="1">
      <c r="A87" s="134">
        <v>65</v>
      </c>
      <c r="B87" s="140" t="s">
        <v>75</v>
      </c>
      <c r="C87" s="124">
        <f>'Sep24'!C86+'Sep24'!D86</f>
        <v>14500</v>
      </c>
      <c r="D87" s="124">
        <f t="shared" ref="D87:D88" si="153">C87/4</f>
        <v>3625</v>
      </c>
      <c r="E87" s="124">
        <f>July24!G86+July24!I86</f>
        <v>1532</v>
      </c>
      <c r="F87" s="124">
        <f>'Aug24'!G86+'Aug24'!I86</f>
        <v>1204</v>
      </c>
      <c r="G87" s="124">
        <f>'Sep24'!G86+'Sep24'!I86</f>
        <v>908</v>
      </c>
      <c r="H87" s="124">
        <f t="shared" ref="H87:H88" si="154">SUM(E87:G87)</f>
        <v>3644</v>
      </c>
      <c r="I87" s="125">
        <f t="shared" ref="I87:I90" si="155">H87*100/D87</f>
        <v>100.52413793103449</v>
      </c>
      <c r="J87" s="124">
        <v>5075</v>
      </c>
      <c r="K87" s="124">
        <f t="shared" ref="K87:K88" si="156">J87/4</f>
        <v>1268.75</v>
      </c>
      <c r="L87" s="181">
        <f>July24!AU86</f>
        <v>399</v>
      </c>
      <c r="M87" s="124">
        <f>'Aug24'!AU86</f>
        <v>307</v>
      </c>
      <c r="N87" s="124">
        <f>'Sep24'!AU86</f>
        <v>308</v>
      </c>
      <c r="O87" s="124">
        <f t="shared" ref="O87:O88" si="157">SUM(L87:N87)</f>
        <v>1014</v>
      </c>
      <c r="P87" s="125">
        <f t="shared" ref="P87:P90" si="158">O87*100/K87</f>
        <v>79.921182266009851</v>
      </c>
      <c r="Q87" s="124"/>
      <c r="R87" s="124"/>
      <c r="S87" s="124"/>
      <c r="T87" s="124"/>
      <c r="U87" s="124"/>
      <c r="V87" s="124"/>
      <c r="W87" s="124"/>
      <c r="X87" s="124"/>
      <c r="Y87" s="125"/>
      <c r="Z87" s="125"/>
      <c r="AA87" s="124"/>
      <c r="AB87" s="124"/>
      <c r="AC87" s="124"/>
      <c r="AD87" s="124"/>
      <c r="AE87" s="124"/>
      <c r="AF87" s="124"/>
      <c r="AG87" s="124"/>
      <c r="AH87" s="124"/>
      <c r="AI87" s="124"/>
      <c r="AJ87" s="124"/>
      <c r="AK87" s="1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</row>
    <row r="88" spans="1:81" s="127" customFormat="1" ht="16.95" customHeight="1">
      <c r="A88" s="128">
        <v>66</v>
      </c>
      <c r="B88" s="124" t="s">
        <v>76</v>
      </c>
      <c r="C88" s="124">
        <f>'Sep24'!C87+'Sep24'!D87</f>
        <v>15000</v>
      </c>
      <c r="D88" s="124">
        <f t="shared" si="153"/>
        <v>3750</v>
      </c>
      <c r="E88" s="124">
        <f>July24!G87+July24!I87</f>
        <v>2191</v>
      </c>
      <c r="F88" s="124">
        <f>'Aug24'!G87+'Aug24'!I87</f>
        <v>1529</v>
      </c>
      <c r="G88" s="124">
        <f>'Sep24'!G87+'Sep24'!I87</f>
        <v>1184</v>
      </c>
      <c r="H88" s="124">
        <f t="shared" si="154"/>
        <v>4904</v>
      </c>
      <c r="I88" s="125">
        <f t="shared" si="155"/>
        <v>130.77333333333334</v>
      </c>
      <c r="J88" s="124">
        <v>5300</v>
      </c>
      <c r="K88" s="124">
        <f t="shared" si="156"/>
        <v>1325</v>
      </c>
      <c r="L88" s="181">
        <f>July24!AU87</f>
        <v>681</v>
      </c>
      <c r="M88" s="124">
        <f>'Aug24'!AU87</f>
        <v>462</v>
      </c>
      <c r="N88" s="124">
        <f>'Sep24'!AU87</f>
        <v>529</v>
      </c>
      <c r="O88" s="124">
        <f t="shared" si="157"/>
        <v>1672</v>
      </c>
      <c r="P88" s="125">
        <f t="shared" si="158"/>
        <v>126.18867924528301</v>
      </c>
      <c r="Q88" s="124"/>
      <c r="R88" s="124"/>
      <c r="S88" s="124"/>
      <c r="T88" s="124"/>
      <c r="U88" s="124"/>
      <c r="V88" s="124"/>
      <c r="W88" s="124"/>
      <c r="X88" s="124"/>
      <c r="Y88" s="125"/>
      <c r="Z88" s="125"/>
      <c r="AA88" s="124"/>
      <c r="AB88" s="124"/>
      <c r="AC88" s="124"/>
      <c r="AD88" s="124"/>
      <c r="AE88" s="124"/>
      <c r="AF88" s="124"/>
      <c r="AG88" s="124"/>
      <c r="AH88" s="124"/>
      <c r="AI88" s="124"/>
      <c r="AJ88" s="124"/>
      <c r="AK88" s="1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</row>
    <row r="89" spans="1:81" s="133" customFormat="1" ht="16.95" customHeight="1">
      <c r="A89" s="213"/>
      <c r="B89" s="214" t="s">
        <v>18</v>
      </c>
      <c r="C89" s="214">
        <f>SUM(C87:C88)</f>
        <v>29500</v>
      </c>
      <c r="D89" s="214">
        <f t="shared" ref="D89:X89" si="159">SUM(D87:D88)</f>
        <v>7375</v>
      </c>
      <c r="E89" s="214">
        <f t="shared" si="159"/>
        <v>3723</v>
      </c>
      <c r="F89" s="214">
        <f t="shared" si="159"/>
        <v>2733</v>
      </c>
      <c r="G89" s="214">
        <f t="shared" si="159"/>
        <v>2092</v>
      </c>
      <c r="H89" s="214">
        <f t="shared" si="159"/>
        <v>8548</v>
      </c>
      <c r="I89" s="188">
        <f t="shared" si="155"/>
        <v>115.90508474576271</v>
      </c>
      <c r="J89" s="214">
        <f t="shared" si="159"/>
        <v>10375</v>
      </c>
      <c r="K89" s="214">
        <f t="shared" si="159"/>
        <v>2593.75</v>
      </c>
      <c r="L89" s="214">
        <f t="shared" si="159"/>
        <v>1080</v>
      </c>
      <c r="M89" s="214">
        <f t="shared" si="159"/>
        <v>769</v>
      </c>
      <c r="N89" s="214">
        <f t="shared" si="159"/>
        <v>837</v>
      </c>
      <c r="O89" s="214">
        <f t="shared" si="159"/>
        <v>2686</v>
      </c>
      <c r="P89" s="188">
        <f t="shared" si="158"/>
        <v>103.5566265060241</v>
      </c>
      <c r="Q89" s="214">
        <f t="shared" si="159"/>
        <v>0</v>
      </c>
      <c r="R89" s="214">
        <f t="shared" si="159"/>
        <v>0</v>
      </c>
      <c r="S89" s="214">
        <f t="shared" si="159"/>
        <v>0</v>
      </c>
      <c r="T89" s="214">
        <f t="shared" si="159"/>
        <v>0</v>
      </c>
      <c r="U89" s="214">
        <f t="shared" si="159"/>
        <v>0</v>
      </c>
      <c r="V89" s="214">
        <f t="shared" si="159"/>
        <v>0</v>
      </c>
      <c r="W89" s="214">
        <f t="shared" si="159"/>
        <v>0</v>
      </c>
      <c r="X89" s="214">
        <f t="shared" si="159"/>
        <v>0</v>
      </c>
      <c r="Y89" s="215"/>
      <c r="Z89" s="214"/>
      <c r="AA89" s="214"/>
      <c r="AB89" s="214"/>
      <c r="AC89" s="214"/>
      <c r="AD89" s="214"/>
      <c r="AE89" s="214"/>
      <c r="AF89" s="214"/>
      <c r="AG89" s="214"/>
      <c r="AH89" s="214"/>
      <c r="AI89" s="214"/>
      <c r="AJ89" s="214"/>
      <c r="AK89" s="187"/>
      <c r="AL89" s="225"/>
      <c r="AM89" s="225"/>
      <c r="AN89" s="225"/>
      <c r="AO89" s="225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5"/>
      <c r="BC89" s="225"/>
      <c r="BD89" s="225"/>
      <c r="BE89" s="225"/>
      <c r="BF89" s="225"/>
      <c r="BG89" s="225"/>
      <c r="BH89" s="225"/>
      <c r="BI89" s="225"/>
      <c r="BJ89" s="225"/>
      <c r="BK89" s="225"/>
      <c r="BL89" s="225"/>
      <c r="BM89" s="225"/>
      <c r="BN89" s="225"/>
      <c r="BO89" s="225"/>
      <c r="BP89" s="225"/>
      <c r="BQ89" s="225"/>
      <c r="BR89" s="225"/>
      <c r="BS89" s="225"/>
      <c r="BT89" s="225"/>
      <c r="BU89" s="225"/>
      <c r="BV89" s="225"/>
      <c r="BW89" s="225"/>
      <c r="BX89" s="225"/>
      <c r="BY89" s="225"/>
      <c r="BZ89" s="225"/>
      <c r="CA89" s="225"/>
      <c r="CB89" s="225"/>
    </row>
    <row r="90" spans="1:81" s="139" customFormat="1" ht="18.600000000000001">
      <c r="A90" s="155"/>
      <c r="B90" s="155" t="s">
        <v>77</v>
      </c>
      <c r="C90" s="155">
        <f>C10+C13+C14+C20+C24+C27+C30+C34+C38+C39+C40+C41+C46+C52+C55+C58+C64+C68+C72+C77+C81+C86+C89</f>
        <v>4000000</v>
      </c>
      <c r="D90" s="216">
        <f>D10+D13+D14+D20+D24+D27+D30+D34+D38+D39+D40+D41+D46+D52+D55+D58+D64+D68+D72+D77+D81+D86+D89</f>
        <v>1000000</v>
      </c>
      <c r="E90" s="216">
        <f t="shared" ref="E90:J90" si="160">E10+E13+E14+E20+E24+E27+E30+E34+E38+E39+E40+E41+E46+E52+E55+E58+E64+E68+E72+E77+E81+E86+E89</f>
        <v>301297</v>
      </c>
      <c r="F90" s="216">
        <f t="shared" si="160"/>
        <v>290178</v>
      </c>
      <c r="G90" s="216">
        <f t="shared" si="160"/>
        <v>291252</v>
      </c>
      <c r="H90" s="216">
        <f t="shared" si="160"/>
        <v>882727</v>
      </c>
      <c r="I90" s="218">
        <f t="shared" si="155"/>
        <v>88.2727</v>
      </c>
      <c r="J90" s="216">
        <f t="shared" si="160"/>
        <v>1600000</v>
      </c>
      <c r="K90" s="216">
        <f t="shared" ref="K90" si="161">K10+K13+K14+K20+K24+K27+K30+K34+K38+K39+K40+K41+K46+K52+K55+K58+K64+K68+K72+K77+K81+K86+K89</f>
        <v>400000</v>
      </c>
      <c r="L90" s="216">
        <f t="shared" ref="L90" si="162">L10+L13+L14+L20+L24+L27+L30+L34+L38+L39+L40+L41+L46+L52+L55+L58+L64+L68+L72+L77+L81+L86+L89</f>
        <v>102952.25</v>
      </c>
      <c r="M90" s="216">
        <f t="shared" ref="M90" si="163">M10+M13+M14+M20+M24+M27+M30+M34+M38+M39+M40+M41+M46+M52+M55+M58+M64+M68+M72+M77+M81+M86+M89</f>
        <v>124995</v>
      </c>
      <c r="N90" s="216">
        <f t="shared" ref="N90" si="164">N10+N13+N14+N20+N24+N27+N30+N34+N38+N39+N40+N41+N46+N52+N55+N58+N64+N68+N72+N77+N81+N86+N89</f>
        <v>124444</v>
      </c>
      <c r="O90" s="216">
        <f t="shared" ref="O90" si="165">O10+O13+O14+O20+O24+O27+O30+O34+O38+O39+O40+O41+O46+O52+O55+O58+O64+O68+O72+O77+O81+O86+O89</f>
        <v>374261</v>
      </c>
      <c r="P90" s="218">
        <f t="shared" si="158"/>
        <v>93.565250000000006</v>
      </c>
      <c r="Q90" s="155">
        <f t="shared" ref="Q90:AB90" si="166">Q10+Q13+Q14+Q20+Q24+Q27+Q30+Q34+Q38+Q39+Q40+Q41+Q46+Q52+Q55+Q58+Q64+Q68+Q72+Q77+Q81+Q86+Q89</f>
        <v>4180000</v>
      </c>
      <c r="R90" s="217">
        <f t="shared" si="166"/>
        <v>1045000</v>
      </c>
      <c r="S90" s="155">
        <f t="shared" si="166"/>
        <v>334967</v>
      </c>
      <c r="T90" s="155">
        <f t="shared" si="166"/>
        <v>344854</v>
      </c>
      <c r="U90" s="155">
        <f t="shared" si="166"/>
        <v>369433</v>
      </c>
      <c r="V90" s="155">
        <f t="shared" si="166"/>
        <v>1049254</v>
      </c>
      <c r="W90" s="218">
        <f t="shared" ref="W90" si="167">V90*100/R90</f>
        <v>100.40708133971292</v>
      </c>
      <c r="X90" s="155">
        <f t="shared" si="166"/>
        <v>3000</v>
      </c>
      <c r="Y90" s="155">
        <f t="shared" si="166"/>
        <v>750</v>
      </c>
      <c r="Z90" s="155">
        <f t="shared" si="166"/>
        <v>225</v>
      </c>
      <c r="AA90" s="155">
        <f t="shared" si="166"/>
        <v>223</v>
      </c>
      <c r="AB90" s="155">
        <f t="shared" si="166"/>
        <v>260</v>
      </c>
      <c r="AC90" s="155">
        <f t="shared" ref="AC90:AK90" si="168">AC10+AC13+AC14+AC20+AC24+AC27+AC30+AC34+AC38+AC39+AC40+AC41+AC46+AC52+AC55+AC58+AC64+AC68+AC72+AC77+AC81+AC86+AC89</f>
        <v>708</v>
      </c>
      <c r="AD90" s="138">
        <f t="shared" ref="AD90" si="169">AC90*100/Y90</f>
        <v>94.4</v>
      </c>
      <c r="AE90" s="155">
        <f t="shared" ref="AE90:AJ90" si="170">AE10+AE13+AE14+AE20+AE24+AE27+AE30+AE34+AE38+AE39+AE40+AE41+AE46+AE52+AE55+AE58+AE64+AE68+AE72+AE77+AE81+AE86+AE89</f>
        <v>55</v>
      </c>
      <c r="AF90" s="155">
        <f t="shared" si="170"/>
        <v>4</v>
      </c>
      <c r="AG90" s="155">
        <f t="shared" si="170"/>
        <v>0</v>
      </c>
      <c r="AH90" s="155">
        <f t="shared" si="170"/>
        <v>0</v>
      </c>
      <c r="AI90" s="155">
        <f t="shared" si="170"/>
        <v>4</v>
      </c>
      <c r="AJ90" s="155">
        <f t="shared" si="170"/>
        <v>4</v>
      </c>
      <c r="AK90" s="221">
        <f t="shared" si="168"/>
        <v>100</v>
      </c>
      <c r="AL90" s="225"/>
      <c r="AM90" s="225"/>
      <c r="AN90" s="225"/>
      <c r="AO90" s="225"/>
      <c r="AP90" s="225"/>
      <c r="AQ90" s="225"/>
      <c r="AR90" s="225"/>
      <c r="AS90" s="225"/>
      <c r="AT90" s="225"/>
      <c r="AU90" s="225"/>
      <c r="AV90" s="225"/>
      <c r="AW90" s="225"/>
      <c r="AX90" s="225"/>
      <c r="AY90" s="225"/>
      <c r="AZ90" s="225"/>
      <c r="BA90" s="225"/>
      <c r="BB90" s="225"/>
      <c r="BC90" s="225"/>
      <c r="BD90" s="225"/>
      <c r="BE90" s="225"/>
      <c r="BF90" s="225"/>
      <c r="BG90" s="225"/>
      <c r="BH90" s="225"/>
      <c r="BI90" s="225"/>
      <c r="BJ90" s="225"/>
      <c r="BK90" s="225"/>
      <c r="BL90" s="225"/>
      <c r="BM90" s="225"/>
      <c r="BN90" s="225"/>
      <c r="BO90" s="225"/>
      <c r="BP90" s="225"/>
      <c r="BQ90" s="225"/>
      <c r="BR90" s="225"/>
      <c r="BS90" s="225"/>
      <c r="BT90" s="225"/>
      <c r="BU90" s="225"/>
      <c r="BV90" s="225"/>
      <c r="BW90" s="225"/>
      <c r="BX90" s="225"/>
      <c r="BY90" s="225"/>
      <c r="BZ90" s="225"/>
      <c r="CA90" s="225"/>
      <c r="CB90" s="225"/>
      <c r="CC90" s="223"/>
    </row>
    <row r="91" spans="1:81">
      <c r="AL91" s="226"/>
      <c r="AM91" s="226"/>
      <c r="AN91" s="226"/>
      <c r="AO91" s="226"/>
      <c r="AP91" s="226"/>
      <c r="AQ91" s="226"/>
      <c r="AR91" s="226"/>
      <c r="AS91" s="226"/>
      <c r="AT91" s="226"/>
      <c r="AU91" s="226"/>
      <c r="AV91" s="226"/>
      <c r="AW91" s="226"/>
      <c r="AX91" s="226"/>
      <c r="AY91" s="226"/>
      <c r="AZ91" s="226"/>
      <c r="BA91" s="226"/>
      <c r="BB91" s="226"/>
      <c r="BC91" s="226"/>
      <c r="BD91" s="226"/>
      <c r="BE91" s="226"/>
      <c r="BF91" s="226"/>
      <c r="BG91" s="226"/>
      <c r="BH91" s="226"/>
      <c r="BI91" s="226"/>
      <c r="BJ91" s="226"/>
      <c r="BK91" s="226"/>
      <c r="BL91" s="226"/>
      <c r="BM91" s="226"/>
      <c r="BN91" s="226"/>
      <c r="BO91" s="226"/>
      <c r="BP91" s="226"/>
      <c r="BQ91" s="226"/>
      <c r="BR91" s="226"/>
      <c r="BS91" s="226"/>
      <c r="BT91" s="226"/>
      <c r="BU91" s="226"/>
      <c r="BV91" s="226"/>
      <c r="BW91" s="226"/>
      <c r="BX91" s="226"/>
      <c r="BY91" s="226"/>
      <c r="BZ91" s="226"/>
      <c r="CA91" s="226"/>
      <c r="CB91" s="226"/>
    </row>
  </sheetData>
  <sheetProtection algorithmName="SHA-512" hashValue="bVeDBV3UHGuu9BDXhu5WGlbzyGUiIrXAD6GmAyI4czCG08p381G/uftd/DAIGrLp9XYhgXcL4OuVgbqOxmhwWw==" saltValue="A4m+oxCh4RSpMzGdbCb9+Q==" spinCount="100000" sheet="1" objects="1" scenarios="1"/>
  <mergeCells count="10">
    <mergeCell ref="A2:A3"/>
    <mergeCell ref="B2:B3"/>
    <mergeCell ref="C1:P1"/>
    <mergeCell ref="Q1:AD1"/>
    <mergeCell ref="AE1:AK1"/>
    <mergeCell ref="C2:I2"/>
    <mergeCell ref="J2:P2"/>
    <mergeCell ref="Q2:W2"/>
    <mergeCell ref="X2:AD2"/>
    <mergeCell ref="AE2:AK2"/>
  </mergeCells>
  <pageMargins left="0.7" right="0.7" top="0.5" bottom="0.5" header="0.05" footer="0.05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4"/>
  <sheetViews>
    <sheetView zoomScaleNormal="100" workbookViewId="0">
      <pane xSplit="2" ySplit="3" topLeftCell="AZ4" activePane="bottomRight" state="frozen"/>
      <selection pane="topRight" activeCell="C1" sqref="C1"/>
      <selection pane="bottomLeft" activeCell="A7" sqref="A7"/>
      <selection pane="bottomRight" activeCell="BJ72" sqref="BJ72"/>
    </sheetView>
  </sheetViews>
  <sheetFormatPr defaultColWidth="8.88671875" defaultRowHeight="15"/>
  <cols>
    <col min="1" max="1" width="4.109375" style="236" customWidth="1"/>
    <col min="2" max="2" width="14.44140625" style="237" customWidth="1"/>
    <col min="3" max="3" width="10" style="236" customWidth="1"/>
    <col min="4" max="4" width="8.33203125" style="236" customWidth="1"/>
    <col min="5" max="6" width="9" style="236" bestFit="1" customWidth="1"/>
    <col min="7" max="7" width="9.33203125" style="236" bestFit="1" customWidth="1"/>
    <col min="8" max="10" width="9" style="236" bestFit="1" customWidth="1"/>
    <col min="11" max="11" width="9.44140625" style="236" bestFit="1" customWidth="1"/>
    <col min="12" max="14" width="9.33203125" style="236" bestFit="1" customWidth="1"/>
    <col min="15" max="16" width="9" style="236" bestFit="1" customWidth="1"/>
    <col min="17" max="18" width="9.33203125" style="236" bestFit="1" customWidth="1"/>
    <col min="19" max="19" width="9.5546875" style="236" bestFit="1" customWidth="1"/>
    <col min="20" max="20" width="9" style="236" bestFit="1" customWidth="1"/>
    <col min="21" max="21" width="10.109375" style="236" customWidth="1"/>
    <col min="22" max="22" width="9.88671875" style="236" customWidth="1"/>
    <col min="23" max="23" width="10.5546875" style="236" customWidth="1"/>
    <col min="24" max="24" width="9.88671875" style="236" customWidth="1"/>
    <col min="25" max="27" width="9.33203125" style="236" bestFit="1" customWidth="1"/>
    <col min="28" max="28" width="9" style="236" bestFit="1" customWidth="1"/>
    <col min="29" max="29" width="9.33203125" style="236" bestFit="1" customWidth="1"/>
    <col min="30" max="30" width="8.88671875" style="236" customWidth="1"/>
    <col min="31" max="31" width="9.33203125" style="236" bestFit="1" customWidth="1"/>
    <col min="32" max="32" width="9" style="236" bestFit="1" customWidth="1"/>
    <col min="33" max="33" width="7.109375" style="236" customWidth="1"/>
    <col min="34" max="34" width="6.33203125" style="236" customWidth="1"/>
    <col min="35" max="35" width="9" style="236" bestFit="1" customWidth="1"/>
    <col min="36" max="36" width="6.5546875" style="236" customWidth="1"/>
    <col min="37" max="37" width="7.33203125" style="236" customWidth="1"/>
    <col min="38" max="38" width="6" style="236" customWidth="1"/>
    <col min="39" max="39" width="8.44140625" style="236" customWidth="1"/>
    <col min="40" max="40" width="6.88671875" style="236" customWidth="1"/>
    <col min="41" max="41" width="7.6640625" style="236" customWidth="1"/>
    <col min="42" max="42" width="7.33203125" style="236" customWidth="1"/>
    <col min="43" max="43" width="8.44140625" style="236" customWidth="1"/>
    <col min="44" max="44" width="7.44140625" style="236" customWidth="1"/>
    <col min="45" max="45" width="9.33203125" style="236" bestFit="1" customWidth="1"/>
    <col min="46" max="46" width="8.44140625" style="236" customWidth="1"/>
    <col min="47" max="47" width="11.109375" style="236" customWidth="1"/>
    <col min="48" max="48" width="7.33203125" style="236" customWidth="1"/>
    <col min="49" max="49" width="6" style="236" customWidth="1"/>
    <col min="50" max="50" width="7.33203125" style="236" customWidth="1"/>
    <col min="51" max="51" width="5.88671875" style="236" customWidth="1"/>
    <col min="52" max="52" width="8.33203125" style="236" customWidth="1"/>
    <col min="53" max="53" width="6.88671875" style="236" customWidth="1"/>
    <col min="54" max="54" width="8.33203125" style="236" customWidth="1"/>
    <col min="55" max="55" width="9" style="236" bestFit="1" customWidth="1"/>
    <col min="56" max="56" width="9.6640625" style="236" customWidth="1"/>
    <col min="57" max="57" width="9.33203125" style="236" bestFit="1" customWidth="1"/>
    <col min="58" max="58" width="9.6640625" style="236" customWidth="1"/>
    <col min="59" max="60" width="9" style="236" bestFit="1" customWidth="1"/>
    <col min="61" max="61" width="12.5546875" style="236" customWidth="1"/>
    <col min="62" max="62" width="12.33203125" style="236" customWidth="1"/>
    <col min="63" max="63" width="9" style="227" bestFit="1" customWidth="1"/>
    <col min="64" max="64" width="9.6640625" style="227" bestFit="1" customWidth="1"/>
    <col min="65" max="65" width="12.88671875" style="227" customWidth="1"/>
    <col min="66" max="459" width="8.88671875" style="227"/>
    <col min="460" max="801" width="8.88671875" style="236"/>
    <col min="802" max="2740" width="8.88671875" style="227"/>
    <col min="2741" max="16384" width="8.88671875" style="236"/>
  </cols>
  <sheetData>
    <row r="1" spans="1:65" s="227" customFormat="1" ht="27.6" customHeight="1">
      <c r="A1" s="493" t="s">
        <v>78</v>
      </c>
      <c r="B1" s="495" t="s">
        <v>10</v>
      </c>
      <c r="C1" s="491" t="s">
        <v>0</v>
      </c>
      <c r="D1" s="491" t="s">
        <v>1</v>
      </c>
      <c r="E1" s="491" t="s">
        <v>2</v>
      </c>
      <c r="F1" s="491" t="s">
        <v>3</v>
      </c>
      <c r="G1" s="491" t="s">
        <v>4</v>
      </c>
      <c r="H1" s="491" t="s">
        <v>223</v>
      </c>
      <c r="I1" s="491" t="s">
        <v>5</v>
      </c>
      <c r="J1" s="491" t="s">
        <v>223</v>
      </c>
      <c r="K1" s="497" t="s">
        <v>84</v>
      </c>
      <c r="L1" s="497"/>
      <c r="M1" s="497"/>
      <c r="N1" s="497"/>
      <c r="O1" s="491" t="s">
        <v>6</v>
      </c>
      <c r="P1" s="491" t="s">
        <v>7</v>
      </c>
      <c r="Q1" s="497" t="s">
        <v>84</v>
      </c>
      <c r="R1" s="497"/>
      <c r="S1" s="497" t="s">
        <v>89</v>
      </c>
      <c r="T1" s="497"/>
      <c r="U1" s="497"/>
      <c r="V1" s="497"/>
      <c r="W1" s="497"/>
      <c r="X1" s="497"/>
      <c r="Y1" s="497"/>
      <c r="Z1" s="497"/>
      <c r="AA1" s="497" t="s">
        <v>106</v>
      </c>
      <c r="AB1" s="497"/>
      <c r="AC1" s="497"/>
      <c r="AD1" s="497"/>
      <c r="AE1" s="497"/>
      <c r="AF1" s="497"/>
      <c r="AG1" s="497"/>
      <c r="AH1" s="497"/>
      <c r="AI1" s="497"/>
      <c r="AJ1" s="497"/>
      <c r="AK1" s="497"/>
      <c r="AL1" s="497"/>
      <c r="AM1" s="497"/>
      <c r="AN1" s="497"/>
      <c r="AO1" s="497" t="s">
        <v>110</v>
      </c>
      <c r="AP1" s="497"/>
      <c r="AQ1" s="497"/>
      <c r="AR1" s="497"/>
      <c r="AS1" s="497"/>
      <c r="AT1" s="497"/>
      <c r="AU1" s="497"/>
      <c r="AV1" s="497" t="s">
        <v>111</v>
      </c>
      <c r="AW1" s="497"/>
      <c r="AX1" s="497"/>
      <c r="AY1" s="497"/>
      <c r="AZ1" s="497"/>
      <c r="BA1" s="497"/>
      <c r="BB1" s="497"/>
      <c r="BC1" s="491" t="s">
        <v>8</v>
      </c>
      <c r="BD1" s="491" t="s">
        <v>9</v>
      </c>
      <c r="BE1" s="497" t="s">
        <v>116</v>
      </c>
      <c r="BF1" s="497"/>
      <c r="BG1" s="497" t="s">
        <v>119</v>
      </c>
      <c r="BH1" s="497"/>
      <c r="BI1" s="497"/>
      <c r="BJ1" s="497"/>
      <c r="BK1" s="497" t="s">
        <v>116</v>
      </c>
      <c r="BL1" s="497"/>
      <c r="BM1" s="497"/>
    </row>
    <row r="2" spans="1:65" s="227" customFormat="1" ht="99" customHeight="1">
      <c r="A2" s="494"/>
      <c r="B2" s="496"/>
      <c r="C2" s="492"/>
      <c r="D2" s="492"/>
      <c r="E2" s="492"/>
      <c r="F2" s="492"/>
      <c r="G2" s="492"/>
      <c r="H2" s="492"/>
      <c r="I2" s="492"/>
      <c r="J2" s="492"/>
      <c r="K2" s="238" t="s">
        <v>85</v>
      </c>
      <c r="L2" s="238" t="s">
        <v>83</v>
      </c>
      <c r="M2" s="238" t="s">
        <v>86</v>
      </c>
      <c r="N2" s="238" t="s">
        <v>83</v>
      </c>
      <c r="O2" s="492"/>
      <c r="P2" s="492"/>
      <c r="Q2" s="238" t="s">
        <v>87</v>
      </c>
      <c r="R2" s="238" t="s">
        <v>88</v>
      </c>
      <c r="S2" s="238" t="s">
        <v>92</v>
      </c>
      <c r="T2" s="238" t="s">
        <v>93</v>
      </c>
      <c r="U2" s="238" t="s">
        <v>95</v>
      </c>
      <c r="V2" s="238" t="s">
        <v>94</v>
      </c>
      <c r="W2" s="238" t="s">
        <v>96</v>
      </c>
      <c r="X2" s="238" t="s">
        <v>97</v>
      </c>
      <c r="Y2" s="238" t="s">
        <v>90</v>
      </c>
      <c r="Z2" s="238" t="s">
        <v>91</v>
      </c>
      <c r="AA2" s="238" t="s">
        <v>98</v>
      </c>
      <c r="AB2" s="238" t="s">
        <v>99</v>
      </c>
      <c r="AC2" s="238" t="s">
        <v>100</v>
      </c>
      <c r="AD2" s="238" t="s">
        <v>101</v>
      </c>
      <c r="AE2" s="238" t="s">
        <v>102</v>
      </c>
      <c r="AF2" s="238" t="s">
        <v>103</v>
      </c>
      <c r="AG2" s="238" t="s">
        <v>104</v>
      </c>
      <c r="AH2" s="238" t="s">
        <v>105</v>
      </c>
      <c r="AI2" s="238" t="s">
        <v>107</v>
      </c>
      <c r="AJ2" s="238" t="s">
        <v>108</v>
      </c>
      <c r="AK2" s="238" t="s">
        <v>129</v>
      </c>
      <c r="AL2" s="238" t="s">
        <v>128</v>
      </c>
      <c r="AM2" s="238" t="s">
        <v>127</v>
      </c>
      <c r="AN2" s="238" t="s">
        <v>126</v>
      </c>
      <c r="AO2" s="238" t="s">
        <v>130</v>
      </c>
      <c r="AP2" s="238" t="s">
        <v>109</v>
      </c>
      <c r="AQ2" s="238" t="s">
        <v>131</v>
      </c>
      <c r="AR2" s="238" t="s">
        <v>132</v>
      </c>
      <c r="AS2" s="238" t="s">
        <v>133</v>
      </c>
      <c r="AT2" s="238" t="s">
        <v>134</v>
      </c>
      <c r="AU2" s="238" t="s">
        <v>135</v>
      </c>
      <c r="AV2" s="238" t="s">
        <v>112</v>
      </c>
      <c r="AW2" s="238" t="s">
        <v>113</v>
      </c>
      <c r="AX2" s="238" t="s">
        <v>114</v>
      </c>
      <c r="AY2" s="238" t="s">
        <v>115</v>
      </c>
      <c r="AZ2" s="238" t="s">
        <v>133</v>
      </c>
      <c r="BA2" s="238" t="s">
        <v>134</v>
      </c>
      <c r="BB2" s="325" t="s">
        <v>135</v>
      </c>
      <c r="BC2" s="492"/>
      <c r="BD2" s="492"/>
      <c r="BE2" s="238" t="s">
        <v>117</v>
      </c>
      <c r="BF2" s="238" t="s">
        <v>118</v>
      </c>
      <c r="BG2" s="238" t="s">
        <v>81</v>
      </c>
      <c r="BH2" s="238" t="s">
        <v>120</v>
      </c>
      <c r="BI2" s="238" t="s">
        <v>121</v>
      </c>
      <c r="BJ2" s="238" t="s">
        <v>122</v>
      </c>
      <c r="BK2" s="238" t="s">
        <v>123</v>
      </c>
      <c r="BL2" s="238" t="s">
        <v>124</v>
      </c>
      <c r="BM2" s="238" t="s">
        <v>125</v>
      </c>
    </row>
    <row r="3" spans="1:65" s="230" customFormat="1" ht="11.4">
      <c r="A3" s="228">
        <v>1</v>
      </c>
      <c r="B3" s="229">
        <v>2</v>
      </c>
      <c r="C3" s="229">
        <v>3</v>
      </c>
      <c r="D3" s="229">
        <v>4</v>
      </c>
      <c r="E3" s="229">
        <v>5</v>
      </c>
      <c r="F3" s="229">
        <v>6</v>
      </c>
      <c r="G3" s="229">
        <v>7</v>
      </c>
      <c r="H3" s="229">
        <v>8</v>
      </c>
      <c r="I3" s="229">
        <v>9</v>
      </c>
      <c r="J3" s="229">
        <v>10</v>
      </c>
      <c r="K3" s="229">
        <v>11</v>
      </c>
      <c r="L3" s="229">
        <v>12</v>
      </c>
      <c r="M3" s="229">
        <v>13</v>
      </c>
      <c r="N3" s="229">
        <v>14</v>
      </c>
      <c r="O3" s="229">
        <v>15</v>
      </c>
      <c r="P3" s="229">
        <v>16</v>
      </c>
      <c r="Q3" s="229">
        <v>17</v>
      </c>
      <c r="R3" s="229">
        <v>18</v>
      </c>
      <c r="S3" s="229">
        <v>19</v>
      </c>
      <c r="T3" s="229">
        <v>20</v>
      </c>
      <c r="U3" s="229">
        <v>21</v>
      </c>
      <c r="V3" s="229">
        <v>22</v>
      </c>
      <c r="W3" s="229">
        <v>23</v>
      </c>
      <c r="X3" s="229">
        <v>24</v>
      </c>
      <c r="Y3" s="229">
        <v>25</v>
      </c>
      <c r="Z3" s="229">
        <v>26</v>
      </c>
      <c r="AA3" s="229">
        <v>27</v>
      </c>
      <c r="AB3" s="229">
        <v>28</v>
      </c>
      <c r="AC3" s="229">
        <v>29</v>
      </c>
      <c r="AD3" s="229">
        <v>30</v>
      </c>
      <c r="AE3" s="229">
        <v>31</v>
      </c>
      <c r="AF3" s="229">
        <v>32</v>
      </c>
      <c r="AG3" s="229">
        <v>33</v>
      </c>
      <c r="AH3" s="229">
        <v>34</v>
      </c>
      <c r="AI3" s="229">
        <v>35</v>
      </c>
      <c r="AJ3" s="229">
        <v>36</v>
      </c>
      <c r="AK3" s="229">
        <v>37</v>
      </c>
      <c r="AL3" s="229">
        <v>38</v>
      </c>
      <c r="AM3" s="229">
        <v>39</v>
      </c>
      <c r="AN3" s="229">
        <v>40</v>
      </c>
      <c r="AO3" s="229">
        <v>41</v>
      </c>
      <c r="AP3" s="229">
        <v>42</v>
      </c>
      <c r="AQ3" s="229">
        <v>43</v>
      </c>
      <c r="AR3" s="229">
        <v>44</v>
      </c>
      <c r="AS3" s="229">
        <v>45</v>
      </c>
      <c r="AT3" s="229">
        <v>46</v>
      </c>
      <c r="AU3" s="229">
        <v>47</v>
      </c>
      <c r="AV3" s="229">
        <v>48</v>
      </c>
      <c r="AW3" s="229">
        <v>49</v>
      </c>
      <c r="AX3" s="229">
        <v>50</v>
      </c>
      <c r="AY3" s="229">
        <v>51</v>
      </c>
      <c r="AZ3" s="229">
        <v>52</v>
      </c>
      <c r="BA3" s="229">
        <v>53</v>
      </c>
      <c r="BB3" s="229">
        <v>54</v>
      </c>
      <c r="BC3" s="229">
        <v>55</v>
      </c>
      <c r="BD3" s="229">
        <v>56</v>
      </c>
      <c r="BE3" s="229">
        <v>57</v>
      </c>
      <c r="BF3" s="229">
        <v>58</v>
      </c>
      <c r="BG3" s="229">
        <v>59</v>
      </c>
      <c r="BH3" s="229">
        <v>60</v>
      </c>
      <c r="BI3" s="229">
        <v>61</v>
      </c>
      <c r="BJ3" s="229">
        <v>62</v>
      </c>
      <c r="BK3" s="229">
        <v>63</v>
      </c>
      <c r="BL3" s="229">
        <v>64</v>
      </c>
      <c r="BM3" s="229">
        <v>65</v>
      </c>
    </row>
    <row r="4" spans="1:65" s="227" customFormat="1" ht="16.95" customHeight="1">
      <c r="A4" s="299">
        <v>1</v>
      </c>
      <c r="B4" s="300" t="s">
        <v>11</v>
      </c>
      <c r="C4" s="300">
        <v>65000</v>
      </c>
      <c r="D4" s="300">
        <v>0</v>
      </c>
      <c r="E4" s="301">
        <v>5412</v>
      </c>
      <c r="F4" s="301"/>
      <c r="G4" s="301">
        <v>4835</v>
      </c>
      <c r="H4" s="304">
        <f>G4*100/E4</f>
        <v>89.338507021433855</v>
      </c>
      <c r="I4" s="301">
        <v>0</v>
      </c>
      <c r="J4" s="304"/>
      <c r="K4" s="301">
        <f>G4+'Sep24'!K4</f>
        <v>18332</v>
      </c>
      <c r="L4" s="305">
        <f t="shared" ref="L4:L67" si="0">K4*100/C4</f>
        <v>28.203076923076924</v>
      </c>
      <c r="M4" s="301"/>
      <c r="N4" s="304"/>
      <c r="O4" s="301"/>
      <c r="P4" s="301">
        <v>0</v>
      </c>
      <c r="Q4" s="301">
        <f>O4+'Sep24'!Q4</f>
        <v>111</v>
      </c>
      <c r="R4" s="301">
        <f>P4+'Sep24'!R4</f>
        <v>0</v>
      </c>
      <c r="S4" s="301">
        <v>4196</v>
      </c>
      <c r="T4" s="301">
        <v>0</v>
      </c>
      <c r="U4" s="301">
        <v>1104</v>
      </c>
      <c r="V4" s="301"/>
      <c r="W4" s="301">
        <v>565</v>
      </c>
      <c r="X4" s="301"/>
      <c r="Y4" s="304">
        <f t="shared" ref="Y4:Z67" si="1">W4*100/U4</f>
        <v>51.177536231884055</v>
      </c>
      <c r="Z4" s="304"/>
      <c r="AA4" s="301">
        <v>5083</v>
      </c>
      <c r="AB4" s="301"/>
      <c r="AC4" s="301">
        <v>2638</v>
      </c>
      <c r="AD4" s="301"/>
      <c r="AE4" s="301">
        <v>2445</v>
      </c>
      <c r="AF4" s="301"/>
      <c r="AG4" s="301">
        <v>121</v>
      </c>
      <c r="AH4" s="301"/>
      <c r="AI4" s="301">
        <v>377</v>
      </c>
      <c r="AJ4" s="301"/>
      <c r="AK4" s="301">
        <v>82</v>
      </c>
      <c r="AL4" s="301"/>
      <c r="AM4" s="301">
        <v>236</v>
      </c>
      <c r="AN4" s="301"/>
      <c r="AO4" s="301">
        <v>1027</v>
      </c>
      <c r="AP4" s="301"/>
      <c r="AQ4" s="301">
        <v>795</v>
      </c>
      <c r="AR4" s="301"/>
      <c r="AS4" s="301">
        <f>AO4+AQ4</f>
        <v>1822</v>
      </c>
      <c r="AT4" s="301">
        <f>AP4+AR4</f>
        <v>0</v>
      </c>
      <c r="AU4" s="301">
        <f>AS4+AT4</f>
        <v>1822</v>
      </c>
      <c r="AV4" s="301">
        <f>AO4+'Sep24'!AV4</f>
        <v>3957</v>
      </c>
      <c r="AW4" s="301">
        <f>AP4+'Sep24'!AW4</f>
        <v>0</v>
      </c>
      <c r="AX4" s="301">
        <f>AQ4+'Sep24'!AX4</f>
        <v>3064</v>
      </c>
      <c r="AY4" s="301">
        <f>AR4+'Sep24'!AY4</f>
        <v>0</v>
      </c>
      <c r="AZ4" s="301">
        <f>AV4+AX4</f>
        <v>7021</v>
      </c>
      <c r="BA4" s="301">
        <f>AW4+AY4</f>
        <v>0</v>
      </c>
      <c r="BB4" s="301">
        <f>AZ4+BA4</f>
        <v>7021</v>
      </c>
      <c r="BC4" s="301">
        <v>0</v>
      </c>
      <c r="BD4" s="301">
        <v>0</v>
      </c>
      <c r="BE4" s="301">
        <v>0</v>
      </c>
      <c r="BF4" s="301">
        <v>0</v>
      </c>
      <c r="BG4" s="301">
        <v>0</v>
      </c>
      <c r="BH4" s="301">
        <v>0</v>
      </c>
      <c r="BI4" s="301">
        <v>0</v>
      </c>
      <c r="BJ4" s="301">
        <v>0</v>
      </c>
      <c r="BK4" s="306">
        <v>0</v>
      </c>
      <c r="BL4" s="306">
        <v>0</v>
      </c>
      <c r="BM4" s="306">
        <v>0</v>
      </c>
    </row>
    <row r="5" spans="1:65" s="227" customFormat="1" ht="16.95" customHeight="1">
      <c r="A5" s="299">
        <v>2</v>
      </c>
      <c r="B5" s="300" t="s">
        <v>12</v>
      </c>
      <c r="C5" s="300">
        <v>76000</v>
      </c>
      <c r="D5" s="300">
        <v>0</v>
      </c>
      <c r="E5" s="301">
        <v>6333</v>
      </c>
      <c r="F5" s="301">
        <v>0</v>
      </c>
      <c r="G5" s="301">
        <v>5139</v>
      </c>
      <c r="H5" s="304">
        <f t="shared" ref="H5:H68" si="2">G5*100/E5</f>
        <v>81.14637612505922</v>
      </c>
      <c r="I5" s="301">
        <v>0</v>
      </c>
      <c r="J5" s="304"/>
      <c r="K5" s="301">
        <f>G5+'Sep24'!K5</f>
        <v>19310</v>
      </c>
      <c r="L5" s="305">
        <f t="shared" si="0"/>
        <v>25.407894736842106</v>
      </c>
      <c r="M5" s="301"/>
      <c r="N5" s="304"/>
      <c r="O5" s="301"/>
      <c r="P5" s="301">
        <v>0</v>
      </c>
      <c r="Q5" s="301">
        <f>O5+'Sep24'!Q5</f>
        <v>0</v>
      </c>
      <c r="R5" s="301">
        <f>P5+'Sep24'!R5</f>
        <v>0</v>
      </c>
      <c r="S5" s="301">
        <v>4814</v>
      </c>
      <c r="T5" s="301"/>
      <c r="U5" s="301">
        <v>1053</v>
      </c>
      <c r="V5" s="301"/>
      <c r="W5" s="301">
        <v>567</v>
      </c>
      <c r="X5" s="301"/>
      <c r="Y5" s="304">
        <f t="shared" si="1"/>
        <v>53.846153846153847</v>
      </c>
      <c r="Z5" s="304"/>
      <c r="AA5" s="301">
        <v>4902</v>
      </c>
      <c r="AB5" s="301"/>
      <c r="AC5" s="301">
        <v>2875</v>
      </c>
      <c r="AD5" s="301"/>
      <c r="AE5" s="301">
        <v>2027</v>
      </c>
      <c r="AF5" s="301"/>
      <c r="AG5" s="301">
        <v>182</v>
      </c>
      <c r="AH5" s="301"/>
      <c r="AI5" s="301">
        <v>276</v>
      </c>
      <c r="AJ5" s="301"/>
      <c r="AK5" s="301">
        <v>70</v>
      </c>
      <c r="AL5" s="301"/>
      <c r="AM5" s="301">
        <v>135</v>
      </c>
      <c r="AN5" s="301"/>
      <c r="AO5" s="301">
        <v>1229</v>
      </c>
      <c r="AP5" s="301"/>
      <c r="AQ5" s="301">
        <v>983</v>
      </c>
      <c r="AR5" s="301"/>
      <c r="AS5" s="301">
        <f t="shared" ref="AS5:AT68" si="3">AO5+AQ5</f>
        <v>2212</v>
      </c>
      <c r="AT5" s="301">
        <f t="shared" si="3"/>
        <v>0</v>
      </c>
      <c r="AU5" s="301">
        <f t="shared" ref="AU5:AU68" si="4">AS5+AT5</f>
        <v>2212</v>
      </c>
      <c r="AV5" s="301">
        <f>AO5+'Sep24'!AV5</f>
        <v>4389</v>
      </c>
      <c r="AW5" s="301">
        <f>AP5+'Sep24'!AW5</f>
        <v>0</v>
      </c>
      <c r="AX5" s="301">
        <f>AQ5+'Sep24'!AX5</f>
        <v>6299</v>
      </c>
      <c r="AY5" s="301">
        <f>AR5+'Sep24'!AY5</f>
        <v>0</v>
      </c>
      <c r="AZ5" s="301">
        <f t="shared" ref="AZ5:BA68" si="5">AV5+AX5</f>
        <v>10688</v>
      </c>
      <c r="BA5" s="301">
        <f t="shared" si="5"/>
        <v>0</v>
      </c>
      <c r="BB5" s="301">
        <f t="shared" ref="BB5:BB68" si="6">AZ5+BA5</f>
        <v>10688</v>
      </c>
      <c r="BC5" s="301">
        <v>0</v>
      </c>
      <c r="BD5" s="301">
        <v>0</v>
      </c>
      <c r="BE5" s="301">
        <v>0</v>
      </c>
      <c r="BF5" s="301">
        <v>0</v>
      </c>
      <c r="BG5" s="301">
        <v>0</v>
      </c>
      <c r="BH5" s="301">
        <v>0</v>
      </c>
      <c r="BI5" s="301">
        <v>0</v>
      </c>
      <c r="BJ5" s="301">
        <v>0</v>
      </c>
      <c r="BK5" s="306">
        <v>0</v>
      </c>
      <c r="BL5" s="306">
        <v>0</v>
      </c>
      <c r="BM5" s="306">
        <v>0</v>
      </c>
    </row>
    <row r="6" spans="1:65" s="227" customFormat="1" ht="16.95" customHeight="1">
      <c r="A6" s="299">
        <v>3</v>
      </c>
      <c r="B6" s="300" t="s">
        <v>13</v>
      </c>
      <c r="C6" s="300">
        <v>63000</v>
      </c>
      <c r="D6" s="300">
        <v>0</v>
      </c>
      <c r="E6" s="301">
        <v>5251</v>
      </c>
      <c r="F6" s="301">
        <v>0</v>
      </c>
      <c r="G6" s="301">
        <v>3784</v>
      </c>
      <c r="H6" s="304">
        <f t="shared" si="2"/>
        <v>72.062464292515713</v>
      </c>
      <c r="I6" s="301">
        <v>0</v>
      </c>
      <c r="J6" s="304"/>
      <c r="K6" s="301">
        <f>G6+'Sep24'!K6</f>
        <v>14404</v>
      </c>
      <c r="L6" s="305">
        <f t="shared" si="0"/>
        <v>22.863492063492064</v>
      </c>
      <c r="M6" s="301"/>
      <c r="N6" s="304"/>
      <c r="O6" s="301"/>
      <c r="P6" s="301">
        <v>0</v>
      </c>
      <c r="Q6" s="301">
        <f>O6+'Sep24'!Q6</f>
        <v>0</v>
      </c>
      <c r="R6" s="301">
        <f>P6+'Sep24'!R6</f>
        <v>0</v>
      </c>
      <c r="S6" s="301">
        <v>3540</v>
      </c>
      <c r="T6" s="301"/>
      <c r="U6" s="301">
        <v>978</v>
      </c>
      <c r="V6" s="301"/>
      <c r="W6" s="301">
        <v>513</v>
      </c>
      <c r="X6" s="301"/>
      <c r="Y6" s="304">
        <f t="shared" si="1"/>
        <v>52.45398773006135</v>
      </c>
      <c r="Z6" s="304"/>
      <c r="AA6" s="301">
        <v>3897</v>
      </c>
      <c r="AB6" s="301"/>
      <c r="AC6" s="301">
        <v>2109</v>
      </c>
      <c r="AD6" s="301"/>
      <c r="AE6" s="301">
        <v>1788</v>
      </c>
      <c r="AF6" s="301"/>
      <c r="AG6" s="301">
        <v>56</v>
      </c>
      <c r="AH6" s="301"/>
      <c r="AI6" s="301">
        <v>203</v>
      </c>
      <c r="AJ6" s="301"/>
      <c r="AK6" s="301">
        <v>45</v>
      </c>
      <c r="AL6" s="301"/>
      <c r="AM6" s="301">
        <v>135</v>
      </c>
      <c r="AN6" s="301"/>
      <c r="AO6" s="301">
        <v>900</v>
      </c>
      <c r="AP6" s="301"/>
      <c r="AQ6" s="301">
        <v>770</v>
      </c>
      <c r="AR6" s="301"/>
      <c r="AS6" s="301">
        <f t="shared" si="3"/>
        <v>1670</v>
      </c>
      <c r="AT6" s="301">
        <f t="shared" si="3"/>
        <v>0</v>
      </c>
      <c r="AU6" s="301">
        <f t="shared" si="4"/>
        <v>1670</v>
      </c>
      <c r="AV6" s="301">
        <f>AO6+'Sep24'!AV6</f>
        <v>3642</v>
      </c>
      <c r="AW6" s="301">
        <f>AP6+'Sep24'!AW6</f>
        <v>0</v>
      </c>
      <c r="AX6" s="301">
        <f>AQ6+'Sep24'!AX6</f>
        <v>2980</v>
      </c>
      <c r="AY6" s="301">
        <f>AR6+'Sep24'!AY6</f>
        <v>0</v>
      </c>
      <c r="AZ6" s="301">
        <f t="shared" si="5"/>
        <v>6622</v>
      </c>
      <c r="BA6" s="301">
        <f t="shared" si="5"/>
        <v>0</v>
      </c>
      <c r="BB6" s="301">
        <f t="shared" si="6"/>
        <v>6622</v>
      </c>
      <c r="BC6" s="301">
        <v>0</v>
      </c>
      <c r="BD6" s="301">
        <v>0</v>
      </c>
      <c r="BE6" s="301">
        <v>0</v>
      </c>
      <c r="BF6" s="301">
        <v>0</v>
      </c>
      <c r="BG6" s="301">
        <v>0</v>
      </c>
      <c r="BH6" s="301">
        <v>0</v>
      </c>
      <c r="BI6" s="301">
        <v>0</v>
      </c>
      <c r="BJ6" s="301">
        <v>0</v>
      </c>
      <c r="BK6" s="306">
        <v>0</v>
      </c>
      <c r="BL6" s="306">
        <v>0</v>
      </c>
      <c r="BM6" s="306">
        <v>0</v>
      </c>
    </row>
    <row r="7" spans="1:65" s="227" customFormat="1" ht="16.95" customHeight="1">
      <c r="A7" s="299">
        <v>4</v>
      </c>
      <c r="B7" s="300" t="s">
        <v>14</v>
      </c>
      <c r="C7" s="300">
        <v>67000</v>
      </c>
      <c r="D7" s="300">
        <v>0</v>
      </c>
      <c r="E7" s="301">
        <v>5583</v>
      </c>
      <c r="F7" s="301">
        <v>0</v>
      </c>
      <c r="G7" s="301">
        <v>4645</v>
      </c>
      <c r="H7" s="304">
        <f t="shared" si="2"/>
        <v>83.198996955042091</v>
      </c>
      <c r="I7" s="301">
        <v>0</v>
      </c>
      <c r="J7" s="304"/>
      <c r="K7" s="301">
        <f>G7+'Sep24'!K7</f>
        <v>17980</v>
      </c>
      <c r="L7" s="305">
        <f t="shared" si="0"/>
        <v>26.835820895522389</v>
      </c>
      <c r="M7" s="301"/>
      <c r="N7" s="304"/>
      <c r="O7" s="301">
        <v>14</v>
      </c>
      <c r="P7" s="301">
        <v>0</v>
      </c>
      <c r="Q7" s="301">
        <f>O7+'Sep24'!Q7</f>
        <v>44</v>
      </c>
      <c r="R7" s="301">
        <f>P7+'Sep24'!R7</f>
        <v>0</v>
      </c>
      <c r="S7" s="301">
        <v>4100</v>
      </c>
      <c r="T7" s="301"/>
      <c r="U7" s="301">
        <v>1084</v>
      </c>
      <c r="V7" s="301"/>
      <c r="W7" s="301">
        <v>580</v>
      </c>
      <c r="X7" s="301"/>
      <c r="Y7" s="304">
        <f t="shared" si="1"/>
        <v>53.505535055350556</v>
      </c>
      <c r="Z7" s="304"/>
      <c r="AA7" s="301">
        <v>5120</v>
      </c>
      <c r="AB7" s="301"/>
      <c r="AC7" s="301">
        <v>2633</v>
      </c>
      <c r="AD7" s="301"/>
      <c r="AE7" s="301">
        <v>2487</v>
      </c>
      <c r="AF7" s="301"/>
      <c r="AG7" s="301">
        <v>72</v>
      </c>
      <c r="AH7" s="301"/>
      <c r="AI7" s="301">
        <v>219</v>
      </c>
      <c r="AJ7" s="301"/>
      <c r="AK7" s="301">
        <v>55</v>
      </c>
      <c r="AL7" s="301"/>
      <c r="AM7" s="301">
        <v>96</v>
      </c>
      <c r="AN7" s="301"/>
      <c r="AO7" s="301">
        <v>1206</v>
      </c>
      <c r="AP7" s="301"/>
      <c r="AQ7" s="301">
        <v>986</v>
      </c>
      <c r="AR7" s="301"/>
      <c r="AS7" s="301">
        <f t="shared" si="3"/>
        <v>2192</v>
      </c>
      <c r="AT7" s="301">
        <f t="shared" si="3"/>
        <v>0</v>
      </c>
      <c r="AU7" s="301">
        <f t="shared" si="4"/>
        <v>2192</v>
      </c>
      <c r="AV7" s="301">
        <f>AO7+'Sep24'!AV7</f>
        <v>4590</v>
      </c>
      <c r="AW7" s="301">
        <f>AP7+'Sep24'!AW7</f>
        <v>0</v>
      </c>
      <c r="AX7" s="301">
        <f>AQ7+'Sep24'!AX7</f>
        <v>3692</v>
      </c>
      <c r="AY7" s="301">
        <f>AR7+'Sep24'!AY7</f>
        <v>0</v>
      </c>
      <c r="AZ7" s="301">
        <f t="shared" si="5"/>
        <v>8282</v>
      </c>
      <c r="BA7" s="301">
        <f t="shared" si="5"/>
        <v>0</v>
      </c>
      <c r="BB7" s="301">
        <f t="shared" si="6"/>
        <v>8282</v>
      </c>
      <c r="BC7" s="301">
        <v>0</v>
      </c>
      <c r="BD7" s="301">
        <v>0</v>
      </c>
      <c r="BE7" s="301">
        <v>0</v>
      </c>
      <c r="BF7" s="301">
        <v>0</v>
      </c>
      <c r="BG7" s="301">
        <v>0</v>
      </c>
      <c r="BH7" s="301">
        <v>0</v>
      </c>
      <c r="BI7" s="301">
        <v>0</v>
      </c>
      <c r="BJ7" s="301">
        <v>0</v>
      </c>
      <c r="BK7" s="306">
        <v>0</v>
      </c>
      <c r="BL7" s="306">
        <v>0</v>
      </c>
      <c r="BM7" s="306">
        <v>0</v>
      </c>
    </row>
    <row r="8" spans="1:65" s="227" customFormat="1" ht="16.95" customHeight="1">
      <c r="A8" s="302">
        <v>5</v>
      </c>
      <c r="B8" s="303" t="s">
        <v>15</v>
      </c>
      <c r="C8" s="300">
        <v>60000</v>
      </c>
      <c r="D8" s="300">
        <v>0</v>
      </c>
      <c r="E8" s="301">
        <v>5005</v>
      </c>
      <c r="F8" s="301">
        <v>0</v>
      </c>
      <c r="G8" s="301">
        <v>4332</v>
      </c>
      <c r="H8" s="304">
        <f t="shared" si="2"/>
        <v>86.553446553446548</v>
      </c>
      <c r="I8" s="301">
        <v>0</v>
      </c>
      <c r="J8" s="304"/>
      <c r="K8" s="301">
        <f>G8+'Sep24'!K8</f>
        <v>17467</v>
      </c>
      <c r="L8" s="305">
        <f t="shared" si="0"/>
        <v>29.111666666666668</v>
      </c>
      <c r="M8" s="301"/>
      <c r="N8" s="304"/>
      <c r="O8" s="301"/>
      <c r="P8" s="301">
        <v>0</v>
      </c>
      <c r="Q8" s="301">
        <f>O8+'Sep24'!Q8</f>
        <v>0</v>
      </c>
      <c r="R8" s="301">
        <f>P8+'Sep24'!R8</f>
        <v>0</v>
      </c>
      <c r="S8" s="301">
        <v>3975</v>
      </c>
      <c r="T8" s="301"/>
      <c r="U8" s="301">
        <v>863</v>
      </c>
      <c r="V8" s="301"/>
      <c r="W8" s="301">
        <v>435</v>
      </c>
      <c r="X8" s="301"/>
      <c r="Y8" s="304">
        <f t="shared" si="1"/>
        <v>50.405561993047506</v>
      </c>
      <c r="Z8" s="304"/>
      <c r="AA8" s="301">
        <v>4605</v>
      </c>
      <c r="AB8" s="301"/>
      <c r="AC8" s="301">
        <v>2466</v>
      </c>
      <c r="AD8" s="301"/>
      <c r="AE8" s="301">
        <v>2139</v>
      </c>
      <c r="AF8" s="301"/>
      <c r="AG8" s="301">
        <v>70</v>
      </c>
      <c r="AH8" s="301"/>
      <c r="AI8" s="301">
        <v>277</v>
      </c>
      <c r="AJ8" s="301"/>
      <c r="AK8" s="301">
        <v>62</v>
      </c>
      <c r="AL8" s="301"/>
      <c r="AM8" s="301">
        <v>205</v>
      </c>
      <c r="AN8" s="301"/>
      <c r="AO8" s="301">
        <v>1056</v>
      </c>
      <c r="AP8" s="301"/>
      <c r="AQ8" s="301">
        <v>796</v>
      </c>
      <c r="AR8" s="301"/>
      <c r="AS8" s="301">
        <f t="shared" si="3"/>
        <v>1852</v>
      </c>
      <c r="AT8" s="301">
        <f t="shared" si="3"/>
        <v>0</v>
      </c>
      <c r="AU8" s="301">
        <f t="shared" si="4"/>
        <v>1852</v>
      </c>
      <c r="AV8" s="301">
        <f>AO8+'Sep24'!AV8</f>
        <v>4111</v>
      </c>
      <c r="AW8" s="301">
        <f>AP8+'Sep24'!AW8</f>
        <v>0</v>
      </c>
      <c r="AX8" s="301">
        <f>AQ8+'Sep24'!AX8</f>
        <v>3132</v>
      </c>
      <c r="AY8" s="301">
        <f>AR8+'Sep24'!AY8</f>
        <v>0</v>
      </c>
      <c r="AZ8" s="301">
        <f t="shared" si="5"/>
        <v>7243</v>
      </c>
      <c r="BA8" s="301">
        <f t="shared" si="5"/>
        <v>0</v>
      </c>
      <c r="BB8" s="301">
        <f t="shared" si="6"/>
        <v>7243</v>
      </c>
      <c r="BC8" s="301">
        <v>0</v>
      </c>
      <c r="BD8" s="301">
        <v>0</v>
      </c>
      <c r="BE8" s="301">
        <v>0</v>
      </c>
      <c r="BF8" s="301">
        <v>0</v>
      </c>
      <c r="BG8" s="301">
        <v>0</v>
      </c>
      <c r="BH8" s="301">
        <v>0</v>
      </c>
      <c r="BI8" s="301">
        <v>0</v>
      </c>
      <c r="BJ8" s="301">
        <v>0</v>
      </c>
      <c r="BK8" s="306">
        <v>0</v>
      </c>
      <c r="BL8" s="306">
        <v>0</v>
      </c>
      <c r="BM8" s="306">
        <v>0</v>
      </c>
    </row>
    <row r="9" spans="1:65" s="232" customFormat="1" ht="16.95" customHeight="1">
      <c r="A9" s="239"/>
      <c r="B9" s="240" t="s">
        <v>16</v>
      </c>
      <c r="C9" s="240">
        <f>SUM(C4:C8)</f>
        <v>331000</v>
      </c>
      <c r="D9" s="240">
        <f t="shared" ref="D9:BM9" si="7">SUM(D4:D8)</f>
        <v>0</v>
      </c>
      <c r="E9" s="231">
        <f t="shared" si="7"/>
        <v>27584</v>
      </c>
      <c r="F9" s="231">
        <f t="shared" si="7"/>
        <v>0</v>
      </c>
      <c r="G9" s="231">
        <f t="shared" si="7"/>
        <v>22735</v>
      </c>
      <c r="H9" s="326">
        <f t="shared" si="2"/>
        <v>82.420968677494201</v>
      </c>
      <c r="I9" s="231">
        <f t="shared" si="7"/>
        <v>0</v>
      </c>
      <c r="J9" s="231">
        <f t="shared" si="7"/>
        <v>0</v>
      </c>
      <c r="K9" s="231">
        <f t="shared" si="7"/>
        <v>87493</v>
      </c>
      <c r="L9" s="327">
        <f t="shared" si="0"/>
        <v>26.432930513595167</v>
      </c>
      <c r="M9" s="231">
        <f t="shared" si="7"/>
        <v>0</v>
      </c>
      <c r="N9" s="231">
        <f t="shared" si="7"/>
        <v>0</v>
      </c>
      <c r="O9" s="231">
        <f t="shared" si="7"/>
        <v>14</v>
      </c>
      <c r="P9" s="231">
        <f t="shared" si="7"/>
        <v>0</v>
      </c>
      <c r="Q9" s="231">
        <f t="shared" si="7"/>
        <v>155</v>
      </c>
      <c r="R9" s="231">
        <f t="shared" si="7"/>
        <v>0</v>
      </c>
      <c r="S9" s="231">
        <f t="shared" si="7"/>
        <v>20625</v>
      </c>
      <c r="T9" s="231">
        <f t="shared" si="7"/>
        <v>0</v>
      </c>
      <c r="U9" s="231">
        <f t="shared" si="7"/>
        <v>5082</v>
      </c>
      <c r="V9" s="231">
        <f t="shared" si="7"/>
        <v>0</v>
      </c>
      <c r="W9" s="231">
        <f t="shared" si="7"/>
        <v>2660</v>
      </c>
      <c r="X9" s="231">
        <f t="shared" si="7"/>
        <v>0</v>
      </c>
      <c r="Y9" s="326">
        <f t="shared" si="1"/>
        <v>52.341597796143247</v>
      </c>
      <c r="Z9" s="231">
        <f t="shared" si="7"/>
        <v>0</v>
      </c>
      <c r="AA9" s="231">
        <f t="shared" si="7"/>
        <v>23607</v>
      </c>
      <c r="AB9" s="231">
        <f t="shared" si="7"/>
        <v>0</v>
      </c>
      <c r="AC9" s="231">
        <f t="shared" si="7"/>
        <v>12721</v>
      </c>
      <c r="AD9" s="231">
        <f t="shared" si="7"/>
        <v>0</v>
      </c>
      <c r="AE9" s="231">
        <f t="shared" si="7"/>
        <v>10886</v>
      </c>
      <c r="AF9" s="231">
        <f t="shared" si="7"/>
        <v>0</v>
      </c>
      <c r="AG9" s="231">
        <f t="shared" si="7"/>
        <v>501</v>
      </c>
      <c r="AH9" s="231">
        <f t="shared" si="7"/>
        <v>0</v>
      </c>
      <c r="AI9" s="231">
        <f t="shared" si="7"/>
        <v>1352</v>
      </c>
      <c r="AJ9" s="231">
        <f t="shared" si="7"/>
        <v>0</v>
      </c>
      <c r="AK9" s="231">
        <f t="shared" si="7"/>
        <v>314</v>
      </c>
      <c r="AL9" s="231">
        <f t="shared" si="7"/>
        <v>0</v>
      </c>
      <c r="AM9" s="231">
        <f t="shared" si="7"/>
        <v>807</v>
      </c>
      <c r="AN9" s="231">
        <f t="shared" si="7"/>
        <v>0</v>
      </c>
      <c r="AO9" s="231">
        <f t="shared" si="7"/>
        <v>5418</v>
      </c>
      <c r="AP9" s="231">
        <f t="shared" si="7"/>
        <v>0</v>
      </c>
      <c r="AQ9" s="231">
        <f t="shared" si="7"/>
        <v>4330</v>
      </c>
      <c r="AR9" s="231">
        <f t="shared" si="7"/>
        <v>0</v>
      </c>
      <c r="AS9" s="231">
        <f t="shared" si="7"/>
        <v>9748</v>
      </c>
      <c r="AT9" s="231">
        <f t="shared" si="7"/>
        <v>0</v>
      </c>
      <c r="AU9" s="231">
        <f t="shared" si="7"/>
        <v>9748</v>
      </c>
      <c r="AV9" s="231">
        <f t="shared" si="7"/>
        <v>20689</v>
      </c>
      <c r="AW9" s="231">
        <f t="shared" si="7"/>
        <v>0</v>
      </c>
      <c r="AX9" s="231">
        <f t="shared" si="7"/>
        <v>19167</v>
      </c>
      <c r="AY9" s="231">
        <f t="shared" si="7"/>
        <v>0</v>
      </c>
      <c r="AZ9" s="231">
        <f t="shared" si="7"/>
        <v>39856</v>
      </c>
      <c r="BA9" s="231">
        <f t="shared" si="7"/>
        <v>0</v>
      </c>
      <c r="BB9" s="231">
        <f t="shared" si="7"/>
        <v>39856</v>
      </c>
      <c r="BC9" s="231">
        <f t="shared" si="7"/>
        <v>0</v>
      </c>
      <c r="BD9" s="231">
        <f t="shared" si="7"/>
        <v>0</v>
      </c>
      <c r="BE9" s="231">
        <f t="shared" si="7"/>
        <v>0</v>
      </c>
      <c r="BF9" s="231">
        <f t="shared" si="7"/>
        <v>0</v>
      </c>
      <c r="BG9" s="231">
        <f t="shared" si="7"/>
        <v>0</v>
      </c>
      <c r="BH9" s="231">
        <f t="shared" si="7"/>
        <v>0</v>
      </c>
      <c r="BI9" s="231">
        <f t="shared" si="7"/>
        <v>0</v>
      </c>
      <c r="BJ9" s="231">
        <f t="shared" si="7"/>
        <v>0</v>
      </c>
      <c r="BK9" s="231">
        <f t="shared" si="7"/>
        <v>0</v>
      </c>
      <c r="BL9" s="231">
        <f t="shared" si="7"/>
        <v>0</v>
      </c>
      <c r="BM9" s="231">
        <f t="shared" si="7"/>
        <v>0</v>
      </c>
    </row>
    <row r="10" spans="1:65" s="227" customFormat="1" ht="16.95" customHeight="1">
      <c r="A10" s="307">
        <v>6</v>
      </c>
      <c r="B10" s="348" t="s">
        <v>79</v>
      </c>
      <c r="C10" s="300">
        <v>35000</v>
      </c>
      <c r="D10" s="300">
        <v>38000</v>
      </c>
      <c r="E10" s="301">
        <v>2935</v>
      </c>
      <c r="F10" s="301">
        <v>3060</v>
      </c>
      <c r="G10" s="301">
        <v>2147</v>
      </c>
      <c r="H10" s="304">
        <f t="shared" si="2"/>
        <v>73.15161839863714</v>
      </c>
      <c r="I10" s="301">
        <v>2795</v>
      </c>
      <c r="J10" s="304">
        <f t="shared" ref="J10:J67" si="8">I10*100/F10</f>
        <v>91.33986928104575</v>
      </c>
      <c r="K10" s="301">
        <f>G10+'Sep24'!K10</f>
        <v>8520</v>
      </c>
      <c r="L10" s="305">
        <f t="shared" si="0"/>
        <v>24.342857142857142</v>
      </c>
      <c r="M10" s="301">
        <f>I10+'Sep24'!M10</f>
        <v>11348</v>
      </c>
      <c r="N10" s="304">
        <f t="shared" ref="N10:N67" si="9">M10*100/D10</f>
        <v>29.86315789473684</v>
      </c>
      <c r="O10" s="301">
        <v>36</v>
      </c>
      <c r="P10" s="301">
        <v>118</v>
      </c>
      <c r="Q10" s="301">
        <f>O10+'Sep24'!Q10</f>
        <v>124</v>
      </c>
      <c r="R10" s="301">
        <f>P10+'Sep24'!R10</f>
        <v>476</v>
      </c>
      <c r="S10" s="301">
        <v>2270</v>
      </c>
      <c r="T10" s="301">
        <v>2604</v>
      </c>
      <c r="U10" s="301">
        <v>538</v>
      </c>
      <c r="V10" s="301">
        <v>596</v>
      </c>
      <c r="W10" s="301">
        <v>275</v>
      </c>
      <c r="X10" s="301">
        <v>305</v>
      </c>
      <c r="Y10" s="304">
        <f t="shared" si="1"/>
        <v>51.115241635687731</v>
      </c>
      <c r="Z10" s="304">
        <f t="shared" si="1"/>
        <v>51.174496644295303</v>
      </c>
      <c r="AA10" s="301">
        <v>2420</v>
      </c>
      <c r="AB10" s="301">
        <v>2583</v>
      </c>
      <c r="AC10" s="301">
        <v>1339</v>
      </c>
      <c r="AD10" s="301">
        <v>1460</v>
      </c>
      <c r="AE10" s="301">
        <v>1073</v>
      </c>
      <c r="AF10" s="301">
        <v>1123</v>
      </c>
      <c r="AG10" s="301">
        <v>29</v>
      </c>
      <c r="AH10" s="301">
        <v>32</v>
      </c>
      <c r="AI10" s="301">
        <v>202</v>
      </c>
      <c r="AJ10" s="301">
        <v>163</v>
      </c>
      <c r="AK10" s="301">
        <v>21</v>
      </c>
      <c r="AL10" s="301">
        <v>19</v>
      </c>
      <c r="AM10" s="301">
        <v>146</v>
      </c>
      <c r="AN10" s="301">
        <v>254</v>
      </c>
      <c r="AO10" s="301">
        <v>541</v>
      </c>
      <c r="AP10" s="301">
        <v>631</v>
      </c>
      <c r="AQ10" s="301">
        <v>432</v>
      </c>
      <c r="AR10" s="301">
        <v>500</v>
      </c>
      <c r="AS10" s="301">
        <f t="shared" si="3"/>
        <v>973</v>
      </c>
      <c r="AT10" s="301">
        <f t="shared" si="3"/>
        <v>1131</v>
      </c>
      <c r="AU10" s="301">
        <f t="shared" si="4"/>
        <v>2104</v>
      </c>
      <c r="AV10" s="301">
        <f>AO10+'Sep24'!AV10</f>
        <v>2165</v>
      </c>
      <c r="AW10" s="301">
        <f>AP10+'Sep24'!AW10</f>
        <v>2490</v>
      </c>
      <c r="AX10" s="301">
        <f>AQ10+'Sep24'!AX10</f>
        <v>1678</v>
      </c>
      <c r="AY10" s="301">
        <f>AR10+'Sep24'!AY10</f>
        <v>2039</v>
      </c>
      <c r="AZ10" s="301">
        <f t="shared" si="5"/>
        <v>3843</v>
      </c>
      <c r="BA10" s="301">
        <f t="shared" si="5"/>
        <v>4529</v>
      </c>
      <c r="BB10" s="301">
        <f t="shared" si="6"/>
        <v>8372</v>
      </c>
      <c r="BC10" s="301"/>
      <c r="BD10" s="301"/>
      <c r="BE10" s="301"/>
      <c r="BF10" s="301"/>
      <c r="BG10" s="301">
        <v>143</v>
      </c>
      <c r="BH10" s="301">
        <v>5010</v>
      </c>
      <c r="BI10" s="301">
        <v>202910</v>
      </c>
      <c r="BJ10" s="301">
        <f>SUM(BH10:BI10)</f>
        <v>207920</v>
      </c>
      <c r="BK10" s="301">
        <f>'Sep24'!BK10+BH10</f>
        <v>20846</v>
      </c>
      <c r="BL10" s="301">
        <f>'Sep24'!BL10+BI10</f>
        <v>914730</v>
      </c>
      <c r="BM10" s="301">
        <f>SUM(BK10:BL10)</f>
        <v>935576</v>
      </c>
    </row>
    <row r="11" spans="1:65" s="227" customFormat="1" ht="16.95" customHeight="1">
      <c r="A11" s="302">
        <v>8</v>
      </c>
      <c r="B11" s="303" t="s">
        <v>17</v>
      </c>
      <c r="C11" s="300">
        <v>80000</v>
      </c>
      <c r="D11" s="300">
        <v>25000</v>
      </c>
      <c r="E11" s="301">
        <v>6625</v>
      </c>
      <c r="F11" s="301">
        <v>2060</v>
      </c>
      <c r="G11" s="301">
        <v>6379</v>
      </c>
      <c r="H11" s="304">
        <f t="shared" si="2"/>
        <v>96.286792452830184</v>
      </c>
      <c r="I11" s="301">
        <v>1357</v>
      </c>
      <c r="J11" s="304">
        <f t="shared" si="8"/>
        <v>65.873786407766985</v>
      </c>
      <c r="K11" s="301">
        <f>G11+'Sep24'!K11</f>
        <v>25044</v>
      </c>
      <c r="L11" s="305">
        <f t="shared" si="0"/>
        <v>31.305</v>
      </c>
      <c r="M11" s="301">
        <f>I11+'Sep24'!M11</f>
        <v>5920</v>
      </c>
      <c r="N11" s="304">
        <f t="shared" si="9"/>
        <v>23.68</v>
      </c>
      <c r="O11" s="301">
        <v>118</v>
      </c>
      <c r="P11" s="301">
        <v>25</v>
      </c>
      <c r="Q11" s="301">
        <f>O11+'Sep24'!Q11</f>
        <v>424</v>
      </c>
      <c r="R11" s="301">
        <f>P11+'Sep24'!R11</f>
        <v>118</v>
      </c>
      <c r="S11" s="301">
        <v>1183</v>
      </c>
      <c r="T11" s="301">
        <v>1408</v>
      </c>
      <c r="U11" s="301">
        <v>236</v>
      </c>
      <c r="V11" s="301">
        <v>326</v>
      </c>
      <c r="W11" s="301">
        <v>120</v>
      </c>
      <c r="X11" s="301">
        <v>166</v>
      </c>
      <c r="Y11" s="304">
        <f t="shared" si="1"/>
        <v>50.847457627118644</v>
      </c>
      <c r="Z11" s="304">
        <f t="shared" si="1"/>
        <v>50.920245398773005</v>
      </c>
      <c r="AA11" s="301">
        <v>6161</v>
      </c>
      <c r="AB11" s="301">
        <v>1553</v>
      </c>
      <c r="AC11" s="301">
        <v>2067</v>
      </c>
      <c r="AD11" s="301">
        <v>690</v>
      </c>
      <c r="AE11" s="301">
        <v>2317</v>
      </c>
      <c r="AF11" s="301">
        <v>600</v>
      </c>
      <c r="AG11" s="301">
        <v>51</v>
      </c>
      <c r="AH11" s="301">
        <v>16</v>
      </c>
      <c r="AI11" s="301">
        <v>371</v>
      </c>
      <c r="AJ11" s="301">
        <v>57</v>
      </c>
      <c r="AK11" s="301">
        <v>47</v>
      </c>
      <c r="AL11" s="301">
        <v>5</v>
      </c>
      <c r="AM11" s="301">
        <v>336</v>
      </c>
      <c r="AN11" s="301">
        <v>87</v>
      </c>
      <c r="AO11" s="301">
        <v>1488</v>
      </c>
      <c r="AP11" s="301">
        <v>354</v>
      </c>
      <c r="AQ11" s="301">
        <v>1137</v>
      </c>
      <c r="AR11" s="301">
        <v>299</v>
      </c>
      <c r="AS11" s="301">
        <f t="shared" si="3"/>
        <v>2625</v>
      </c>
      <c r="AT11" s="301">
        <f t="shared" si="3"/>
        <v>653</v>
      </c>
      <c r="AU11" s="301">
        <f t="shared" si="4"/>
        <v>3278</v>
      </c>
      <c r="AV11" s="301">
        <f>AO11+'Sep24'!AV11</f>
        <v>5872</v>
      </c>
      <c r="AW11" s="301">
        <f>AP11+'Sep24'!AW11</f>
        <v>1459</v>
      </c>
      <c r="AX11" s="301">
        <f>AQ11+'Sep24'!AX11</f>
        <v>4690</v>
      </c>
      <c r="AY11" s="301">
        <f>AR11+'Sep24'!AY11</f>
        <v>1275</v>
      </c>
      <c r="AZ11" s="301">
        <f t="shared" si="5"/>
        <v>10562</v>
      </c>
      <c r="BA11" s="301">
        <f t="shared" si="5"/>
        <v>2734</v>
      </c>
      <c r="BB11" s="301">
        <f t="shared" si="6"/>
        <v>13296</v>
      </c>
      <c r="BC11" s="301"/>
      <c r="BD11" s="301"/>
      <c r="BE11" s="301"/>
      <c r="BF11" s="301"/>
      <c r="BG11" s="301"/>
      <c r="BH11" s="301"/>
      <c r="BI11" s="301"/>
      <c r="BJ11" s="301"/>
      <c r="BK11" s="309"/>
      <c r="BL11" s="309"/>
      <c r="BM11" s="309"/>
    </row>
    <row r="12" spans="1:65" s="232" customFormat="1" ht="16.95" customHeight="1">
      <c r="A12" s="239"/>
      <c r="B12" s="240" t="s">
        <v>18</v>
      </c>
      <c r="C12" s="240">
        <f>SUM(C10:C11)</f>
        <v>115000</v>
      </c>
      <c r="D12" s="240">
        <f t="shared" ref="D12:BM12" si="10">SUM(D10:D11)</f>
        <v>63000</v>
      </c>
      <c r="E12" s="231">
        <f t="shared" si="10"/>
        <v>9560</v>
      </c>
      <c r="F12" s="231">
        <f t="shared" si="10"/>
        <v>5120</v>
      </c>
      <c r="G12" s="231">
        <f t="shared" si="10"/>
        <v>8526</v>
      </c>
      <c r="H12" s="326">
        <f t="shared" si="2"/>
        <v>89.18410041841004</v>
      </c>
      <c r="I12" s="231">
        <f t="shared" si="10"/>
        <v>4152</v>
      </c>
      <c r="J12" s="326">
        <f t="shared" si="8"/>
        <v>81.09375</v>
      </c>
      <c r="K12" s="231">
        <f t="shared" si="10"/>
        <v>33564</v>
      </c>
      <c r="L12" s="327">
        <f t="shared" si="0"/>
        <v>29.186086956521738</v>
      </c>
      <c r="M12" s="231">
        <f t="shared" si="10"/>
        <v>17268</v>
      </c>
      <c r="N12" s="326">
        <f t="shared" si="9"/>
        <v>27.409523809523808</v>
      </c>
      <c r="O12" s="231">
        <f t="shared" si="10"/>
        <v>154</v>
      </c>
      <c r="P12" s="231">
        <f t="shared" si="10"/>
        <v>143</v>
      </c>
      <c r="Q12" s="231">
        <f t="shared" si="10"/>
        <v>548</v>
      </c>
      <c r="R12" s="231">
        <f t="shared" si="10"/>
        <v>594</v>
      </c>
      <c r="S12" s="231">
        <f t="shared" si="10"/>
        <v>3453</v>
      </c>
      <c r="T12" s="231">
        <f t="shared" si="10"/>
        <v>4012</v>
      </c>
      <c r="U12" s="231">
        <f t="shared" si="10"/>
        <v>774</v>
      </c>
      <c r="V12" s="231">
        <f t="shared" si="10"/>
        <v>922</v>
      </c>
      <c r="W12" s="231">
        <f t="shared" si="10"/>
        <v>395</v>
      </c>
      <c r="X12" s="231">
        <f t="shared" si="10"/>
        <v>471</v>
      </c>
      <c r="Y12" s="326">
        <f t="shared" si="1"/>
        <v>51.033591731266149</v>
      </c>
      <c r="Z12" s="326">
        <f t="shared" si="1"/>
        <v>51.084598698481564</v>
      </c>
      <c r="AA12" s="231">
        <f t="shared" si="10"/>
        <v>8581</v>
      </c>
      <c r="AB12" s="231">
        <f t="shared" si="10"/>
        <v>4136</v>
      </c>
      <c r="AC12" s="231">
        <f t="shared" si="10"/>
        <v>3406</v>
      </c>
      <c r="AD12" s="231">
        <f t="shared" si="10"/>
        <v>2150</v>
      </c>
      <c r="AE12" s="231">
        <f t="shared" si="10"/>
        <v>3390</v>
      </c>
      <c r="AF12" s="231">
        <f t="shared" si="10"/>
        <v>1723</v>
      </c>
      <c r="AG12" s="231">
        <f t="shared" si="10"/>
        <v>80</v>
      </c>
      <c r="AH12" s="231">
        <f t="shared" si="10"/>
        <v>48</v>
      </c>
      <c r="AI12" s="231">
        <f t="shared" si="10"/>
        <v>573</v>
      </c>
      <c r="AJ12" s="231">
        <f t="shared" si="10"/>
        <v>220</v>
      </c>
      <c r="AK12" s="231">
        <f t="shared" si="10"/>
        <v>68</v>
      </c>
      <c r="AL12" s="231">
        <f t="shared" si="10"/>
        <v>24</v>
      </c>
      <c r="AM12" s="231">
        <f t="shared" si="10"/>
        <v>482</v>
      </c>
      <c r="AN12" s="231">
        <f t="shared" si="10"/>
        <v>341</v>
      </c>
      <c r="AO12" s="231">
        <f t="shared" si="10"/>
        <v>2029</v>
      </c>
      <c r="AP12" s="231">
        <f t="shared" si="10"/>
        <v>985</v>
      </c>
      <c r="AQ12" s="231">
        <f t="shared" si="10"/>
        <v>1569</v>
      </c>
      <c r="AR12" s="231">
        <f t="shared" si="10"/>
        <v>799</v>
      </c>
      <c r="AS12" s="231">
        <f t="shared" si="10"/>
        <v>3598</v>
      </c>
      <c r="AT12" s="231">
        <f t="shared" si="10"/>
        <v>1784</v>
      </c>
      <c r="AU12" s="231">
        <f t="shared" si="10"/>
        <v>5382</v>
      </c>
      <c r="AV12" s="231">
        <f t="shared" si="10"/>
        <v>8037</v>
      </c>
      <c r="AW12" s="231">
        <f t="shared" si="10"/>
        <v>3949</v>
      </c>
      <c r="AX12" s="231">
        <f t="shared" si="10"/>
        <v>6368</v>
      </c>
      <c r="AY12" s="231">
        <f t="shared" si="10"/>
        <v>3314</v>
      </c>
      <c r="AZ12" s="231">
        <f t="shared" si="10"/>
        <v>14405</v>
      </c>
      <c r="BA12" s="231">
        <f t="shared" si="10"/>
        <v>7263</v>
      </c>
      <c r="BB12" s="231">
        <f t="shared" si="10"/>
        <v>21668</v>
      </c>
      <c r="BC12" s="231">
        <f t="shared" si="10"/>
        <v>0</v>
      </c>
      <c r="BD12" s="231">
        <f t="shared" si="10"/>
        <v>0</v>
      </c>
      <c r="BE12" s="231">
        <f t="shared" si="10"/>
        <v>0</v>
      </c>
      <c r="BF12" s="231">
        <f t="shared" si="10"/>
        <v>0</v>
      </c>
      <c r="BG12" s="231">
        <f t="shared" si="10"/>
        <v>143</v>
      </c>
      <c r="BH12" s="231">
        <f t="shared" si="10"/>
        <v>5010</v>
      </c>
      <c r="BI12" s="231">
        <f t="shared" si="10"/>
        <v>202910</v>
      </c>
      <c r="BJ12" s="231">
        <f t="shared" si="10"/>
        <v>207920</v>
      </c>
      <c r="BK12" s="231">
        <f t="shared" si="10"/>
        <v>20846</v>
      </c>
      <c r="BL12" s="231">
        <f t="shared" si="10"/>
        <v>914730</v>
      </c>
      <c r="BM12" s="231">
        <f t="shared" si="10"/>
        <v>935576</v>
      </c>
    </row>
    <row r="13" spans="1:65" s="232" customFormat="1" ht="16.95" customHeight="1">
      <c r="A13" s="310">
        <v>9</v>
      </c>
      <c r="B13" s="311" t="s">
        <v>19</v>
      </c>
      <c r="C13" s="313">
        <v>170000</v>
      </c>
      <c r="D13" s="313">
        <v>0</v>
      </c>
      <c r="E13" s="312">
        <v>14180</v>
      </c>
      <c r="F13" s="312">
        <v>0</v>
      </c>
      <c r="G13" s="312">
        <v>12225</v>
      </c>
      <c r="H13" s="314">
        <f t="shared" si="2"/>
        <v>86.212976022566991</v>
      </c>
      <c r="I13" s="312">
        <v>0</v>
      </c>
      <c r="J13" s="304"/>
      <c r="K13" s="301">
        <f>G13+'Sep24'!K13</f>
        <v>47695</v>
      </c>
      <c r="L13" s="305">
        <f t="shared" si="0"/>
        <v>28.055882352941175</v>
      </c>
      <c r="M13" s="301">
        <f>I13+'Sep24'!M13</f>
        <v>0</v>
      </c>
      <c r="N13" s="314"/>
      <c r="O13" s="312">
        <v>180</v>
      </c>
      <c r="P13" s="312">
        <v>0</v>
      </c>
      <c r="Q13" s="301">
        <f>O13+'Sep24'!Q13</f>
        <v>752</v>
      </c>
      <c r="R13" s="301">
        <f>P13+'Sep24'!R13</f>
        <v>0</v>
      </c>
      <c r="S13" s="312">
        <v>10830</v>
      </c>
      <c r="T13" s="312">
        <v>0</v>
      </c>
      <c r="U13" s="312">
        <v>2765</v>
      </c>
      <c r="V13" s="312">
        <v>0</v>
      </c>
      <c r="W13" s="312">
        <v>1362</v>
      </c>
      <c r="X13" s="312">
        <v>0</v>
      </c>
      <c r="Y13" s="304">
        <f t="shared" si="1"/>
        <v>49.258589511754067</v>
      </c>
      <c r="Z13" s="314"/>
      <c r="AA13" s="312">
        <v>11496</v>
      </c>
      <c r="AB13" s="312"/>
      <c r="AC13" s="312">
        <v>5605</v>
      </c>
      <c r="AD13" s="312"/>
      <c r="AE13" s="312">
        <v>5491</v>
      </c>
      <c r="AF13" s="312"/>
      <c r="AG13" s="312">
        <v>227</v>
      </c>
      <c r="AH13" s="312"/>
      <c r="AI13" s="312">
        <v>583</v>
      </c>
      <c r="AJ13" s="312"/>
      <c r="AK13" s="312">
        <v>374</v>
      </c>
      <c r="AL13" s="312"/>
      <c r="AM13" s="312">
        <v>432</v>
      </c>
      <c r="AN13" s="312"/>
      <c r="AO13" s="312">
        <v>2615</v>
      </c>
      <c r="AP13" s="312"/>
      <c r="AQ13" s="312">
        <v>2103</v>
      </c>
      <c r="AR13" s="312">
        <v>0</v>
      </c>
      <c r="AS13" s="301">
        <f t="shared" si="3"/>
        <v>4718</v>
      </c>
      <c r="AT13" s="301">
        <f t="shared" si="3"/>
        <v>0</v>
      </c>
      <c r="AU13" s="301">
        <f t="shared" si="4"/>
        <v>4718</v>
      </c>
      <c r="AV13" s="301">
        <f>AO13+'Sep24'!AV13</f>
        <v>10405</v>
      </c>
      <c r="AW13" s="301">
        <f>AP13+'Sep24'!AW13</f>
        <v>0</v>
      </c>
      <c r="AX13" s="301">
        <f>AQ13+'Sep24'!AX13</f>
        <v>8402</v>
      </c>
      <c r="AY13" s="301">
        <f>AR13+'Sep24'!AY13</f>
        <v>0</v>
      </c>
      <c r="AZ13" s="301">
        <f t="shared" si="5"/>
        <v>18807</v>
      </c>
      <c r="BA13" s="301">
        <f t="shared" si="5"/>
        <v>0</v>
      </c>
      <c r="BB13" s="301">
        <f t="shared" si="6"/>
        <v>18807</v>
      </c>
      <c r="BC13" s="312">
        <v>0</v>
      </c>
      <c r="BD13" s="312">
        <v>0</v>
      </c>
      <c r="BE13" s="312">
        <v>0</v>
      </c>
      <c r="BF13" s="312">
        <v>0</v>
      </c>
      <c r="BG13" s="312">
        <v>0</v>
      </c>
      <c r="BH13" s="312">
        <v>0</v>
      </c>
      <c r="BI13" s="312">
        <v>0</v>
      </c>
      <c r="BJ13" s="312">
        <v>0</v>
      </c>
      <c r="BK13" s="315">
        <v>0</v>
      </c>
      <c r="BL13" s="315">
        <v>0</v>
      </c>
      <c r="BM13" s="315">
        <v>0</v>
      </c>
    </row>
    <row r="14" spans="1:65" s="227" customFormat="1" ht="16.95" customHeight="1">
      <c r="A14" s="299">
        <v>10</v>
      </c>
      <c r="B14" s="300" t="s">
        <v>20</v>
      </c>
      <c r="C14" s="300">
        <v>71000</v>
      </c>
      <c r="D14" s="300">
        <v>0</v>
      </c>
      <c r="E14" s="301">
        <v>5800</v>
      </c>
      <c r="F14" s="301"/>
      <c r="G14" s="301">
        <v>4191</v>
      </c>
      <c r="H14" s="304">
        <f t="shared" si="2"/>
        <v>72.258620689655174</v>
      </c>
      <c r="I14" s="301">
        <v>0</v>
      </c>
      <c r="J14" s="304"/>
      <c r="K14" s="301">
        <f>G14+'Sep24'!K14</f>
        <v>30358</v>
      </c>
      <c r="L14" s="305">
        <f t="shared" si="0"/>
        <v>42.757746478873237</v>
      </c>
      <c r="M14" s="301">
        <f>I14+'Sep24'!M14</f>
        <v>0</v>
      </c>
      <c r="N14" s="304"/>
      <c r="O14" s="301">
        <v>318</v>
      </c>
      <c r="P14" s="301">
        <v>0</v>
      </c>
      <c r="Q14" s="301">
        <f>O14+'Sep24'!Q14</f>
        <v>2049</v>
      </c>
      <c r="R14" s="301">
        <f>P14+'Sep24'!R14</f>
        <v>0</v>
      </c>
      <c r="S14" s="301">
        <v>4750</v>
      </c>
      <c r="T14" s="301"/>
      <c r="U14" s="301">
        <v>1394</v>
      </c>
      <c r="V14" s="301"/>
      <c r="W14" s="301">
        <v>780</v>
      </c>
      <c r="X14" s="301"/>
      <c r="Y14" s="304">
        <f t="shared" si="1"/>
        <v>55.954088952654232</v>
      </c>
      <c r="Z14" s="304"/>
      <c r="AA14" s="301">
        <v>4554</v>
      </c>
      <c r="AB14" s="301"/>
      <c r="AC14" s="301">
        <v>2637</v>
      </c>
      <c r="AD14" s="301"/>
      <c r="AE14" s="301">
        <v>1917</v>
      </c>
      <c r="AF14" s="301"/>
      <c r="AG14" s="301">
        <v>105</v>
      </c>
      <c r="AH14" s="301"/>
      <c r="AI14" s="301">
        <v>230</v>
      </c>
      <c r="AJ14" s="301"/>
      <c r="AK14" s="301">
        <v>109</v>
      </c>
      <c r="AL14" s="301"/>
      <c r="AM14" s="301">
        <v>180</v>
      </c>
      <c r="AN14" s="301"/>
      <c r="AO14" s="301">
        <v>1092</v>
      </c>
      <c r="AP14" s="301"/>
      <c r="AQ14" s="301">
        <v>921</v>
      </c>
      <c r="AR14" s="301">
        <v>0</v>
      </c>
      <c r="AS14" s="301">
        <f t="shared" si="3"/>
        <v>2013</v>
      </c>
      <c r="AT14" s="301">
        <f t="shared" si="3"/>
        <v>0</v>
      </c>
      <c r="AU14" s="301">
        <f t="shared" si="4"/>
        <v>2013</v>
      </c>
      <c r="AV14" s="301">
        <f>AO14+'Sep24'!AV14</f>
        <v>4354</v>
      </c>
      <c r="AW14" s="301">
        <f>AP14+'Sep24'!AW14</f>
        <v>0</v>
      </c>
      <c r="AX14" s="301">
        <f>AQ14+'Sep24'!AX14</f>
        <v>3652</v>
      </c>
      <c r="AY14" s="301">
        <f>AR14+'Sep24'!AY14</f>
        <v>0</v>
      </c>
      <c r="AZ14" s="301">
        <f t="shared" si="5"/>
        <v>8006</v>
      </c>
      <c r="BA14" s="301">
        <f t="shared" si="5"/>
        <v>0</v>
      </c>
      <c r="BB14" s="301">
        <f t="shared" si="6"/>
        <v>8006</v>
      </c>
      <c r="BC14" s="301">
        <v>30</v>
      </c>
      <c r="BD14" s="301">
        <v>150</v>
      </c>
      <c r="BE14" s="301">
        <f>BC14+'Sep24'!BE14</f>
        <v>120</v>
      </c>
      <c r="BF14" s="301">
        <f>BD14+'Sep24'!BF14</f>
        <v>600</v>
      </c>
      <c r="BG14" s="301"/>
      <c r="BH14" s="301"/>
      <c r="BI14" s="301"/>
      <c r="BJ14" s="301"/>
      <c r="BK14" s="309"/>
      <c r="BL14" s="309"/>
      <c r="BM14" s="309"/>
    </row>
    <row r="15" spans="1:65" s="227" customFormat="1" ht="16.95" customHeight="1">
      <c r="A15" s="299">
        <v>11</v>
      </c>
      <c r="B15" s="300" t="s">
        <v>21</v>
      </c>
      <c r="C15" s="300">
        <v>58000</v>
      </c>
      <c r="D15" s="300">
        <v>0</v>
      </c>
      <c r="E15" s="301">
        <v>4834</v>
      </c>
      <c r="F15" s="301"/>
      <c r="G15" s="301">
        <v>3174</v>
      </c>
      <c r="H15" s="304">
        <f t="shared" si="2"/>
        <v>65.659908978071996</v>
      </c>
      <c r="I15" s="301">
        <v>0</v>
      </c>
      <c r="J15" s="304"/>
      <c r="K15" s="301">
        <f>G15+'Sep24'!K15</f>
        <v>13237</v>
      </c>
      <c r="L15" s="305">
        <f t="shared" si="0"/>
        <v>22.822413793103447</v>
      </c>
      <c r="M15" s="301">
        <f>I15+'Sep24'!M15</f>
        <v>0</v>
      </c>
      <c r="N15" s="304"/>
      <c r="O15" s="301">
        <v>177</v>
      </c>
      <c r="P15" s="301">
        <v>0</v>
      </c>
      <c r="Q15" s="301">
        <f>O15+'Sep24'!Q15</f>
        <v>737</v>
      </c>
      <c r="R15" s="301">
        <f>P15+'Sep24'!R15</f>
        <v>0</v>
      </c>
      <c r="S15" s="301">
        <v>3482</v>
      </c>
      <c r="T15" s="301"/>
      <c r="U15" s="301">
        <v>866</v>
      </c>
      <c r="V15" s="301"/>
      <c r="W15" s="301">
        <v>456</v>
      </c>
      <c r="X15" s="301"/>
      <c r="Y15" s="304">
        <f t="shared" si="1"/>
        <v>52.655889145496538</v>
      </c>
      <c r="Z15" s="304"/>
      <c r="AA15" s="301">
        <v>3691</v>
      </c>
      <c r="AB15" s="301"/>
      <c r="AC15" s="301">
        <v>2083</v>
      </c>
      <c r="AD15" s="301"/>
      <c r="AE15" s="301">
        <v>1608</v>
      </c>
      <c r="AF15" s="301"/>
      <c r="AG15" s="301">
        <v>82</v>
      </c>
      <c r="AH15" s="301"/>
      <c r="AI15" s="301">
        <v>234</v>
      </c>
      <c r="AJ15" s="301"/>
      <c r="AK15" s="301">
        <v>45</v>
      </c>
      <c r="AL15" s="301"/>
      <c r="AM15" s="301">
        <v>77</v>
      </c>
      <c r="AN15" s="301"/>
      <c r="AO15" s="301">
        <v>891</v>
      </c>
      <c r="AP15" s="301"/>
      <c r="AQ15" s="301">
        <v>754</v>
      </c>
      <c r="AR15" s="301">
        <v>0</v>
      </c>
      <c r="AS15" s="301">
        <f t="shared" si="3"/>
        <v>1645</v>
      </c>
      <c r="AT15" s="301">
        <f t="shared" si="3"/>
        <v>0</v>
      </c>
      <c r="AU15" s="301">
        <f t="shared" si="4"/>
        <v>1645</v>
      </c>
      <c r="AV15" s="301">
        <f>AO15+'Sep24'!AV15</f>
        <v>3274</v>
      </c>
      <c r="AW15" s="301">
        <f>AP15+'Sep24'!AW15</f>
        <v>0</v>
      </c>
      <c r="AX15" s="301">
        <f>AQ15+'Sep24'!AX15</f>
        <v>2737</v>
      </c>
      <c r="AY15" s="301">
        <f>AR15+'Sep24'!AY15</f>
        <v>0</v>
      </c>
      <c r="AZ15" s="301">
        <f t="shared" si="5"/>
        <v>6011</v>
      </c>
      <c r="BA15" s="301">
        <f t="shared" si="5"/>
        <v>0</v>
      </c>
      <c r="BB15" s="301">
        <f t="shared" si="6"/>
        <v>6011</v>
      </c>
      <c r="BC15" s="301"/>
      <c r="BD15" s="301"/>
      <c r="BE15" s="301"/>
      <c r="BF15" s="301"/>
      <c r="BG15" s="301"/>
      <c r="BH15" s="301"/>
      <c r="BI15" s="301"/>
      <c r="BJ15" s="301"/>
      <c r="BK15" s="309"/>
      <c r="BL15" s="309"/>
      <c r="BM15" s="309"/>
    </row>
    <row r="16" spans="1:65" s="227" customFormat="1" ht="16.95" customHeight="1">
      <c r="A16" s="299">
        <v>12</v>
      </c>
      <c r="B16" s="300" t="s">
        <v>22</v>
      </c>
      <c r="C16" s="300">
        <v>48000</v>
      </c>
      <c r="D16" s="300">
        <v>0</v>
      </c>
      <c r="E16" s="301">
        <v>3800</v>
      </c>
      <c r="F16" s="301"/>
      <c r="G16" s="301">
        <v>2461</v>
      </c>
      <c r="H16" s="304">
        <f t="shared" si="2"/>
        <v>64.763157894736835</v>
      </c>
      <c r="I16" s="301">
        <v>0</v>
      </c>
      <c r="J16" s="304"/>
      <c r="K16" s="301">
        <f>G16+'Sep24'!K16</f>
        <v>10471</v>
      </c>
      <c r="L16" s="305">
        <f t="shared" si="0"/>
        <v>21.814583333333335</v>
      </c>
      <c r="M16" s="301">
        <f>I16+'Sep24'!M16</f>
        <v>0</v>
      </c>
      <c r="N16" s="304"/>
      <c r="O16" s="301">
        <v>168</v>
      </c>
      <c r="P16" s="301">
        <v>0</v>
      </c>
      <c r="Q16" s="301">
        <f>O16+'Sep24'!Q16</f>
        <v>725</v>
      </c>
      <c r="R16" s="301">
        <f>P16+'Sep24'!R16</f>
        <v>0</v>
      </c>
      <c r="S16" s="301">
        <v>3198</v>
      </c>
      <c r="T16" s="301"/>
      <c r="U16" s="301">
        <v>829</v>
      </c>
      <c r="V16" s="301"/>
      <c r="W16" s="301">
        <v>462</v>
      </c>
      <c r="X16" s="301"/>
      <c r="Y16" s="304">
        <f t="shared" si="1"/>
        <v>55.729794933655008</v>
      </c>
      <c r="Z16" s="304"/>
      <c r="AA16" s="301">
        <v>3043</v>
      </c>
      <c r="AB16" s="301"/>
      <c r="AC16" s="301">
        <v>1668</v>
      </c>
      <c r="AD16" s="301"/>
      <c r="AE16" s="301">
        <v>1383</v>
      </c>
      <c r="AF16" s="301"/>
      <c r="AG16" s="301">
        <v>84</v>
      </c>
      <c r="AH16" s="301"/>
      <c r="AI16" s="301">
        <v>169</v>
      </c>
      <c r="AJ16" s="301"/>
      <c r="AK16" s="301">
        <v>71</v>
      </c>
      <c r="AL16" s="301"/>
      <c r="AM16" s="301">
        <v>92</v>
      </c>
      <c r="AN16" s="301"/>
      <c r="AO16" s="301">
        <v>681</v>
      </c>
      <c r="AP16" s="301"/>
      <c r="AQ16" s="301">
        <v>646</v>
      </c>
      <c r="AR16" s="301">
        <v>0</v>
      </c>
      <c r="AS16" s="301">
        <f t="shared" si="3"/>
        <v>1327</v>
      </c>
      <c r="AT16" s="301">
        <f t="shared" si="3"/>
        <v>0</v>
      </c>
      <c r="AU16" s="301">
        <f t="shared" si="4"/>
        <v>1327</v>
      </c>
      <c r="AV16" s="301">
        <f>AO16+'Sep24'!AV16</f>
        <v>2722</v>
      </c>
      <c r="AW16" s="301">
        <f>AP16+'Sep24'!AW16</f>
        <v>0</v>
      </c>
      <c r="AX16" s="301">
        <f>AQ16+'Sep24'!AX16</f>
        <v>2554</v>
      </c>
      <c r="AY16" s="301">
        <f>AR16+'Sep24'!AY16</f>
        <v>0</v>
      </c>
      <c r="AZ16" s="301">
        <f t="shared" si="5"/>
        <v>5276</v>
      </c>
      <c r="BA16" s="301">
        <f t="shared" si="5"/>
        <v>0</v>
      </c>
      <c r="BB16" s="301">
        <f t="shared" si="6"/>
        <v>5276</v>
      </c>
      <c r="BC16" s="301"/>
      <c r="BD16" s="301"/>
      <c r="BE16" s="301"/>
      <c r="BF16" s="301"/>
      <c r="BG16" s="301"/>
      <c r="BH16" s="301"/>
      <c r="BI16" s="301"/>
      <c r="BJ16" s="301"/>
      <c r="BK16" s="309"/>
      <c r="BL16" s="309"/>
      <c r="BM16" s="309"/>
    </row>
    <row r="17" spans="1:65" s="227" customFormat="1" ht="16.95" customHeight="1">
      <c r="A17" s="299">
        <v>13</v>
      </c>
      <c r="B17" s="300" t="s">
        <v>23</v>
      </c>
      <c r="C17" s="300">
        <v>50000</v>
      </c>
      <c r="D17" s="300">
        <v>0</v>
      </c>
      <c r="E17" s="301">
        <v>3825</v>
      </c>
      <c r="F17" s="301"/>
      <c r="G17" s="301">
        <v>2621</v>
      </c>
      <c r="H17" s="304">
        <f t="shared" si="2"/>
        <v>68.522875816993462</v>
      </c>
      <c r="I17" s="301">
        <v>0</v>
      </c>
      <c r="J17" s="304"/>
      <c r="K17" s="301">
        <f>G17+'Sep24'!K17</f>
        <v>11084</v>
      </c>
      <c r="L17" s="305">
        <f t="shared" si="0"/>
        <v>22.167999999999999</v>
      </c>
      <c r="M17" s="301">
        <f>I17+'Sep24'!M17</f>
        <v>0</v>
      </c>
      <c r="N17" s="304"/>
      <c r="O17" s="301">
        <v>84</v>
      </c>
      <c r="P17" s="301">
        <v>0</v>
      </c>
      <c r="Q17" s="301">
        <f>O17+'Sep24'!Q17</f>
        <v>527</v>
      </c>
      <c r="R17" s="301">
        <f>P17+'Sep24'!R17</f>
        <v>0</v>
      </c>
      <c r="S17" s="301">
        <v>3071</v>
      </c>
      <c r="T17" s="301"/>
      <c r="U17" s="301">
        <v>762</v>
      </c>
      <c r="V17" s="301"/>
      <c r="W17" s="301">
        <v>407</v>
      </c>
      <c r="X17" s="301"/>
      <c r="Y17" s="304">
        <f t="shared" si="1"/>
        <v>53.412073490813647</v>
      </c>
      <c r="Z17" s="304"/>
      <c r="AA17" s="301">
        <v>2921</v>
      </c>
      <c r="AB17" s="301"/>
      <c r="AC17" s="301">
        <v>1597</v>
      </c>
      <c r="AD17" s="301"/>
      <c r="AE17" s="301">
        <v>1324</v>
      </c>
      <c r="AF17" s="301"/>
      <c r="AG17" s="301">
        <v>28</v>
      </c>
      <c r="AH17" s="301"/>
      <c r="AI17" s="301">
        <v>185</v>
      </c>
      <c r="AJ17" s="301"/>
      <c r="AK17" s="301">
        <v>35</v>
      </c>
      <c r="AL17" s="301"/>
      <c r="AM17" s="301">
        <v>177</v>
      </c>
      <c r="AN17" s="301"/>
      <c r="AO17" s="301">
        <v>617</v>
      </c>
      <c r="AP17" s="301"/>
      <c r="AQ17" s="301">
        <v>553</v>
      </c>
      <c r="AR17" s="301">
        <v>0</v>
      </c>
      <c r="AS17" s="301">
        <f t="shared" si="3"/>
        <v>1170</v>
      </c>
      <c r="AT17" s="301">
        <f t="shared" si="3"/>
        <v>0</v>
      </c>
      <c r="AU17" s="301">
        <f t="shared" si="4"/>
        <v>1170</v>
      </c>
      <c r="AV17" s="301">
        <f>AO17+'Sep24'!AV17</f>
        <v>2591</v>
      </c>
      <c r="AW17" s="301">
        <f>AP17+'Sep24'!AW17</f>
        <v>0</v>
      </c>
      <c r="AX17" s="301">
        <f>AQ17+'Sep24'!AX17</f>
        <v>2405</v>
      </c>
      <c r="AY17" s="301">
        <f>AR17+'Sep24'!AY17</f>
        <v>0</v>
      </c>
      <c r="AZ17" s="301">
        <f t="shared" si="5"/>
        <v>4996</v>
      </c>
      <c r="BA17" s="301">
        <f t="shared" si="5"/>
        <v>0</v>
      </c>
      <c r="BB17" s="301">
        <f t="shared" si="6"/>
        <v>4996</v>
      </c>
      <c r="BC17" s="301"/>
      <c r="BD17" s="301"/>
      <c r="BE17" s="301"/>
      <c r="BF17" s="301"/>
      <c r="BG17" s="301"/>
      <c r="BH17" s="301"/>
      <c r="BI17" s="301"/>
      <c r="BJ17" s="301"/>
      <c r="BK17" s="309"/>
      <c r="BL17" s="309"/>
      <c r="BM17" s="309"/>
    </row>
    <row r="18" spans="1:65" s="227" customFormat="1" ht="16.95" customHeight="1">
      <c r="A18" s="302">
        <v>14</v>
      </c>
      <c r="B18" s="303" t="s">
        <v>24</v>
      </c>
      <c r="C18" s="300">
        <v>56000</v>
      </c>
      <c r="D18" s="300">
        <v>0</v>
      </c>
      <c r="E18" s="301">
        <v>4275</v>
      </c>
      <c r="F18" s="301"/>
      <c r="G18" s="301">
        <v>3753</v>
      </c>
      <c r="H18" s="304">
        <f t="shared" si="2"/>
        <v>87.78947368421052</v>
      </c>
      <c r="I18" s="301">
        <v>0</v>
      </c>
      <c r="J18" s="304"/>
      <c r="K18" s="301">
        <f>G18+'Sep24'!K18</f>
        <v>15782</v>
      </c>
      <c r="L18" s="305">
        <f t="shared" si="0"/>
        <v>28.182142857142857</v>
      </c>
      <c r="M18" s="301">
        <f>I18+'Sep24'!M18</f>
        <v>0</v>
      </c>
      <c r="N18" s="304"/>
      <c r="O18" s="301">
        <v>114</v>
      </c>
      <c r="P18" s="301">
        <v>0</v>
      </c>
      <c r="Q18" s="301">
        <f>O18+'Sep24'!Q18</f>
        <v>724</v>
      </c>
      <c r="R18" s="301">
        <f>P18+'Sep24'!R18</f>
        <v>0</v>
      </c>
      <c r="S18" s="301">
        <v>3824</v>
      </c>
      <c r="T18" s="301"/>
      <c r="U18" s="301">
        <v>1124</v>
      </c>
      <c r="V18" s="301"/>
      <c r="W18" s="301">
        <v>558</v>
      </c>
      <c r="X18" s="301"/>
      <c r="Y18" s="304">
        <f t="shared" si="1"/>
        <v>49.644128113879006</v>
      </c>
      <c r="Z18" s="304"/>
      <c r="AA18" s="301">
        <v>3686</v>
      </c>
      <c r="AB18" s="301"/>
      <c r="AC18" s="301">
        <v>1935</v>
      </c>
      <c r="AD18" s="301"/>
      <c r="AE18" s="301">
        <v>1449</v>
      </c>
      <c r="AF18" s="301"/>
      <c r="AG18" s="301">
        <v>61</v>
      </c>
      <c r="AH18" s="301"/>
      <c r="AI18" s="301">
        <v>301</v>
      </c>
      <c r="AJ18" s="301"/>
      <c r="AK18" s="301">
        <v>24</v>
      </c>
      <c r="AL18" s="301"/>
      <c r="AM18" s="301">
        <v>46</v>
      </c>
      <c r="AN18" s="301"/>
      <c r="AO18" s="301">
        <v>830</v>
      </c>
      <c r="AP18" s="301"/>
      <c r="AQ18" s="301">
        <v>654</v>
      </c>
      <c r="AR18" s="301">
        <v>0</v>
      </c>
      <c r="AS18" s="301">
        <f t="shared" si="3"/>
        <v>1484</v>
      </c>
      <c r="AT18" s="301">
        <f t="shared" si="3"/>
        <v>0</v>
      </c>
      <c r="AU18" s="301">
        <f t="shared" si="4"/>
        <v>1484</v>
      </c>
      <c r="AV18" s="301">
        <f>AO18+'Sep24'!AV18</f>
        <v>3556</v>
      </c>
      <c r="AW18" s="301">
        <f>AP18+'Sep24'!AW18</f>
        <v>0</v>
      </c>
      <c r="AX18" s="301">
        <f>AQ18+'Sep24'!AX18</f>
        <v>2776</v>
      </c>
      <c r="AY18" s="301">
        <f>AR18+'Sep24'!AY18</f>
        <v>0</v>
      </c>
      <c r="AZ18" s="301">
        <f t="shared" si="5"/>
        <v>6332</v>
      </c>
      <c r="BA18" s="301">
        <f t="shared" si="5"/>
        <v>0</v>
      </c>
      <c r="BB18" s="301">
        <f t="shared" si="6"/>
        <v>6332</v>
      </c>
      <c r="BC18" s="301"/>
      <c r="BD18" s="301"/>
      <c r="BE18" s="301"/>
      <c r="BF18" s="301"/>
      <c r="BG18" s="301"/>
      <c r="BH18" s="301"/>
      <c r="BI18" s="301"/>
      <c r="BJ18" s="301"/>
      <c r="BK18" s="309"/>
      <c r="BL18" s="309"/>
      <c r="BM18" s="309"/>
    </row>
    <row r="19" spans="1:65" s="232" customFormat="1" ht="16.95" customHeight="1">
      <c r="A19" s="239"/>
      <c r="B19" s="240" t="s">
        <v>18</v>
      </c>
      <c r="C19" s="240">
        <f>SUM(C14:C18)</f>
        <v>283000</v>
      </c>
      <c r="D19" s="240">
        <f t="shared" ref="D19:BM19" si="11">SUM(D14:D18)</f>
        <v>0</v>
      </c>
      <c r="E19" s="231">
        <f t="shared" si="11"/>
        <v>22534</v>
      </c>
      <c r="F19" s="231">
        <f t="shared" si="11"/>
        <v>0</v>
      </c>
      <c r="G19" s="231">
        <f t="shared" si="11"/>
        <v>16200</v>
      </c>
      <c r="H19" s="326">
        <f t="shared" si="2"/>
        <v>71.891364160823642</v>
      </c>
      <c r="I19" s="231">
        <f t="shared" si="11"/>
        <v>0</v>
      </c>
      <c r="J19" s="231">
        <f t="shared" si="11"/>
        <v>0</v>
      </c>
      <c r="K19" s="231">
        <f t="shared" si="11"/>
        <v>80932</v>
      </c>
      <c r="L19" s="327">
        <f t="shared" si="0"/>
        <v>28.597879858657244</v>
      </c>
      <c r="M19" s="231">
        <f t="shared" si="11"/>
        <v>0</v>
      </c>
      <c r="N19" s="231">
        <f t="shared" si="11"/>
        <v>0</v>
      </c>
      <c r="O19" s="231">
        <f t="shared" si="11"/>
        <v>861</v>
      </c>
      <c r="P19" s="231">
        <f t="shared" si="11"/>
        <v>0</v>
      </c>
      <c r="Q19" s="231">
        <f t="shared" si="11"/>
        <v>4762</v>
      </c>
      <c r="R19" s="231">
        <f t="shared" si="11"/>
        <v>0</v>
      </c>
      <c r="S19" s="231">
        <f t="shared" si="11"/>
        <v>18325</v>
      </c>
      <c r="T19" s="231">
        <f t="shared" si="11"/>
        <v>0</v>
      </c>
      <c r="U19" s="231">
        <f t="shared" si="11"/>
        <v>4975</v>
      </c>
      <c r="V19" s="231">
        <f t="shared" si="11"/>
        <v>0</v>
      </c>
      <c r="W19" s="231">
        <f t="shared" si="11"/>
        <v>2663</v>
      </c>
      <c r="X19" s="231">
        <f t="shared" si="11"/>
        <v>0</v>
      </c>
      <c r="Y19" s="326">
        <f t="shared" si="1"/>
        <v>53.527638190954775</v>
      </c>
      <c r="Z19" s="231">
        <f t="shared" si="11"/>
        <v>0</v>
      </c>
      <c r="AA19" s="231">
        <f t="shared" si="11"/>
        <v>17895</v>
      </c>
      <c r="AB19" s="231">
        <f t="shared" si="11"/>
        <v>0</v>
      </c>
      <c r="AC19" s="231">
        <f t="shared" si="11"/>
        <v>9920</v>
      </c>
      <c r="AD19" s="231">
        <f t="shared" si="11"/>
        <v>0</v>
      </c>
      <c r="AE19" s="231">
        <f t="shared" si="11"/>
        <v>7681</v>
      </c>
      <c r="AF19" s="231">
        <f t="shared" si="11"/>
        <v>0</v>
      </c>
      <c r="AG19" s="231">
        <f t="shared" si="11"/>
        <v>360</v>
      </c>
      <c r="AH19" s="231">
        <f t="shared" si="11"/>
        <v>0</v>
      </c>
      <c r="AI19" s="231">
        <f t="shared" si="11"/>
        <v>1119</v>
      </c>
      <c r="AJ19" s="231">
        <f t="shared" si="11"/>
        <v>0</v>
      </c>
      <c r="AK19" s="231">
        <f t="shared" si="11"/>
        <v>284</v>
      </c>
      <c r="AL19" s="231">
        <f t="shared" si="11"/>
        <v>0</v>
      </c>
      <c r="AM19" s="231">
        <f t="shared" si="11"/>
        <v>572</v>
      </c>
      <c r="AN19" s="231">
        <f t="shared" si="11"/>
        <v>0</v>
      </c>
      <c r="AO19" s="231">
        <f t="shared" si="11"/>
        <v>4111</v>
      </c>
      <c r="AP19" s="231">
        <f t="shared" si="11"/>
        <v>0</v>
      </c>
      <c r="AQ19" s="231">
        <f t="shared" si="11"/>
        <v>3528</v>
      </c>
      <c r="AR19" s="231">
        <f t="shared" si="11"/>
        <v>0</v>
      </c>
      <c r="AS19" s="231">
        <f t="shared" si="11"/>
        <v>7639</v>
      </c>
      <c r="AT19" s="231">
        <f t="shared" si="11"/>
        <v>0</v>
      </c>
      <c r="AU19" s="231">
        <f t="shared" si="11"/>
        <v>7639</v>
      </c>
      <c r="AV19" s="231">
        <f t="shared" si="11"/>
        <v>16497</v>
      </c>
      <c r="AW19" s="231">
        <f t="shared" si="11"/>
        <v>0</v>
      </c>
      <c r="AX19" s="231">
        <f t="shared" si="11"/>
        <v>14124</v>
      </c>
      <c r="AY19" s="231">
        <f t="shared" si="11"/>
        <v>0</v>
      </c>
      <c r="AZ19" s="231">
        <f t="shared" si="11"/>
        <v>30621</v>
      </c>
      <c r="BA19" s="231">
        <f t="shared" si="11"/>
        <v>0</v>
      </c>
      <c r="BB19" s="231">
        <f t="shared" si="11"/>
        <v>30621</v>
      </c>
      <c r="BC19" s="231">
        <f t="shared" si="11"/>
        <v>30</v>
      </c>
      <c r="BD19" s="231">
        <f t="shared" si="11"/>
        <v>150</v>
      </c>
      <c r="BE19" s="231">
        <f t="shared" si="11"/>
        <v>120</v>
      </c>
      <c r="BF19" s="231">
        <f t="shared" si="11"/>
        <v>600</v>
      </c>
      <c r="BG19" s="231">
        <f t="shared" si="11"/>
        <v>0</v>
      </c>
      <c r="BH19" s="231">
        <f t="shared" si="11"/>
        <v>0</v>
      </c>
      <c r="BI19" s="231">
        <f t="shared" si="11"/>
        <v>0</v>
      </c>
      <c r="BJ19" s="231">
        <f t="shared" si="11"/>
        <v>0</v>
      </c>
      <c r="BK19" s="231">
        <f t="shared" si="11"/>
        <v>0</v>
      </c>
      <c r="BL19" s="231">
        <f t="shared" si="11"/>
        <v>0</v>
      </c>
      <c r="BM19" s="231">
        <f t="shared" si="11"/>
        <v>0</v>
      </c>
    </row>
    <row r="20" spans="1:65" s="316" customFormat="1" ht="16.5" customHeight="1">
      <c r="A20" s="307">
        <v>15</v>
      </c>
      <c r="B20" s="308" t="s">
        <v>25</v>
      </c>
      <c r="C20" s="300">
        <v>120000</v>
      </c>
      <c r="D20" s="300">
        <v>0</v>
      </c>
      <c r="E20" s="301">
        <v>10120</v>
      </c>
      <c r="F20" s="301"/>
      <c r="G20" s="301">
        <v>8693</v>
      </c>
      <c r="H20" s="304">
        <f t="shared" si="2"/>
        <v>85.899209486166015</v>
      </c>
      <c r="I20" s="301">
        <v>0</v>
      </c>
      <c r="J20" s="304"/>
      <c r="K20" s="301">
        <f>G20+'Sep24'!K20</f>
        <v>36417</v>
      </c>
      <c r="L20" s="305">
        <f t="shared" si="0"/>
        <v>30.3475</v>
      </c>
      <c r="M20" s="301">
        <f>I20+'Sep24'!M20</f>
        <v>0</v>
      </c>
      <c r="N20" s="304"/>
      <c r="O20" s="301">
        <v>6</v>
      </c>
      <c r="P20" s="301">
        <v>0</v>
      </c>
      <c r="Q20" s="301">
        <f>O20+'Sep24'!Q20</f>
        <v>45</v>
      </c>
      <c r="R20" s="301">
        <f>P20+'Sep24'!R20</f>
        <v>0</v>
      </c>
      <c r="S20" s="301">
        <v>9462</v>
      </c>
      <c r="T20" s="301"/>
      <c r="U20" s="301">
        <v>2295</v>
      </c>
      <c r="V20" s="301"/>
      <c r="W20" s="301">
        <v>1162</v>
      </c>
      <c r="X20" s="301"/>
      <c r="Y20" s="304">
        <f t="shared" si="1"/>
        <v>50.631808278867105</v>
      </c>
      <c r="Z20" s="304"/>
      <c r="AA20" s="301">
        <v>8589</v>
      </c>
      <c r="AB20" s="301"/>
      <c r="AC20" s="301">
        <v>4295</v>
      </c>
      <c r="AD20" s="301"/>
      <c r="AE20" s="301">
        <v>4295</v>
      </c>
      <c r="AF20" s="301"/>
      <c r="AG20" s="301">
        <v>129</v>
      </c>
      <c r="AH20" s="301"/>
      <c r="AI20" s="301">
        <v>78</v>
      </c>
      <c r="AJ20" s="301"/>
      <c r="AK20" s="301">
        <v>86</v>
      </c>
      <c r="AL20" s="301"/>
      <c r="AM20" s="301">
        <v>725</v>
      </c>
      <c r="AN20" s="301"/>
      <c r="AO20" s="301">
        <v>1968</v>
      </c>
      <c r="AP20" s="301"/>
      <c r="AQ20" s="301">
        <v>1556</v>
      </c>
      <c r="AR20" s="301">
        <v>0</v>
      </c>
      <c r="AS20" s="301">
        <f t="shared" si="3"/>
        <v>3524</v>
      </c>
      <c r="AT20" s="301">
        <f t="shared" si="3"/>
        <v>0</v>
      </c>
      <c r="AU20" s="301">
        <f t="shared" si="4"/>
        <v>3524</v>
      </c>
      <c r="AV20" s="301">
        <f>AO20+'Sep24'!AV20</f>
        <v>7745</v>
      </c>
      <c r="AW20" s="301">
        <f>AP20+'Sep24'!AW20</f>
        <v>0</v>
      </c>
      <c r="AX20" s="301">
        <f>AQ20+'Sep24'!AX20</f>
        <v>6260</v>
      </c>
      <c r="AY20" s="301">
        <f>AR20+'Sep24'!AY20</f>
        <v>0</v>
      </c>
      <c r="AZ20" s="301">
        <f t="shared" si="5"/>
        <v>14005</v>
      </c>
      <c r="BA20" s="301">
        <f t="shared" si="5"/>
        <v>0</v>
      </c>
      <c r="BB20" s="301">
        <f t="shared" si="6"/>
        <v>14005</v>
      </c>
      <c r="BC20" s="301"/>
      <c r="BD20" s="301"/>
      <c r="BE20" s="301"/>
      <c r="BF20" s="301"/>
      <c r="BG20" s="301"/>
      <c r="BH20" s="301"/>
      <c r="BI20" s="301"/>
      <c r="BJ20" s="301"/>
      <c r="BK20" s="317"/>
      <c r="BL20" s="317"/>
      <c r="BM20" s="317"/>
    </row>
    <row r="21" spans="1:65" s="316" customFormat="1" ht="16.95" customHeight="1">
      <c r="A21" s="299">
        <v>16</v>
      </c>
      <c r="B21" s="300" t="s">
        <v>26</v>
      </c>
      <c r="C21" s="300">
        <v>76000</v>
      </c>
      <c r="D21" s="300">
        <v>0</v>
      </c>
      <c r="E21" s="301">
        <v>6385</v>
      </c>
      <c r="F21" s="301"/>
      <c r="G21" s="301">
        <v>4708</v>
      </c>
      <c r="H21" s="304">
        <f t="shared" si="2"/>
        <v>73.735317149569298</v>
      </c>
      <c r="I21" s="301">
        <v>0</v>
      </c>
      <c r="J21" s="304"/>
      <c r="K21" s="301">
        <f>G21+'Sep24'!K21</f>
        <v>19117</v>
      </c>
      <c r="L21" s="305">
        <f t="shared" si="0"/>
        <v>25.153947368421054</v>
      </c>
      <c r="M21" s="301">
        <f>I21+'Sep24'!M21</f>
        <v>0</v>
      </c>
      <c r="N21" s="304"/>
      <c r="O21" s="301">
        <v>21</v>
      </c>
      <c r="P21" s="301">
        <v>0</v>
      </c>
      <c r="Q21" s="301">
        <f>O21+'Sep24'!Q21</f>
        <v>179</v>
      </c>
      <c r="R21" s="301">
        <f>P21+'Sep24'!R21</f>
        <v>0</v>
      </c>
      <c r="S21" s="301">
        <v>4463</v>
      </c>
      <c r="T21" s="301"/>
      <c r="U21" s="301">
        <v>1039</v>
      </c>
      <c r="V21" s="301"/>
      <c r="W21" s="301">
        <v>502</v>
      </c>
      <c r="X21" s="301"/>
      <c r="Y21" s="304">
        <f t="shared" si="1"/>
        <v>48.315688161693934</v>
      </c>
      <c r="Z21" s="304"/>
      <c r="AA21" s="301">
        <v>5218</v>
      </c>
      <c r="AB21" s="301"/>
      <c r="AC21" s="301">
        <v>2891</v>
      </c>
      <c r="AD21" s="301"/>
      <c r="AE21" s="301">
        <v>1830</v>
      </c>
      <c r="AF21" s="301"/>
      <c r="AG21" s="301">
        <v>128</v>
      </c>
      <c r="AH21" s="301"/>
      <c r="AI21" s="301">
        <v>611</v>
      </c>
      <c r="AJ21" s="301"/>
      <c r="AK21" s="301">
        <v>80</v>
      </c>
      <c r="AL21" s="301"/>
      <c r="AM21" s="301">
        <v>255</v>
      </c>
      <c r="AN21" s="301"/>
      <c r="AO21" s="301">
        <v>1337</v>
      </c>
      <c r="AP21" s="301"/>
      <c r="AQ21" s="301">
        <v>1074</v>
      </c>
      <c r="AR21" s="301">
        <v>0</v>
      </c>
      <c r="AS21" s="301">
        <f t="shared" si="3"/>
        <v>2411</v>
      </c>
      <c r="AT21" s="301">
        <f t="shared" si="3"/>
        <v>0</v>
      </c>
      <c r="AU21" s="301">
        <f t="shared" si="4"/>
        <v>2411</v>
      </c>
      <c r="AV21" s="301">
        <f>AO21+'Sep24'!AV21</f>
        <v>4277</v>
      </c>
      <c r="AW21" s="301">
        <f>AP21+'Sep24'!AW21</f>
        <v>0</v>
      </c>
      <c r="AX21" s="301">
        <f>AQ21+'Sep24'!AX21</f>
        <v>3471</v>
      </c>
      <c r="AY21" s="301">
        <f>AR21+'Sep24'!AY21</f>
        <v>0</v>
      </c>
      <c r="AZ21" s="301">
        <f t="shared" si="5"/>
        <v>7748</v>
      </c>
      <c r="BA21" s="301">
        <f t="shared" si="5"/>
        <v>0</v>
      </c>
      <c r="BB21" s="301">
        <f t="shared" si="6"/>
        <v>7748</v>
      </c>
      <c r="BC21" s="301"/>
      <c r="BD21" s="301"/>
      <c r="BE21" s="301"/>
      <c r="BF21" s="301"/>
      <c r="BG21" s="301"/>
      <c r="BH21" s="301"/>
      <c r="BI21" s="301"/>
      <c r="BJ21" s="301"/>
      <c r="BK21" s="317"/>
      <c r="BL21" s="317"/>
      <c r="BM21" s="317"/>
    </row>
    <row r="22" spans="1:65" s="316" customFormat="1" ht="16.95" customHeight="1">
      <c r="A22" s="302">
        <v>17</v>
      </c>
      <c r="B22" s="303" t="s">
        <v>27</v>
      </c>
      <c r="C22" s="300">
        <v>98000</v>
      </c>
      <c r="D22" s="300">
        <v>0</v>
      </c>
      <c r="E22" s="301">
        <v>8196</v>
      </c>
      <c r="F22" s="301"/>
      <c r="G22" s="301">
        <v>6417</v>
      </c>
      <c r="H22" s="304">
        <f t="shared" si="2"/>
        <v>78.294289897510978</v>
      </c>
      <c r="I22" s="301">
        <v>0</v>
      </c>
      <c r="J22" s="304"/>
      <c r="K22" s="301">
        <f>G22+'Sep24'!K22</f>
        <v>23913</v>
      </c>
      <c r="L22" s="305">
        <f t="shared" si="0"/>
        <v>24.401020408163266</v>
      </c>
      <c r="M22" s="301">
        <f>I22+'Sep24'!M22</f>
        <v>0</v>
      </c>
      <c r="N22" s="304"/>
      <c r="O22" s="301">
        <v>40</v>
      </c>
      <c r="P22" s="301">
        <v>0</v>
      </c>
      <c r="Q22" s="301">
        <f>O22+'Sep24'!Q22</f>
        <v>145</v>
      </c>
      <c r="R22" s="301">
        <f>P22+'Sep24'!R22</f>
        <v>0</v>
      </c>
      <c r="S22" s="301">
        <v>5699</v>
      </c>
      <c r="T22" s="301"/>
      <c r="U22" s="301">
        <v>1356</v>
      </c>
      <c r="V22" s="301"/>
      <c r="W22" s="301">
        <v>685</v>
      </c>
      <c r="X22" s="301"/>
      <c r="Y22" s="304">
        <f t="shared" si="1"/>
        <v>50.516224188790559</v>
      </c>
      <c r="Z22" s="304"/>
      <c r="AA22" s="301">
        <v>6997</v>
      </c>
      <c r="AB22" s="301"/>
      <c r="AC22" s="301">
        <v>3669</v>
      </c>
      <c r="AD22" s="301"/>
      <c r="AE22" s="301">
        <v>3328</v>
      </c>
      <c r="AF22" s="301"/>
      <c r="AG22" s="301">
        <v>105</v>
      </c>
      <c r="AH22" s="301"/>
      <c r="AI22" s="301">
        <v>61</v>
      </c>
      <c r="AJ22" s="301"/>
      <c r="AK22" s="301">
        <v>70</v>
      </c>
      <c r="AL22" s="301"/>
      <c r="AM22" s="301">
        <v>584</v>
      </c>
      <c r="AN22" s="301"/>
      <c r="AO22" s="301">
        <v>1664</v>
      </c>
      <c r="AP22" s="301"/>
      <c r="AQ22" s="301">
        <v>1398</v>
      </c>
      <c r="AR22" s="301">
        <v>0</v>
      </c>
      <c r="AS22" s="301">
        <f t="shared" si="3"/>
        <v>3062</v>
      </c>
      <c r="AT22" s="301">
        <f t="shared" si="3"/>
        <v>0</v>
      </c>
      <c r="AU22" s="301">
        <f t="shared" si="4"/>
        <v>3062</v>
      </c>
      <c r="AV22" s="301">
        <f>AO22+'Sep24'!AV22</f>
        <v>5440</v>
      </c>
      <c r="AW22" s="301">
        <f>AP22+'Sep24'!AW22</f>
        <v>0</v>
      </c>
      <c r="AX22" s="301">
        <f>AQ22+'Sep24'!AX22</f>
        <v>4808</v>
      </c>
      <c r="AY22" s="301">
        <f>AR22+'Sep24'!AY22</f>
        <v>0</v>
      </c>
      <c r="AZ22" s="301">
        <f t="shared" si="5"/>
        <v>10248</v>
      </c>
      <c r="BA22" s="301">
        <f t="shared" si="5"/>
        <v>0</v>
      </c>
      <c r="BB22" s="301">
        <f t="shared" si="6"/>
        <v>10248</v>
      </c>
      <c r="BC22" s="301"/>
      <c r="BD22" s="301"/>
      <c r="BE22" s="301"/>
      <c r="BF22" s="301"/>
      <c r="BG22" s="301"/>
      <c r="BH22" s="301"/>
      <c r="BI22" s="301"/>
      <c r="BJ22" s="301"/>
      <c r="BK22" s="317"/>
      <c r="BL22" s="317"/>
      <c r="BM22" s="317"/>
    </row>
    <row r="23" spans="1:65" s="233" customFormat="1" ht="16.95" customHeight="1">
      <c r="A23" s="239"/>
      <c r="B23" s="240" t="s">
        <v>18</v>
      </c>
      <c r="C23" s="240">
        <f>SUM(C20:C22)</f>
        <v>294000</v>
      </c>
      <c r="D23" s="240">
        <f t="shared" ref="D23:BM23" si="12">SUM(D20:D22)</f>
        <v>0</v>
      </c>
      <c r="E23" s="231">
        <f t="shared" si="12"/>
        <v>24701</v>
      </c>
      <c r="F23" s="231">
        <f t="shared" si="12"/>
        <v>0</v>
      </c>
      <c r="G23" s="231">
        <f t="shared" si="12"/>
        <v>19818</v>
      </c>
      <c r="H23" s="330">
        <f t="shared" si="2"/>
        <v>80.231569572082108</v>
      </c>
      <c r="I23" s="231">
        <f t="shared" si="12"/>
        <v>0</v>
      </c>
      <c r="J23" s="231">
        <f t="shared" si="12"/>
        <v>0</v>
      </c>
      <c r="K23" s="231">
        <f t="shared" si="12"/>
        <v>79447</v>
      </c>
      <c r="L23" s="327">
        <f t="shared" si="0"/>
        <v>27.022789115646258</v>
      </c>
      <c r="M23" s="231">
        <f t="shared" si="12"/>
        <v>0</v>
      </c>
      <c r="N23" s="231">
        <f t="shared" si="12"/>
        <v>0</v>
      </c>
      <c r="O23" s="231">
        <f t="shared" si="12"/>
        <v>67</v>
      </c>
      <c r="P23" s="231">
        <f t="shared" si="12"/>
        <v>0</v>
      </c>
      <c r="Q23" s="231">
        <f t="shared" si="12"/>
        <v>369</v>
      </c>
      <c r="R23" s="231">
        <f t="shared" si="12"/>
        <v>0</v>
      </c>
      <c r="S23" s="231">
        <f t="shared" si="12"/>
        <v>19624</v>
      </c>
      <c r="T23" s="231">
        <f t="shared" si="12"/>
        <v>0</v>
      </c>
      <c r="U23" s="231">
        <f t="shared" si="12"/>
        <v>4690</v>
      </c>
      <c r="V23" s="231">
        <f t="shared" si="12"/>
        <v>0</v>
      </c>
      <c r="W23" s="231">
        <f t="shared" si="12"/>
        <v>2349</v>
      </c>
      <c r="X23" s="231">
        <f t="shared" si="12"/>
        <v>0</v>
      </c>
      <c r="Y23" s="326">
        <f t="shared" si="1"/>
        <v>50.085287846481876</v>
      </c>
      <c r="Z23" s="231">
        <f t="shared" si="12"/>
        <v>0</v>
      </c>
      <c r="AA23" s="231">
        <f t="shared" si="12"/>
        <v>20804</v>
      </c>
      <c r="AB23" s="231">
        <f t="shared" si="12"/>
        <v>0</v>
      </c>
      <c r="AC23" s="231">
        <f t="shared" si="12"/>
        <v>10855</v>
      </c>
      <c r="AD23" s="231">
        <f t="shared" si="12"/>
        <v>0</v>
      </c>
      <c r="AE23" s="231">
        <f t="shared" si="12"/>
        <v>9453</v>
      </c>
      <c r="AF23" s="231">
        <f t="shared" si="12"/>
        <v>0</v>
      </c>
      <c r="AG23" s="231">
        <f t="shared" si="12"/>
        <v>362</v>
      </c>
      <c r="AH23" s="231">
        <f t="shared" si="12"/>
        <v>0</v>
      </c>
      <c r="AI23" s="231">
        <f t="shared" si="12"/>
        <v>750</v>
      </c>
      <c r="AJ23" s="231">
        <f t="shared" si="12"/>
        <v>0</v>
      </c>
      <c r="AK23" s="231">
        <f t="shared" si="12"/>
        <v>236</v>
      </c>
      <c r="AL23" s="231">
        <f t="shared" si="12"/>
        <v>0</v>
      </c>
      <c r="AM23" s="231">
        <f t="shared" si="12"/>
        <v>1564</v>
      </c>
      <c r="AN23" s="231">
        <f t="shared" si="12"/>
        <v>0</v>
      </c>
      <c r="AO23" s="231">
        <f t="shared" si="12"/>
        <v>4969</v>
      </c>
      <c r="AP23" s="231">
        <f t="shared" si="12"/>
        <v>0</v>
      </c>
      <c r="AQ23" s="231">
        <f t="shared" si="12"/>
        <v>4028</v>
      </c>
      <c r="AR23" s="231">
        <f t="shared" si="12"/>
        <v>0</v>
      </c>
      <c r="AS23" s="231">
        <f t="shared" si="12"/>
        <v>8997</v>
      </c>
      <c r="AT23" s="231">
        <f t="shared" si="12"/>
        <v>0</v>
      </c>
      <c r="AU23" s="231">
        <f t="shared" si="12"/>
        <v>8997</v>
      </c>
      <c r="AV23" s="231">
        <f t="shared" si="12"/>
        <v>17462</v>
      </c>
      <c r="AW23" s="231">
        <f t="shared" si="12"/>
        <v>0</v>
      </c>
      <c r="AX23" s="231">
        <f t="shared" si="12"/>
        <v>14539</v>
      </c>
      <c r="AY23" s="231">
        <f t="shared" si="12"/>
        <v>0</v>
      </c>
      <c r="AZ23" s="231">
        <f t="shared" si="12"/>
        <v>32001</v>
      </c>
      <c r="BA23" s="231">
        <f t="shared" si="12"/>
        <v>0</v>
      </c>
      <c r="BB23" s="231">
        <f t="shared" si="12"/>
        <v>32001</v>
      </c>
      <c r="BC23" s="231">
        <f t="shared" si="12"/>
        <v>0</v>
      </c>
      <c r="BD23" s="231">
        <f t="shared" si="12"/>
        <v>0</v>
      </c>
      <c r="BE23" s="231">
        <f t="shared" si="12"/>
        <v>0</v>
      </c>
      <c r="BF23" s="231">
        <f t="shared" si="12"/>
        <v>0</v>
      </c>
      <c r="BG23" s="231">
        <f t="shared" si="12"/>
        <v>0</v>
      </c>
      <c r="BH23" s="231">
        <f t="shared" si="12"/>
        <v>0</v>
      </c>
      <c r="BI23" s="231">
        <f t="shared" si="12"/>
        <v>0</v>
      </c>
      <c r="BJ23" s="231">
        <f t="shared" si="12"/>
        <v>0</v>
      </c>
      <c r="BK23" s="231">
        <f t="shared" si="12"/>
        <v>0</v>
      </c>
      <c r="BL23" s="231">
        <f t="shared" si="12"/>
        <v>0</v>
      </c>
      <c r="BM23" s="231">
        <f t="shared" si="12"/>
        <v>0</v>
      </c>
    </row>
    <row r="24" spans="1:65" s="316" customFormat="1" ht="16.95" customHeight="1">
      <c r="A24" s="307">
        <v>18</v>
      </c>
      <c r="B24" s="308" t="s">
        <v>28</v>
      </c>
      <c r="C24" s="300">
        <v>75000</v>
      </c>
      <c r="D24" s="300">
        <v>0</v>
      </c>
      <c r="E24" s="301">
        <v>6532</v>
      </c>
      <c r="F24" s="301"/>
      <c r="G24" s="301">
        <v>5649</v>
      </c>
      <c r="H24" s="304">
        <f t="shared" si="2"/>
        <v>86.481935088793634</v>
      </c>
      <c r="I24" s="301">
        <v>0</v>
      </c>
      <c r="J24" s="304"/>
      <c r="K24" s="301">
        <f>G24+'Sep24'!K24</f>
        <v>21377</v>
      </c>
      <c r="L24" s="305">
        <f t="shared" si="0"/>
        <v>28.502666666666666</v>
      </c>
      <c r="M24" s="301">
        <f>I24+'Sep24'!M24</f>
        <v>0</v>
      </c>
      <c r="N24" s="304"/>
      <c r="O24" s="301"/>
      <c r="P24" s="301">
        <v>0</v>
      </c>
      <c r="Q24" s="301">
        <f>O24+'Sep24'!Q24</f>
        <v>15</v>
      </c>
      <c r="R24" s="301">
        <f>P24+'Sep24'!R24</f>
        <v>0</v>
      </c>
      <c r="S24" s="301">
        <v>3890</v>
      </c>
      <c r="T24" s="301"/>
      <c r="U24" s="301">
        <v>1718</v>
      </c>
      <c r="V24" s="301"/>
      <c r="W24" s="301">
        <v>881</v>
      </c>
      <c r="X24" s="301"/>
      <c r="Y24" s="304">
        <f t="shared" si="1"/>
        <v>51.28055878928987</v>
      </c>
      <c r="Z24" s="304"/>
      <c r="AA24" s="301">
        <v>5342</v>
      </c>
      <c r="AB24" s="301"/>
      <c r="AC24" s="301">
        <v>2762</v>
      </c>
      <c r="AD24" s="301"/>
      <c r="AE24" s="301">
        <v>2580</v>
      </c>
      <c r="AF24" s="301"/>
      <c r="AG24" s="301">
        <v>92</v>
      </c>
      <c r="AH24" s="301"/>
      <c r="AI24" s="301">
        <v>197</v>
      </c>
      <c r="AJ24" s="301"/>
      <c r="AK24" s="301">
        <v>79</v>
      </c>
      <c r="AL24" s="301"/>
      <c r="AM24" s="301">
        <v>119</v>
      </c>
      <c r="AN24" s="301"/>
      <c r="AO24" s="301">
        <v>1281</v>
      </c>
      <c r="AP24" s="301"/>
      <c r="AQ24" s="301">
        <v>999</v>
      </c>
      <c r="AR24" s="301"/>
      <c r="AS24" s="301">
        <f t="shared" si="3"/>
        <v>2280</v>
      </c>
      <c r="AT24" s="301">
        <f t="shared" si="3"/>
        <v>0</v>
      </c>
      <c r="AU24" s="301">
        <f t="shared" si="4"/>
        <v>2280</v>
      </c>
      <c r="AV24" s="301">
        <f>AO24+'Sep24'!AV24</f>
        <v>5106</v>
      </c>
      <c r="AW24" s="301">
        <f>AP24+'Sep24'!AW24</f>
        <v>0</v>
      </c>
      <c r="AX24" s="301">
        <f>AQ24+'Sep24'!AX24</f>
        <v>3870</v>
      </c>
      <c r="AY24" s="301">
        <f>AR24+'Sep24'!AY24</f>
        <v>0</v>
      </c>
      <c r="AZ24" s="301">
        <f t="shared" si="5"/>
        <v>8976</v>
      </c>
      <c r="BA24" s="301">
        <f t="shared" si="5"/>
        <v>0</v>
      </c>
      <c r="BB24" s="301">
        <f t="shared" si="6"/>
        <v>8976</v>
      </c>
      <c r="BC24" s="301"/>
      <c r="BD24" s="301"/>
      <c r="BE24" s="301"/>
      <c r="BF24" s="301"/>
      <c r="BG24" s="301"/>
      <c r="BH24" s="301"/>
      <c r="BI24" s="301"/>
      <c r="BJ24" s="301"/>
      <c r="BK24" s="317"/>
      <c r="BL24" s="317"/>
      <c r="BM24" s="317"/>
    </row>
    <row r="25" spans="1:65" s="316" customFormat="1" ht="16.95" customHeight="1">
      <c r="A25" s="302">
        <v>19</v>
      </c>
      <c r="B25" s="303" t="s">
        <v>29</v>
      </c>
      <c r="C25" s="300">
        <v>70000</v>
      </c>
      <c r="D25" s="300">
        <v>0</v>
      </c>
      <c r="E25" s="301">
        <v>6030</v>
      </c>
      <c r="F25" s="301"/>
      <c r="G25" s="301">
        <v>4600</v>
      </c>
      <c r="H25" s="304">
        <f t="shared" si="2"/>
        <v>76.285240464344938</v>
      </c>
      <c r="I25" s="301">
        <v>0</v>
      </c>
      <c r="J25" s="304"/>
      <c r="K25" s="301">
        <f>G25+'Sep24'!K25</f>
        <v>18565</v>
      </c>
      <c r="L25" s="305">
        <f t="shared" si="0"/>
        <v>26.521428571428572</v>
      </c>
      <c r="M25" s="301">
        <f>I25+'Sep24'!M25</f>
        <v>0</v>
      </c>
      <c r="N25" s="304"/>
      <c r="O25" s="301">
        <v>35</v>
      </c>
      <c r="P25" s="301">
        <v>0</v>
      </c>
      <c r="Q25" s="301">
        <f>O25+'Sep24'!Q25</f>
        <v>150</v>
      </c>
      <c r="R25" s="301">
        <f>P25+'Sep24'!R25</f>
        <v>0</v>
      </c>
      <c r="S25" s="301">
        <v>4840</v>
      </c>
      <c r="T25" s="301"/>
      <c r="U25" s="301">
        <v>1245</v>
      </c>
      <c r="V25" s="301"/>
      <c r="W25" s="301">
        <v>663</v>
      </c>
      <c r="X25" s="301"/>
      <c r="Y25" s="304">
        <f t="shared" si="1"/>
        <v>53.253012048192772</v>
      </c>
      <c r="Z25" s="304"/>
      <c r="AA25" s="301">
        <v>5341</v>
      </c>
      <c r="AB25" s="301"/>
      <c r="AC25" s="301">
        <v>2908</v>
      </c>
      <c r="AD25" s="301"/>
      <c r="AE25" s="301">
        <v>2433</v>
      </c>
      <c r="AF25" s="301"/>
      <c r="AG25" s="301">
        <v>71</v>
      </c>
      <c r="AH25" s="301"/>
      <c r="AI25" s="301">
        <v>375</v>
      </c>
      <c r="AJ25" s="301"/>
      <c r="AK25" s="301">
        <v>51</v>
      </c>
      <c r="AL25" s="301"/>
      <c r="AM25" s="301">
        <v>155</v>
      </c>
      <c r="AN25" s="301"/>
      <c r="AO25" s="301">
        <v>1291</v>
      </c>
      <c r="AP25" s="301"/>
      <c r="AQ25" s="301">
        <v>961</v>
      </c>
      <c r="AR25" s="301"/>
      <c r="AS25" s="301">
        <f t="shared" si="3"/>
        <v>2252</v>
      </c>
      <c r="AT25" s="301">
        <f t="shared" si="3"/>
        <v>0</v>
      </c>
      <c r="AU25" s="301">
        <f t="shared" si="4"/>
        <v>2252</v>
      </c>
      <c r="AV25" s="301">
        <f>AO25+'Sep24'!AV25</f>
        <v>4868</v>
      </c>
      <c r="AW25" s="301">
        <f>AP25+'Sep24'!AW25</f>
        <v>0</v>
      </c>
      <c r="AX25" s="301">
        <f>AQ25+'Sep24'!AX25</f>
        <v>3742</v>
      </c>
      <c r="AY25" s="301">
        <f>AR25+'Sep24'!AY25</f>
        <v>0</v>
      </c>
      <c r="AZ25" s="301">
        <f t="shared" si="5"/>
        <v>8610</v>
      </c>
      <c r="BA25" s="301">
        <f t="shared" si="5"/>
        <v>0</v>
      </c>
      <c r="BB25" s="301">
        <f t="shared" si="6"/>
        <v>8610</v>
      </c>
      <c r="BC25" s="301"/>
      <c r="BD25" s="301"/>
      <c r="BE25" s="301"/>
      <c r="BF25" s="301"/>
      <c r="BG25" s="301"/>
      <c r="BH25" s="301"/>
      <c r="BI25" s="301"/>
      <c r="BJ25" s="301"/>
      <c r="BK25" s="317"/>
      <c r="BL25" s="317"/>
      <c r="BM25" s="317"/>
    </row>
    <row r="26" spans="1:65" s="233" customFormat="1" ht="16.95" customHeight="1">
      <c r="A26" s="239"/>
      <c r="B26" s="240" t="s">
        <v>18</v>
      </c>
      <c r="C26" s="240">
        <f>SUM(C24:C25)</f>
        <v>145000</v>
      </c>
      <c r="D26" s="240">
        <f t="shared" ref="D26:BM26" si="13">SUM(D24:D25)</f>
        <v>0</v>
      </c>
      <c r="E26" s="231">
        <f t="shared" si="13"/>
        <v>12562</v>
      </c>
      <c r="F26" s="231">
        <f t="shared" si="13"/>
        <v>0</v>
      </c>
      <c r="G26" s="231">
        <f t="shared" si="13"/>
        <v>10249</v>
      </c>
      <c r="H26" s="326">
        <f t="shared" si="2"/>
        <v>81.587326858780443</v>
      </c>
      <c r="I26" s="231">
        <f t="shared" si="13"/>
        <v>0</v>
      </c>
      <c r="J26" s="231">
        <f t="shared" si="13"/>
        <v>0</v>
      </c>
      <c r="K26" s="231">
        <f t="shared" si="13"/>
        <v>39942</v>
      </c>
      <c r="L26" s="327">
        <f t="shared" si="0"/>
        <v>27.546206896551723</v>
      </c>
      <c r="M26" s="231">
        <f t="shared" si="13"/>
        <v>0</v>
      </c>
      <c r="N26" s="231">
        <f t="shared" si="13"/>
        <v>0</v>
      </c>
      <c r="O26" s="231">
        <f t="shared" si="13"/>
        <v>35</v>
      </c>
      <c r="P26" s="231">
        <f t="shared" si="13"/>
        <v>0</v>
      </c>
      <c r="Q26" s="231">
        <f t="shared" si="13"/>
        <v>165</v>
      </c>
      <c r="R26" s="231">
        <f t="shared" si="13"/>
        <v>0</v>
      </c>
      <c r="S26" s="231">
        <f t="shared" si="13"/>
        <v>8730</v>
      </c>
      <c r="T26" s="231">
        <f t="shared" si="13"/>
        <v>0</v>
      </c>
      <c r="U26" s="231">
        <f t="shared" si="13"/>
        <v>2963</v>
      </c>
      <c r="V26" s="231">
        <f t="shared" si="13"/>
        <v>0</v>
      </c>
      <c r="W26" s="231">
        <f t="shared" si="13"/>
        <v>1544</v>
      </c>
      <c r="X26" s="231">
        <f t="shared" si="13"/>
        <v>0</v>
      </c>
      <c r="Y26" s="326">
        <f t="shared" si="1"/>
        <v>52.109348633142083</v>
      </c>
      <c r="Z26" s="231">
        <f t="shared" si="13"/>
        <v>0</v>
      </c>
      <c r="AA26" s="231">
        <f t="shared" si="13"/>
        <v>10683</v>
      </c>
      <c r="AB26" s="231">
        <f t="shared" si="13"/>
        <v>0</v>
      </c>
      <c r="AC26" s="231">
        <f t="shared" si="13"/>
        <v>5670</v>
      </c>
      <c r="AD26" s="231">
        <f t="shared" si="13"/>
        <v>0</v>
      </c>
      <c r="AE26" s="231">
        <f t="shared" si="13"/>
        <v>5013</v>
      </c>
      <c r="AF26" s="231">
        <f t="shared" si="13"/>
        <v>0</v>
      </c>
      <c r="AG26" s="231">
        <f t="shared" si="13"/>
        <v>163</v>
      </c>
      <c r="AH26" s="231">
        <f t="shared" si="13"/>
        <v>0</v>
      </c>
      <c r="AI26" s="231">
        <f t="shared" si="13"/>
        <v>572</v>
      </c>
      <c r="AJ26" s="231">
        <f t="shared" si="13"/>
        <v>0</v>
      </c>
      <c r="AK26" s="231">
        <f t="shared" si="13"/>
        <v>130</v>
      </c>
      <c r="AL26" s="231">
        <f t="shared" si="13"/>
        <v>0</v>
      </c>
      <c r="AM26" s="231">
        <f t="shared" si="13"/>
        <v>274</v>
      </c>
      <c r="AN26" s="231">
        <f t="shared" si="13"/>
        <v>0</v>
      </c>
      <c r="AO26" s="231">
        <f t="shared" si="13"/>
        <v>2572</v>
      </c>
      <c r="AP26" s="231">
        <f t="shared" si="13"/>
        <v>0</v>
      </c>
      <c r="AQ26" s="231">
        <f t="shared" si="13"/>
        <v>1960</v>
      </c>
      <c r="AR26" s="231">
        <f t="shared" si="13"/>
        <v>0</v>
      </c>
      <c r="AS26" s="231">
        <f t="shared" si="13"/>
        <v>4532</v>
      </c>
      <c r="AT26" s="231">
        <f t="shared" si="13"/>
        <v>0</v>
      </c>
      <c r="AU26" s="231">
        <f t="shared" si="13"/>
        <v>4532</v>
      </c>
      <c r="AV26" s="231">
        <f t="shared" si="13"/>
        <v>9974</v>
      </c>
      <c r="AW26" s="231">
        <f t="shared" si="13"/>
        <v>0</v>
      </c>
      <c r="AX26" s="231">
        <f t="shared" si="13"/>
        <v>7612</v>
      </c>
      <c r="AY26" s="231">
        <f t="shared" si="13"/>
        <v>0</v>
      </c>
      <c r="AZ26" s="231">
        <f t="shared" si="13"/>
        <v>17586</v>
      </c>
      <c r="BA26" s="231">
        <f t="shared" si="13"/>
        <v>0</v>
      </c>
      <c r="BB26" s="231">
        <f t="shared" si="13"/>
        <v>17586</v>
      </c>
      <c r="BC26" s="231">
        <f t="shared" si="13"/>
        <v>0</v>
      </c>
      <c r="BD26" s="231">
        <f t="shared" si="13"/>
        <v>0</v>
      </c>
      <c r="BE26" s="231">
        <f t="shared" si="13"/>
        <v>0</v>
      </c>
      <c r="BF26" s="231">
        <f t="shared" si="13"/>
        <v>0</v>
      </c>
      <c r="BG26" s="231">
        <f t="shared" si="13"/>
        <v>0</v>
      </c>
      <c r="BH26" s="231">
        <f t="shared" si="13"/>
        <v>0</v>
      </c>
      <c r="BI26" s="231">
        <f t="shared" si="13"/>
        <v>0</v>
      </c>
      <c r="BJ26" s="231">
        <f t="shared" si="13"/>
        <v>0</v>
      </c>
      <c r="BK26" s="231">
        <f t="shared" si="13"/>
        <v>0</v>
      </c>
      <c r="BL26" s="231">
        <f t="shared" si="13"/>
        <v>0</v>
      </c>
      <c r="BM26" s="231">
        <f t="shared" si="13"/>
        <v>0</v>
      </c>
    </row>
    <row r="27" spans="1:65" s="316" customFormat="1" ht="16.95" customHeight="1">
      <c r="A27" s="307">
        <v>20</v>
      </c>
      <c r="B27" s="308" t="s">
        <v>30</v>
      </c>
      <c r="C27" s="300">
        <v>107500</v>
      </c>
      <c r="D27" s="300">
        <v>0</v>
      </c>
      <c r="E27" s="301">
        <v>7450</v>
      </c>
      <c r="F27" s="301"/>
      <c r="G27" s="301">
        <v>7433</v>
      </c>
      <c r="H27" s="304">
        <f t="shared" si="2"/>
        <v>99.771812080536918</v>
      </c>
      <c r="I27" s="301">
        <v>0</v>
      </c>
      <c r="J27" s="304"/>
      <c r="K27" s="301">
        <f>G27+'Sep24'!K27</f>
        <v>27864</v>
      </c>
      <c r="L27" s="305">
        <f t="shared" si="0"/>
        <v>25.92</v>
      </c>
      <c r="M27" s="301">
        <f>I27+'Sep24'!M27</f>
        <v>0</v>
      </c>
      <c r="N27" s="304"/>
      <c r="O27" s="301">
        <v>239</v>
      </c>
      <c r="P27" s="301">
        <v>0</v>
      </c>
      <c r="Q27" s="301">
        <f>O27+'Sep24'!Q27</f>
        <v>832</v>
      </c>
      <c r="R27" s="301">
        <f>P27+'Sep24'!R27</f>
        <v>0</v>
      </c>
      <c r="S27" s="301">
        <v>6079</v>
      </c>
      <c r="T27" s="301"/>
      <c r="U27" s="301">
        <v>2064</v>
      </c>
      <c r="V27" s="301"/>
      <c r="W27" s="301">
        <v>1075</v>
      </c>
      <c r="X27" s="301"/>
      <c r="Y27" s="304">
        <f t="shared" si="1"/>
        <v>52.083333333333336</v>
      </c>
      <c r="Z27" s="304"/>
      <c r="AA27" s="301">
        <v>7972</v>
      </c>
      <c r="AB27" s="301"/>
      <c r="AC27" s="301">
        <v>4262</v>
      </c>
      <c r="AD27" s="301"/>
      <c r="AE27" s="301">
        <v>3830</v>
      </c>
      <c r="AF27" s="301"/>
      <c r="AG27" s="301">
        <v>204</v>
      </c>
      <c r="AH27" s="301"/>
      <c r="AI27" s="301">
        <v>585</v>
      </c>
      <c r="AJ27" s="301"/>
      <c r="AK27" s="301">
        <v>140</v>
      </c>
      <c r="AL27" s="301"/>
      <c r="AM27" s="301">
        <v>409</v>
      </c>
      <c r="AN27" s="301"/>
      <c r="AO27" s="301">
        <v>1830</v>
      </c>
      <c r="AP27" s="301"/>
      <c r="AQ27" s="301">
        <v>1465</v>
      </c>
      <c r="AR27" s="301">
        <v>0</v>
      </c>
      <c r="AS27" s="301">
        <f t="shared" si="3"/>
        <v>3295</v>
      </c>
      <c r="AT27" s="301">
        <f t="shared" si="3"/>
        <v>0</v>
      </c>
      <c r="AU27" s="301">
        <f t="shared" si="4"/>
        <v>3295</v>
      </c>
      <c r="AV27" s="301">
        <f>AO27+'Sep24'!AV27</f>
        <v>6869</v>
      </c>
      <c r="AW27" s="301">
        <f>AP27+'Sep24'!AW27</f>
        <v>0</v>
      </c>
      <c r="AX27" s="301">
        <f>AQ27+'Sep24'!AX27</f>
        <v>5577</v>
      </c>
      <c r="AY27" s="301">
        <f>AR27+'Sep24'!AY27</f>
        <v>0</v>
      </c>
      <c r="AZ27" s="301">
        <f t="shared" si="5"/>
        <v>12446</v>
      </c>
      <c r="BA27" s="301">
        <f t="shared" si="5"/>
        <v>0</v>
      </c>
      <c r="BB27" s="301">
        <f t="shared" si="6"/>
        <v>12446</v>
      </c>
      <c r="BC27" s="301"/>
      <c r="BD27" s="301"/>
      <c r="BE27" s="301"/>
      <c r="BF27" s="301"/>
      <c r="BG27" s="301"/>
      <c r="BH27" s="301"/>
      <c r="BI27" s="301"/>
      <c r="BJ27" s="301"/>
      <c r="BK27" s="317"/>
      <c r="BL27" s="317"/>
      <c r="BM27" s="317"/>
    </row>
    <row r="28" spans="1:65" s="316" customFormat="1" ht="16.95" customHeight="1">
      <c r="A28" s="302">
        <v>21</v>
      </c>
      <c r="B28" s="303" t="s">
        <v>31</v>
      </c>
      <c r="C28" s="300">
        <v>25000</v>
      </c>
      <c r="D28" s="300">
        <v>0</v>
      </c>
      <c r="E28" s="301">
        <v>1591</v>
      </c>
      <c r="F28" s="301"/>
      <c r="G28" s="301">
        <v>1777</v>
      </c>
      <c r="H28" s="304">
        <f t="shared" si="2"/>
        <v>111.69076052796983</v>
      </c>
      <c r="I28" s="301">
        <v>0</v>
      </c>
      <c r="J28" s="304"/>
      <c r="K28" s="301">
        <f>G28+'Sep24'!K28</f>
        <v>7248</v>
      </c>
      <c r="L28" s="305">
        <f t="shared" si="0"/>
        <v>28.992000000000001</v>
      </c>
      <c r="M28" s="301">
        <f>I28+'Sep24'!M28</f>
        <v>0</v>
      </c>
      <c r="N28" s="304"/>
      <c r="O28" s="301">
        <v>130</v>
      </c>
      <c r="P28" s="301">
        <v>0</v>
      </c>
      <c r="Q28" s="301">
        <f>O28+'Sep24'!Q28</f>
        <v>509</v>
      </c>
      <c r="R28" s="301">
        <f>P28+'Sep24'!R28</f>
        <v>0</v>
      </c>
      <c r="S28" s="301">
        <v>1945</v>
      </c>
      <c r="T28" s="301"/>
      <c r="U28" s="301">
        <v>573</v>
      </c>
      <c r="V28" s="301"/>
      <c r="W28" s="301">
        <v>306</v>
      </c>
      <c r="X28" s="301"/>
      <c r="Y28" s="304">
        <f t="shared" si="1"/>
        <v>53.403141361256544</v>
      </c>
      <c r="Z28" s="304"/>
      <c r="AA28" s="301">
        <v>2182</v>
      </c>
      <c r="AB28" s="301"/>
      <c r="AC28" s="301">
        <v>1126</v>
      </c>
      <c r="AD28" s="301"/>
      <c r="AE28" s="301">
        <v>959</v>
      </c>
      <c r="AF28" s="301"/>
      <c r="AG28" s="301">
        <v>63</v>
      </c>
      <c r="AH28" s="301"/>
      <c r="AI28" s="301">
        <v>137</v>
      </c>
      <c r="AJ28" s="301"/>
      <c r="AK28" s="301">
        <v>37</v>
      </c>
      <c r="AL28" s="301"/>
      <c r="AM28" s="301">
        <v>31</v>
      </c>
      <c r="AN28" s="301"/>
      <c r="AO28" s="301">
        <v>522</v>
      </c>
      <c r="AP28" s="301"/>
      <c r="AQ28" s="301">
        <v>384</v>
      </c>
      <c r="AR28" s="301">
        <v>0</v>
      </c>
      <c r="AS28" s="301">
        <f t="shared" si="3"/>
        <v>906</v>
      </c>
      <c r="AT28" s="301">
        <f t="shared" si="3"/>
        <v>0</v>
      </c>
      <c r="AU28" s="301">
        <f t="shared" si="4"/>
        <v>906</v>
      </c>
      <c r="AV28" s="301">
        <f>AO28+'Sep24'!AV28</f>
        <v>1881</v>
      </c>
      <c r="AW28" s="301">
        <f>AP28+'Sep24'!AW28</f>
        <v>0</v>
      </c>
      <c r="AX28" s="301">
        <f>AQ28+'Sep24'!AX28</f>
        <v>1423</v>
      </c>
      <c r="AY28" s="301">
        <f>AR28+'Sep24'!AY28</f>
        <v>0</v>
      </c>
      <c r="AZ28" s="301">
        <f t="shared" si="5"/>
        <v>3304</v>
      </c>
      <c r="BA28" s="301">
        <f t="shared" si="5"/>
        <v>0</v>
      </c>
      <c r="BB28" s="301">
        <f t="shared" si="6"/>
        <v>3304</v>
      </c>
      <c r="BC28" s="301"/>
      <c r="BD28" s="301"/>
      <c r="BE28" s="301"/>
      <c r="BF28" s="301"/>
      <c r="BG28" s="301"/>
      <c r="BH28" s="301"/>
      <c r="BI28" s="301"/>
      <c r="BJ28" s="301"/>
      <c r="BK28" s="317"/>
      <c r="BL28" s="317"/>
      <c r="BM28" s="317"/>
    </row>
    <row r="29" spans="1:65" s="233" customFormat="1" ht="16.95" customHeight="1">
      <c r="A29" s="239"/>
      <c r="B29" s="240" t="s">
        <v>18</v>
      </c>
      <c r="C29" s="240">
        <f>SUM(C27:C28)</f>
        <v>132500</v>
      </c>
      <c r="D29" s="240">
        <f t="shared" ref="D29:BM29" si="14">SUM(D27:D28)</f>
        <v>0</v>
      </c>
      <c r="E29" s="231">
        <f t="shared" si="14"/>
        <v>9041</v>
      </c>
      <c r="F29" s="231">
        <f t="shared" si="14"/>
        <v>0</v>
      </c>
      <c r="G29" s="231">
        <f t="shared" si="14"/>
        <v>9210</v>
      </c>
      <c r="H29" s="330">
        <f t="shared" si="2"/>
        <v>101.86926224975113</v>
      </c>
      <c r="I29" s="231">
        <f t="shared" si="14"/>
        <v>0</v>
      </c>
      <c r="J29" s="231">
        <f t="shared" si="14"/>
        <v>0</v>
      </c>
      <c r="K29" s="231">
        <f t="shared" si="14"/>
        <v>35112</v>
      </c>
      <c r="L29" s="327">
        <f t="shared" si="0"/>
        <v>26.499622641509433</v>
      </c>
      <c r="M29" s="231">
        <f t="shared" si="14"/>
        <v>0</v>
      </c>
      <c r="N29" s="231">
        <f t="shared" si="14"/>
        <v>0</v>
      </c>
      <c r="O29" s="231">
        <f t="shared" si="14"/>
        <v>369</v>
      </c>
      <c r="P29" s="231">
        <f t="shared" si="14"/>
        <v>0</v>
      </c>
      <c r="Q29" s="231">
        <f t="shared" si="14"/>
        <v>1341</v>
      </c>
      <c r="R29" s="231">
        <f t="shared" si="14"/>
        <v>0</v>
      </c>
      <c r="S29" s="231">
        <f t="shared" si="14"/>
        <v>8024</v>
      </c>
      <c r="T29" s="231">
        <f t="shared" si="14"/>
        <v>0</v>
      </c>
      <c r="U29" s="231">
        <f t="shared" si="14"/>
        <v>2637</v>
      </c>
      <c r="V29" s="231">
        <f t="shared" si="14"/>
        <v>0</v>
      </c>
      <c r="W29" s="231">
        <f t="shared" si="14"/>
        <v>1381</v>
      </c>
      <c r="X29" s="231">
        <f t="shared" si="14"/>
        <v>0</v>
      </c>
      <c r="Y29" s="326">
        <f t="shared" si="1"/>
        <v>52.370117557830866</v>
      </c>
      <c r="Z29" s="231">
        <f t="shared" si="14"/>
        <v>0</v>
      </c>
      <c r="AA29" s="231">
        <f t="shared" si="14"/>
        <v>10154</v>
      </c>
      <c r="AB29" s="231">
        <f t="shared" si="14"/>
        <v>0</v>
      </c>
      <c r="AC29" s="231">
        <f t="shared" si="14"/>
        <v>5388</v>
      </c>
      <c r="AD29" s="231">
        <f t="shared" si="14"/>
        <v>0</v>
      </c>
      <c r="AE29" s="231">
        <f t="shared" si="14"/>
        <v>4789</v>
      </c>
      <c r="AF29" s="231">
        <f t="shared" si="14"/>
        <v>0</v>
      </c>
      <c r="AG29" s="231">
        <f t="shared" si="14"/>
        <v>267</v>
      </c>
      <c r="AH29" s="231">
        <f t="shared" si="14"/>
        <v>0</v>
      </c>
      <c r="AI29" s="231">
        <f t="shared" si="14"/>
        <v>722</v>
      </c>
      <c r="AJ29" s="231">
        <f t="shared" si="14"/>
        <v>0</v>
      </c>
      <c r="AK29" s="231">
        <f t="shared" si="14"/>
        <v>177</v>
      </c>
      <c r="AL29" s="231">
        <f t="shared" si="14"/>
        <v>0</v>
      </c>
      <c r="AM29" s="231">
        <f t="shared" si="14"/>
        <v>440</v>
      </c>
      <c r="AN29" s="231">
        <f t="shared" si="14"/>
        <v>0</v>
      </c>
      <c r="AO29" s="231">
        <f t="shared" si="14"/>
        <v>2352</v>
      </c>
      <c r="AP29" s="231">
        <f t="shared" si="14"/>
        <v>0</v>
      </c>
      <c r="AQ29" s="231">
        <f t="shared" si="14"/>
        <v>1849</v>
      </c>
      <c r="AR29" s="231">
        <f t="shared" si="14"/>
        <v>0</v>
      </c>
      <c r="AS29" s="231">
        <f t="shared" si="14"/>
        <v>4201</v>
      </c>
      <c r="AT29" s="231">
        <f t="shared" si="14"/>
        <v>0</v>
      </c>
      <c r="AU29" s="231">
        <f t="shared" si="14"/>
        <v>4201</v>
      </c>
      <c r="AV29" s="231">
        <f t="shared" si="14"/>
        <v>8750</v>
      </c>
      <c r="AW29" s="231">
        <f t="shared" si="14"/>
        <v>0</v>
      </c>
      <c r="AX29" s="231">
        <f t="shared" si="14"/>
        <v>7000</v>
      </c>
      <c r="AY29" s="231">
        <f t="shared" si="14"/>
        <v>0</v>
      </c>
      <c r="AZ29" s="231">
        <f t="shared" si="14"/>
        <v>15750</v>
      </c>
      <c r="BA29" s="231">
        <f t="shared" si="14"/>
        <v>0</v>
      </c>
      <c r="BB29" s="231">
        <f t="shared" si="14"/>
        <v>15750</v>
      </c>
      <c r="BC29" s="231">
        <f t="shared" si="14"/>
        <v>0</v>
      </c>
      <c r="BD29" s="231">
        <f t="shared" si="14"/>
        <v>0</v>
      </c>
      <c r="BE29" s="231">
        <f t="shared" si="14"/>
        <v>0</v>
      </c>
      <c r="BF29" s="231">
        <f t="shared" si="14"/>
        <v>0</v>
      </c>
      <c r="BG29" s="231">
        <f t="shared" si="14"/>
        <v>0</v>
      </c>
      <c r="BH29" s="231">
        <f t="shared" si="14"/>
        <v>0</v>
      </c>
      <c r="BI29" s="231">
        <f t="shared" si="14"/>
        <v>0</v>
      </c>
      <c r="BJ29" s="231">
        <f t="shared" si="14"/>
        <v>0</v>
      </c>
      <c r="BK29" s="231">
        <f t="shared" si="14"/>
        <v>0</v>
      </c>
      <c r="BL29" s="231">
        <f t="shared" si="14"/>
        <v>0</v>
      </c>
      <c r="BM29" s="231">
        <f t="shared" si="14"/>
        <v>0</v>
      </c>
    </row>
    <row r="30" spans="1:65" s="316" customFormat="1" ht="16.95" customHeight="1">
      <c r="A30" s="307">
        <v>22</v>
      </c>
      <c r="B30" s="308" t="s">
        <v>32</v>
      </c>
      <c r="C30" s="300">
        <v>90000</v>
      </c>
      <c r="D30" s="300">
        <v>35000</v>
      </c>
      <c r="E30" s="301">
        <v>7790</v>
      </c>
      <c r="F30" s="301">
        <v>2810</v>
      </c>
      <c r="G30" s="301">
        <v>7276</v>
      </c>
      <c r="H30" s="304">
        <f t="shared" si="2"/>
        <v>93.401797175866491</v>
      </c>
      <c r="I30" s="301">
        <v>2095</v>
      </c>
      <c r="J30" s="304">
        <f t="shared" si="8"/>
        <v>74.555160142348754</v>
      </c>
      <c r="K30" s="301">
        <f>G30+'Sep24'!K30</f>
        <v>27858</v>
      </c>
      <c r="L30" s="305">
        <f t="shared" si="0"/>
        <v>30.953333333333333</v>
      </c>
      <c r="M30" s="301">
        <f>I30+'Sep24'!M30</f>
        <v>9169</v>
      </c>
      <c r="N30" s="304">
        <v>20.21</v>
      </c>
      <c r="O30" s="301">
        <v>321</v>
      </c>
      <c r="P30" s="301">
        <v>45</v>
      </c>
      <c r="Q30" s="301">
        <f>O30+'Sep24'!Q30</f>
        <v>1320</v>
      </c>
      <c r="R30" s="301">
        <f>P30+'Sep24'!R30</f>
        <v>299</v>
      </c>
      <c r="S30" s="301">
        <v>7490</v>
      </c>
      <c r="T30" s="301">
        <v>3123</v>
      </c>
      <c r="U30" s="301">
        <v>2192</v>
      </c>
      <c r="V30" s="301">
        <v>935</v>
      </c>
      <c r="W30" s="301">
        <v>1283</v>
      </c>
      <c r="X30" s="301">
        <v>547</v>
      </c>
      <c r="Y30" s="304">
        <f t="shared" si="1"/>
        <v>58.53102189781022</v>
      </c>
      <c r="Z30" s="304">
        <f t="shared" si="1"/>
        <v>58.502673796791441</v>
      </c>
      <c r="AA30" s="301">
        <v>7824</v>
      </c>
      <c r="AB30" s="301">
        <v>2984</v>
      </c>
      <c r="AC30" s="301">
        <v>3670</v>
      </c>
      <c r="AD30" s="301">
        <v>1484</v>
      </c>
      <c r="AE30" s="301">
        <v>2990</v>
      </c>
      <c r="AF30" s="301">
        <v>1190</v>
      </c>
      <c r="AG30" s="301">
        <v>149</v>
      </c>
      <c r="AH30" s="301">
        <v>79</v>
      </c>
      <c r="AI30" s="301">
        <v>451</v>
      </c>
      <c r="AJ30" s="301">
        <v>238</v>
      </c>
      <c r="AK30" s="301">
        <v>129</v>
      </c>
      <c r="AL30" s="301">
        <v>68</v>
      </c>
      <c r="AM30" s="301">
        <v>399</v>
      </c>
      <c r="AN30" s="301">
        <v>130</v>
      </c>
      <c r="AO30" s="301">
        <v>1972</v>
      </c>
      <c r="AP30" s="301">
        <v>620</v>
      </c>
      <c r="AQ30" s="301">
        <v>1477</v>
      </c>
      <c r="AR30" s="301">
        <v>501</v>
      </c>
      <c r="AS30" s="301">
        <f t="shared" si="3"/>
        <v>3449</v>
      </c>
      <c r="AT30" s="301">
        <f t="shared" si="3"/>
        <v>1121</v>
      </c>
      <c r="AU30" s="301">
        <f t="shared" si="4"/>
        <v>4570</v>
      </c>
      <c r="AV30" s="301">
        <f>AO30+'Sep24'!AV30</f>
        <v>7281</v>
      </c>
      <c r="AW30" s="301">
        <f>AP30+'Sep24'!AW30</f>
        <v>2815</v>
      </c>
      <c r="AX30" s="301">
        <f>AQ30+'Sep24'!AX30</f>
        <v>5819</v>
      </c>
      <c r="AY30" s="301">
        <f>AR30+'Sep24'!AY30</f>
        <v>2322</v>
      </c>
      <c r="AZ30" s="301">
        <f t="shared" si="5"/>
        <v>13100</v>
      </c>
      <c r="BA30" s="301">
        <f t="shared" si="5"/>
        <v>5137</v>
      </c>
      <c r="BB30" s="301">
        <f t="shared" si="6"/>
        <v>18237</v>
      </c>
      <c r="BC30" s="301">
        <v>55</v>
      </c>
      <c r="BD30" s="301">
        <v>275</v>
      </c>
      <c r="BE30" s="301">
        <f>BC30+'Sep24'!BE30</f>
        <v>220</v>
      </c>
      <c r="BF30" s="301">
        <f>BD30+'Sep24'!BF30</f>
        <v>1100</v>
      </c>
      <c r="BG30" s="301">
        <v>4</v>
      </c>
      <c r="BH30" s="301">
        <v>2580</v>
      </c>
      <c r="BI30" s="301"/>
      <c r="BJ30" s="301">
        <f>SUM(BH30:BI30)</f>
        <v>2580</v>
      </c>
      <c r="BK30" s="301">
        <f>'Sep24'!BK30+BH30</f>
        <v>10430</v>
      </c>
      <c r="BL30" s="301">
        <f>'Sep24'!BL30+BI30</f>
        <v>0</v>
      </c>
      <c r="BM30" s="301">
        <f>SUM(BK30:BL30)</f>
        <v>10430</v>
      </c>
    </row>
    <row r="31" spans="1:65" s="316" customFormat="1" ht="16.95" customHeight="1">
      <c r="A31" s="299">
        <v>23</v>
      </c>
      <c r="B31" s="300" t="s">
        <v>33</v>
      </c>
      <c r="C31" s="300">
        <v>65500</v>
      </c>
      <c r="D31" s="300">
        <v>0</v>
      </c>
      <c r="E31" s="301">
        <v>5270</v>
      </c>
      <c r="F31" s="301"/>
      <c r="G31" s="301">
        <v>5269</v>
      </c>
      <c r="H31" s="304">
        <f t="shared" si="2"/>
        <v>99.981024667931692</v>
      </c>
      <c r="I31" s="301">
        <v>0</v>
      </c>
      <c r="J31" s="304"/>
      <c r="K31" s="301">
        <f>G31+'Sep24'!K31</f>
        <v>20362</v>
      </c>
      <c r="L31" s="305">
        <f t="shared" si="0"/>
        <v>31.087022900763358</v>
      </c>
      <c r="M31" s="301">
        <f>I31+'Sep24'!M31</f>
        <v>0</v>
      </c>
      <c r="N31" s="304"/>
      <c r="O31" s="301">
        <v>125</v>
      </c>
      <c r="P31" s="301"/>
      <c r="Q31" s="301">
        <f>O31+'Sep24'!Q31</f>
        <v>505</v>
      </c>
      <c r="R31" s="301">
        <f>P31+'Sep24'!R31</f>
        <v>0</v>
      </c>
      <c r="S31" s="301">
        <v>4885</v>
      </c>
      <c r="T31" s="301"/>
      <c r="U31" s="301">
        <v>1366</v>
      </c>
      <c r="V31" s="301"/>
      <c r="W31" s="301">
        <v>742</v>
      </c>
      <c r="X31" s="301"/>
      <c r="Y31" s="304">
        <f t="shared" si="1"/>
        <v>54.319180087847734</v>
      </c>
      <c r="Z31" s="304"/>
      <c r="AA31" s="301">
        <v>4963</v>
      </c>
      <c r="AB31" s="301"/>
      <c r="AC31" s="301">
        <v>2570</v>
      </c>
      <c r="AD31" s="301"/>
      <c r="AE31" s="301">
        <v>2054</v>
      </c>
      <c r="AF31" s="301"/>
      <c r="AG31" s="301">
        <v>82</v>
      </c>
      <c r="AH31" s="301"/>
      <c r="AI31" s="301">
        <v>310</v>
      </c>
      <c r="AJ31" s="301"/>
      <c r="AK31" s="301">
        <v>67</v>
      </c>
      <c r="AL31" s="301"/>
      <c r="AM31" s="301">
        <v>106</v>
      </c>
      <c r="AN31" s="301"/>
      <c r="AO31" s="301">
        <v>1198</v>
      </c>
      <c r="AP31" s="301"/>
      <c r="AQ31" s="301">
        <v>1052</v>
      </c>
      <c r="AR31" s="301"/>
      <c r="AS31" s="301">
        <f t="shared" si="3"/>
        <v>2250</v>
      </c>
      <c r="AT31" s="301">
        <f t="shared" si="3"/>
        <v>0</v>
      </c>
      <c r="AU31" s="301">
        <f t="shared" si="4"/>
        <v>2250</v>
      </c>
      <c r="AV31" s="301">
        <f>AO31+'Sep24'!AV31</f>
        <v>4853</v>
      </c>
      <c r="AW31" s="301">
        <f>AP31+'Sep24'!AW31</f>
        <v>0</v>
      </c>
      <c r="AX31" s="301">
        <f>AQ31+'Sep24'!AX31</f>
        <v>4121</v>
      </c>
      <c r="AY31" s="301">
        <f>AR31+'Sep24'!AY31</f>
        <v>0</v>
      </c>
      <c r="AZ31" s="301">
        <f t="shared" si="5"/>
        <v>8974</v>
      </c>
      <c r="BA31" s="301">
        <f t="shared" si="5"/>
        <v>0</v>
      </c>
      <c r="BB31" s="301">
        <f t="shared" si="6"/>
        <v>8974</v>
      </c>
      <c r="BC31" s="301"/>
      <c r="BD31" s="301"/>
      <c r="BE31" s="301"/>
      <c r="BF31" s="301"/>
      <c r="BG31" s="301"/>
      <c r="BH31" s="301"/>
      <c r="BI31" s="301"/>
      <c r="BJ31" s="301"/>
      <c r="BK31" s="317"/>
      <c r="BL31" s="317"/>
      <c r="BM31" s="317"/>
    </row>
    <row r="32" spans="1:65" s="316" customFormat="1" ht="16.95" customHeight="1">
      <c r="A32" s="302">
        <v>24</v>
      </c>
      <c r="B32" s="303" t="s">
        <v>34</v>
      </c>
      <c r="C32" s="300">
        <v>55500</v>
      </c>
      <c r="D32" s="300">
        <v>0</v>
      </c>
      <c r="E32" s="301">
        <v>4408</v>
      </c>
      <c r="F32" s="301"/>
      <c r="G32" s="301">
        <v>3874</v>
      </c>
      <c r="H32" s="304">
        <f t="shared" si="2"/>
        <v>87.885662431941924</v>
      </c>
      <c r="I32" s="301">
        <v>0</v>
      </c>
      <c r="J32" s="304"/>
      <c r="K32" s="301">
        <f>G32+'Sep24'!K32</f>
        <v>15976</v>
      </c>
      <c r="L32" s="305">
        <f t="shared" si="0"/>
        <v>28.785585585585586</v>
      </c>
      <c r="M32" s="301">
        <f>I32+'Sep24'!M32</f>
        <v>0</v>
      </c>
      <c r="N32" s="304"/>
      <c r="O32" s="301">
        <v>30</v>
      </c>
      <c r="P32" s="301"/>
      <c r="Q32" s="301">
        <f>O32+'Sep24'!Q32</f>
        <v>70</v>
      </c>
      <c r="R32" s="301">
        <f>P32+'Sep24'!R32</f>
        <v>0</v>
      </c>
      <c r="S32" s="301">
        <v>3932</v>
      </c>
      <c r="T32" s="301"/>
      <c r="U32" s="301">
        <v>1416</v>
      </c>
      <c r="V32" s="301"/>
      <c r="W32" s="301">
        <v>867</v>
      </c>
      <c r="X32" s="301"/>
      <c r="Y32" s="304">
        <f t="shared" si="1"/>
        <v>61.228813559322035</v>
      </c>
      <c r="Z32" s="304"/>
      <c r="AA32" s="301">
        <v>3708</v>
      </c>
      <c r="AB32" s="301"/>
      <c r="AC32" s="301">
        <v>2209</v>
      </c>
      <c r="AD32" s="301"/>
      <c r="AE32" s="301">
        <v>1115</v>
      </c>
      <c r="AF32" s="301"/>
      <c r="AG32" s="301">
        <v>86</v>
      </c>
      <c r="AH32" s="301"/>
      <c r="AI32" s="301">
        <v>236</v>
      </c>
      <c r="AJ32" s="301"/>
      <c r="AK32" s="301">
        <v>68</v>
      </c>
      <c r="AL32" s="301"/>
      <c r="AM32" s="301">
        <v>238</v>
      </c>
      <c r="AN32" s="301"/>
      <c r="AO32" s="301">
        <v>999</v>
      </c>
      <c r="AP32" s="301"/>
      <c r="AQ32" s="301">
        <v>827</v>
      </c>
      <c r="AR32" s="301"/>
      <c r="AS32" s="301">
        <f t="shared" si="3"/>
        <v>1826</v>
      </c>
      <c r="AT32" s="301">
        <f t="shared" si="3"/>
        <v>0</v>
      </c>
      <c r="AU32" s="301">
        <f t="shared" si="4"/>
        <v>1826</v>
      </c>
      <c r="AV32" s="301">
        <f>AO32+'Sep24'!AV32</f>
        <v>4020</v>
      </c>
      <c r="AW32" s="301">
        <f>AP32+'Sep24'!AW32</f>
        <v>0</v>
      </c>
      <c r="AX32" s="301">
        <f>AQ32+'Sep24'!AX32</f>
        <v>3269</v>
      </c>
      <c r="AY32" s="301">
        <f>AR32+'Sep24'!AY32</f>
        <v>0</v>
      </c>
      <c r="AZ32" s="301">
        <f t="shared" si="5"/>
        <v>7289</v>
      </c>
      <c r="BA32" s="301">
        <f t="shared" si="5"/>
        <v>0</v>
      </c>
      <c r="BB32" s="301">
        <f t="shared" si="6"/>
        <v>7289</v>
      </c>
      <c r="BC32" s="301"/>
      <c r="BD32" s="301"/>
      <c r="BE32" s="301"/>
      <c r="BF32" s="301"/>
      <c r="BG32" s="301"/>
      <c r="BH32" s="301"/>
      <c r="BI32" s="301"/>
      <c r="BJ32" s="301"/>
      <c r="BK32" s="317"/>
      <c r="BL32" s="317"/>
      <c r="BM32" s="317"/>
    </row>
    <row r="33" spans="1:65" s="233" customFormat="1" ht="16.95" customHeight="1">
      <c r="A33" s="239"/>
      <c r="B33" s="241" t="s">
        <v>18</v>
      </c>
      <c r="C33" s="240">
        <f>SUM(C30:C32)</f>
        <v>211000</v>
      </c>
      <c r="D33" s="240">
        <f t="shared" ref="D33:BM33" si="15">SUM(D30:D32)</f>
        <v>35000</v>
      </c>
      <c r="E33" s="231">
        <f t="shared" si="15"/>
        <v>17468</v>
      </c>
      <c r="F33" s="231">
        <f t="shared" si="15"/>
        <v>2810</v>
      </c>
      <c r="G33" s="231">
        <f t="shared" si="15"/>
        <v>16419</v>
      </c>
      <c r="H33" s="326">
        <f t="shared" si="2"/>
        <v>93.994733226471268</v>
      </c>
      <c r="I33" s="231">
        <f t="shared" si="15"/>
        <v>2095</v>
      </c>
      <c r="J33" s="326">
        <f t="shared" si="8"/>
        <v>74.555160142348754</v>
      </c>
      <c r="K33" s="231">
        <f t="shared" si="15"/>
        <v>64196</v>
      </c>
      <c r="L33" s="327">
        <f t="shared" si="0"/>
        <v>30.424644549763034</v>
      </c>
      <c r="M33" s="231">
        <f t="shared" si="15"/>
        <v>9169</v>
      </c>
      <c r="N33" s="326">
        <f t="shared" si="9"/>
        <v>26.197142857142858</v>
      </c>
      <c r="O33" s="231">
        <f t="shared" si="15"/>
        <v>476</v>
      </c>
      <c r="P33" s="231">
        <f t="shared" si="15"/>
        <v>45</v>
      </c>
      <c r="Q33" s="231">
        <f t="shared" si="15"/>
        <v>1895</v>
      </c>
      <c r="R33" s="231">
        <f t="shared" si="15"/>
        <v>299</v>
      </c>
      <c r="S33" s="231">
        <f t="shared" si="15"/>
        <v>16307</v>
      </c>
      <c r="T33" s="231">
        <f t="shared" si="15"/>
        <v>3123</v>
      </c>
      <c r="U33" s="231">
        <f t="shared" si="15"/>
        <v>4974</v>
      </c>
      <c r="V33" s="231">
        <f t="shared" si="15"/>
        <v>935</v>
      </c>
      <c r="W33" s="231">
        <f t="shared" si="15"/>
        <v>2892</v>
      </c>
      <c r="X33" s="231">
        <f t="shared" si="15"/>
        <v>547</v>
      </c>
      <c r="Y33" s="326">
        <f t="shared" si="1"/>
        <v>58.142340168878164</v>
      </c>
      <c r="Z33" s="326">
        <f t="shared" si="1"/>
        <v>58.502673796791441</v>
      </c>
      <c r="AA33" s="231">
        <f t="shared" si="15"/>
        <v>16495</v>
      </c>
      <c r="AB33" s="231">
        <f t="shared" si="15"/>
        <v>2984</v>
      </c>
      <c r="AC33" s="231">
        <f t="shared" si="15"/>
        <v>8449</v>
      </c>
      <c r="AD33" s="231">
        <f t="shared" si="15"/>
        <v>1484</v>
      </c>
      <c r="AE33" s="231">
        <f t="shared" si="15"/>
        <v>6159</v>
      </c>
      <c r="AF33" s="231">
        <f t="shared" si="15"/>
        <v>1190</v>
      </c>
      <c r="AG33" s="231">
        <f t="shared" si="15"/>
        <v>317</v>
      </c>
      <c r="AH33" s="231">
        <f t="shared" si="15"/>
        <v>79</v>
      </c>
      <c r="AI33" s="231">
        <f t="shared" si="15"/>
        <v>997</v>
      </c>
      <c r="AJ33" s="231">
        <f t="shared" si="15"/>
        <v>238</v>
      </c>
      <c r="AK33" s="231">
        <f t="shared" si="15"/>
        <v>264</v>
      </c>
      <c r="AL33" s="231">
        <f t="shared" si="15"/>
        <v>68</v>
      </c>
      <c r="AM33" s="231">
        <f t="shared" si="15"/>
        <v>743</v>
      </c>
      <c r="AN33" s="231">
        <f t="shared" si="15"/>
        <v>130</v>
      </c>
      <c r="AO33" s="231">
        <f t="shared" si="15"/>
        <v>4169</v>
      </c>
      <c r="AP33" s="231">
        <f t="shared" si="15"/>
        <v>620</v>
      </c>
      <c r="AQ33" s="231">
        <f t="shared" si="15"/>
        <v>3356</v>
      </c>
      <c r="AR33" s="231">
        <f t="shared" si="15"/>
        <v>501</v>
      </c>
      <c r="AS33" s="231">
        <f t="shared" si="15"/>
        <v>7525</v>
      </c>
      <c r="AT33" s="231">
        <f t="shared" si="15"/>
        <v>1121</v>
      </c>
      <c r="AU33" s="231">
        <f t="shared" si="15"/>
        <v>8646</v>
      </c>
      <c r="AV33" s="231">
        <f t="shared" si="15"/>
        <v>16154</v>
      </c>
      <c r="AW33" s="231">
        <f t="shared" si="15"/>
        <v>2815</v>
      </c>
      <c r="AX33" s="231">
        <f t="shared" si="15"/>
        <v>13209</v>
      </c>
      <c r="AY33" s="231">
        <f t="shared" si="15"/>
        <v>2322</v>
      </c>
      <c r="AZ33" s="231">
        <f t="shared" si="15"/>
        <v>29363</v>
      </c>
      <c r="BA33" s="231">
        <f t="shared" si="15"/>
        <v>5137</v>
      </c>
      <c r="BB33" s="231">
        <f t="shared" si="15"/>
        <v>34500</v>
      </c>
      <c r="BC33" s="231">
        <f t="shared" si="15"/>
        <v>55</v>
      </c>
      <c r="BD33" s="231">
        <f t="shared" si="15"/>
        <v>275</v>
      </c>
      <c r="BE33" s="231">
        <f t="shared" si="15"/>
        <v>220</v>
      </c>
      <c r="BF33" s="231">
        <f t="shared" si="15"/>
        <v>1100</v>
      </c>
      <c r="BG33" s="231">
        <f t="shared" si="15"/>
        <v>4</v>
      </c>
      <c r="BH33" s="231">
        <f t="shared" si="15"/>
        <v>2580</v>
      </c>
      <c r="BI33" s="231">
        <f t="shared" si="15"/>
        <v>0</v>
      </c>
      <c r="BJ33" s="231">
        <f t="shared" si="15"/>
        <v>2580</v>
      </c>
      <c r="BK33" s="231">
        <f t="shared" si="15"/>
        <v>10430</v>
      </c>
      <c r="BL33" s="231">
        <f t="shared" si="15"/>
        <v>0</v>
      </c>
      <c r="BM33" s="231">
        <f t="shared" si="15"/>
        <v>10430</v>
      </c>
    </row>
    <row r="34" spans="1:65" s="316" customFormat="1" ht="16.95" customHeight="1">
      <c r="A34" s="307">
        <v>25</v>
      </c>
      <c r="B34" s="308" t="s">
        <v>35</v>
      </c>
      <c r="C34" s="300">
        <v>38000</v>
      </c>
      <c r="D34" s="300">
        <v>4000</v>
      </c>
      <c r="E34" s="301">
        <v>3170</v>
      </c>
      <c r="F34" s="301">
        <v>335</v>
      </c>
      <c r="G34" s="301">
        <v>2376</v>
      </c>
      <c r="H34" s="304">
        <f t="shared" si="2"/>
        <v>74.952681388012621</v>
      </c>
      <c r="I34" s="301">
        <v>0</v>
      </c>
      <c r="J34" s="304">
        <f t="shared" si="8"/>
        <v>0</v>
      </c>
      <c r="K34" s="301">
        <f>G34+'Sep24'!K34</f>
        <v>10478</v>
      </c>
      <c r="L34" s="305">
        <f t="shared" si="0"/>
        <v>27.573684210526316</v>
      </c>
      <c r="M34" s="301">
        <f>I34+'Sep24'!M34</f>
        <v>542</v>
      </c>
      <c r="N34" s="304">
        <v>13.55</v>
      </c>
      <c r="O34" s="301">
        <v>76</v>
      </c>
      <c r="P34" s="301">
        <v>0</v>
      </c>
      <c r="Q34" s="301">
        <f>O34+'Sep24'!Q34</f>
        <v>359</v>
      </c>
      <c r="R34" s="301">
        <f>P34+'Sep24'!R34</f>
        <v>34</v>
      </c>
      <c r="S34" s="301">
        <v>3052</v>
      </c>
      <c r="T34" s="301">
        <v>239</v>
      </c>
      <c r="U34" s="301">
        <v>800</v>
      </c>
      <c r="V34" s="301">
        <v>90</v>
      </c>
      <c r="W34" s="301">
        <v>454</v>
      </c>
      <c r="X34" s="301">
        <v>48</v>
      </c>
      <c r="Y34" s="304">
        <f t="shared" si="1"/>
        <v>56.75</v>
      </c>
      <c r="Z34" s="304">
        <f t="shared" si="1"/>
        <v>53.333333333333336</v>
      </c>
      <c r="AA34" s="301">
        <v>2530</v>
      </c>
      <c r="AB34" s="301">
        <v>167</v>
      </c>
      <c r="AC34" s="301">
        <v>1351</v>
      </c>
      <c r="AD34" s="301">
        <v>109</v>
      </c>
      <c r="AE34" s="301">
        <v>1179</v>
      </c>
      <c r="AF34" s="301">
        <v>78</v>
      </c>
      <c r="AG34" s="301">
        <v>50</v>
      </c>
      <c r="AH34" s="301">
        <v>3</v>
      </c>
      <c r="AI34" s="301">
        <v>118</v>
      </c>
      <c r="AJ34" s="301">
        <v>20</v>
      </c>
      <c r="AK34" s="301">
        <v>47</v>
      </c>
      <c r="AL34" s="301">
        <v>10</v>
      </c>
      <c r="AM34" s="301">
        <v>89</v>
      </c>
      <c r="AN34" s="301">
        <v>19</v>
      </c>
      <c r="AO34" s="301">
        <v>577</v>
      </c>
      <c r="AP34" s="301">
        <v>36</v>
      </c>
      <c r="AQ34" s="301">
        <v>470</v>
      </c>
      <c r="AR34" s="301">
        <v>21</v>
      </c>
      <c r="AS34" s="301">
        <f t="shared" si="3"/>
        <v>1047</v>
      </c>
      <c r="AT34" s="301">
        <f t="shared" si="3"/>
        <v>57</v>
      </c>
      <c r="AU34" s="301">
        <f t="shared" si="4"/>
        <v>1104</v>
      </c>
      <c r="AV34" s="301">
        <f>AO34+'Sep24'!AV34</f>
        <v>2381</v>
      </c>
      <c r="AW34" s="301">
        <f>AP34+'Sep24'!AW34</f>
        <v>144</v>
      </c>
      <c r="AX34" s="301">
        <f>AQ34+'Sep24'!AX34</f>
        <v>1961</v>
      </c>
      <c r="AY34" s="301">
        <f>AR34+'Sep24'!AY34</f>
        <v>92</v>
      </c>
      <c r="AZ34" s="301">
        <f t="shared" si="5"/>
        <v>4342</v>
      </c>
      <c r="BA34" s="301">
        <f t="shared" si="5"/>
        <v>236</v>
      </c>
      <c r="BB34" s="301">
        <f t="shared" si="6"/>
        <v>4578</v>
      </c>
      <c r="BC34" s="301">
        <v>0</v>
      </c>
      <c r="BD34" s="301">
        <v>0</v>
      </c>
      <c r="BE34" s="301"/>
      <c r="BF34" s="301"/>
      <c r="BG34" s="301">
        <v>3</v>
      </c>
      <c r="BH34" s="301">
        <v>0</v>
      </c>
      <c r="BI34" s="301">
        <v>0</v>
      </c>
      <c r="BJ34" s="301">
        <v>0</v>
      </c>
      <c r="BK34" s="301">
        <f>'Sep24'!BK34+BH34</f>
        <v>2187</v>
      </c>
      <c r="BL34" s="301">
        <f>'Sep24'!BL34+BI34</f>
        <v>0</v>
      </c>
      <c r="BM34" s="301">
        <f>SUM(BK34:BL34)</f>
        <v>2187</v>
      </c>
    </row>
    <row r="35" spans="1:65" s="316" customFormat="1" ht="16.95" customHeight="1">
      <c r="A35" s="299">
        <v>26</v>
      </c>
      <c r="B35" s="300" t="s">
        <v>36</v>
      </c>
      <c r="C35" s="300">
        <v>12000</v>
      </c>
      <c r="D35" s="300">
        <v>10000</v>
      </c>
      <c r="E35" s="301">
        <v>1010</v>
      </c>
      <c r="F35" s="301">
        <v>896</v>
      </c>
      <c r="G35" s="301">
        <v>615</v>
      </c>
      <c r="H35" s="304">
        <f t="shared" si="2"/>
        <v>60.89108910891089</v>
      </c>
      <c r="I35" s="301">
        <v>0</v>
      </c>
      <c r="J35" s="304">
        <f t="shared" si="8"/>
        <v>0</v>
      </c>
      <c r="K35" s="301">
        <f>G35+'Sep24'!K35</f>
        <v>2459</v>
      </c>
      <c r="L35" s="305">
        <f t="shared" si="0"/>
        <v>20.491666666666667</v>
      </c>
      <c r="M35" s="301">
        <f>I35+'Sep24'!M35</f>
        <v>1171</v>
      </c>
      <c r="N35" s="304">
        <v>11.71</v>
      </c>
      <c r="O35" s="301">
        <v>6</v>
      </c>
      <c r="P35" s="301">
        <v>0</v>
      </c>
      <c r="Q35" s="301">
        <f>O35+'Sep24'!Q35</f>
        <v>120</v>
      </c>
      <c r="R35" s="301">
        <f>P35+'Sep24'!R35</f>
        <v>67</v>
      </c>
      <c r="S35" s="301">
        <v>862</v>
      </c>
      <c r="T35" s="301">
        <v>936</v>
      </c>
      <c r="U35" s="301">
        <v>289</v>
      </c>
      <c r="V35" s="301">
        <v>303</v>
      </c>
      <c r="W35" s="301">
        <v>152</v>
      </c>
      <c r="X35" s="301">
        <v>174</v>
      </c>
      <c r="Y35" s="304">
        <f t="shared" si="1"/>
        <v>52.595155709342563</v>
      </c>
      <c r="Z35" s="304">
        <f t="shared" si="1"/>
        <v>57.425742574257427</v>
      </c>
      <c r="AA35" s="301">
        <v>561</v>
      </c>
      <c r="AB35" s="301">
        <v>949</v>
      </c>
      <c r="AC35" s="301">
        <v>295</v>
      </c>
      <c r="AD35" s="301">
        <v>493</v>
      </c>
      <c r="AE35" s="301">
        <v>266</v>
      </c>
      <c r="AF35" s="301">
        <v>456</v>
      </c>
      <c r="AG35" s="301">
        <v>3</v>
      </c>
      <c r="AH35" s="301">
        <v>35</v>
      </c>
      <c r="AI35" s="301">
        <v>7</v>
      </c>
      <c r="AJ35" s="301">
        <v>34</v>
      </c>
      <c r="AK35" s="301">
        <v>4</v>
      </c>
      <c r="AL35" s="301">
        <v>33</v>
      </c>
      <c r="AM35" s="301">
        <v>0</v>
      </c>
      <c r="AN35" s="301">
        <v>0</v>
      </c>
      <c r="AO35" s="301">
        <v>144</v>
      </c>
      <c r="AP35" s="301">
        <v>188</v>
      </c>
      <c r="AQ35" s="301">
        <v>137</v>
      </c>
      <c r="AR35" s="301">
        <v>203</v>
      </c>
      <c r="AS35" s="301">
        <f t="shared" si="3"/>
        <v>281</v>
      </c>
      <c r="AT35" s="301">
        <f t="shared" si="3"/>
        <v>391</v>
      </c>
      <c r="AU35" s="301">
        <f t="shared" si="4"/>
        <v>672</v>
      </c>
      <c r="AV35" s="301">
        <f>AO35+'Sep24'!AV35</f>
        <v>524</v>
      </c>
      <c r="AW35" s="301">
        <f>AP35+'Sep24'!AW35</f>
        <v>752</v>
      </c>
      <c r="AX35" s="301">
        <f>AQ35+'Sep24'!AX35</f>
        <v>499</v>
      </c>
      <c r="AY35" s="301">
        <f>AR35+'Sep24'!AY35</f>
        <v>756</v>
      </c>
      <c r="AZ35" s="301">
        <f t="shared" si="5"/>
        <v>1023</v>
      </c>
      <c r="BA35" s="301">
        <f t="shared" si="5"/>
        <v>1508</v>
      </c>
      <c r="BB35" s="301">
        <f t="shared" si="6"/>
        <v>2531</v>
      </c>
      <c r="BC35" s="301">
        <v>0</v>
      </c>
      <c r="BD35" s="301">
        <v>0</v>
      </c>
      <c r="BE35" s="301">
        <v>0</v>
      </c>
      <c r="BF35" s="301">
        <v>0</v>
      </c>
      <c r="BG35" s="301">
        <v>0</v>
      </c>
      <c r="BH35" s="301">
        <v>0</v>
      </c>
      <c r="BI35" s="301">
        <v>0</v>
      </c>
      <c r="BJ35" s="301">
        <v>0</v>
      </c>
      <c r="BK35" s="317"/>
      <c r="BL35" s="317"/>
      <c r="BM35" s="317"/>
    </row>
    <row r="36" spans="1:65" s="316" customFormat="1" ht="16.95" customHeight="1">
      <c r="A36" s="302">
        <v>27</v>
      </c>
      <c r="B36" s="303" t="s">
        <v>37</v>
      </c>
      <c r="C36" s="300">
        <v>29000</v>
      </c>
      <c r="D36" s="300">
        <v>0</v>
      </c>
      <c r="E36" s="301">
        <v>2410</v>
      </c>
      <c r="F36" s="301"/>
      <c r="G36" s="301">
        <v>1963</v>
      </c>
      <c r="H36" s="304">
        <f t="shared" si="2"/>
        <v>81.45228215767635</v>
      </c>
      <c r="I36" s="301"/>
      <c r="J36" s="304"/>
      <c r="K36" s="301">
        <f>G36+'Sep24'!K36</f>
        <v>7943</v>
      </c>
      <c r="L36" s="305">
        <f t="shared" si="0"/>
        <v>27.389655172413793</v>
      </c>
      <c r="M36" s="301">
        <f>I36+'Sep24'!M36</f>
        <v>0</v>
      </c>
      <c r="N36" s="304"/>
      <c r="O36" s="301">
        <v>132</v>
      </c>
      <c r="P36" s="301">
        <v>0</v>
      </c>
      <c r="Q36" s="301">
        <f>O36+'Sep24'!Q36</f>
        <v>458</v>
      </c>
      <c r="R36" s="301">
        <f>P36+'Sep24'!R36</f>
        <v>0</v>
      </c>
      <c r="S36" s="301">
        <v>2372</v>
      </c>
      <c r="T36" s="301"/>
      <c r="U36" s="301">
        <v>596</v>
      </c>
      <c r="V36" s="301"/>
      <c r="W36" s="301">
        <v>311</v>
      </c>
      <c r="X36" s="301"/>
      <c r="Y36" s="304">
        <f t="shared" si="1"/>
        <v>52.181208053691272</v>
      </c>
      <c r="Z36" s="304"/>
      <c r="AA36" s="301">
        <v>1988</v>
      </c>
      <c r="AB36" s="301"/>
      <c r="AC36" s="301">
        <v>1021</v>
      </c>
      <c r="AD36" s="301"/>
      <c r="AE36" s="301">
        <v>962</v>
      </c>
      <c r="AF36" s="301"/>
      <c r="AG36" s="301">
        <v>21</v>
      </c>
      <c r="AH36" s="301"/>
      <c r="AI36" s="301">
        <v>93</v>
      </c>
      <c r="AJ36" s="301"/>
      <c r="AK36" s="301">
        <v>19</v>
      </c>
      <c r="AL36" s="301"/>
      <c r="AM36" s="301">
        <v>5</v>
      </c>
      <c r="AN36" s="301"/>
      <c r="AO36" s="301">
        <v>504</v>
      </c>
      <c r="AP36" s="301"/>
      <c r="AQ36" s="301">
        <v>379</v>
      </c>
      <c r="AR36" s="301"/>
      <c r="AS36" s="301">
        <f t="shared" si="3"/>
        <v>883</v>
      </c>
      <c r="AT36" s="301">
        <f t="shared" si="3"/>
        <v>0</v>
      </c>
      <c r="AU36" s="301">
        <f t="shared" si="4"/>
        <v>883</v>
      </c>
      <c r="AV36" s="301">
        <f>AO36+'Sep24'!AV36</f>
        <v>1827</v>
      </c>
      <c r="AW36" s="301">
        <f>AP36+'Sep24'!AW36</f>
        <v>0</v>
      </c>
      <c r="AX36" s="301">
        <f>AQ36+'Sep24'!AX36</f>
        <v>1403</v>
      </c>
      <c r="AY36" s="301">
        <f>AR36+'Sep24'!AY36</f>
        <v>0</v>
      </c>
      <c r="AZ36" s="301">
        <f t="shared" si="5"/>
        <v>3230</v>
      </c>
      <c r="BA36" s="301">
        <f t="shared" si="5"/>
        <v>0</v>
      </c>
      <c r="BB36" s="301">
        <f t="shared" si="6"/>
        <v>3230</v>
      </c>
      <c r="BC36" s="301">
        <v>0</v>
      </c>
      <c r="BD36" s="301">
        <v>0</v>
      </c>
      <c r="BE36" s="301">
        <v>0</v>
      </c>
      <c r="BF36" s="301">
        <v>0</v>
      </c>
      <c r="BG36" s="301">
        <v>0</v>
      </c>
      <c r="BH36" s="301">
        <v>0</v>
      </c>
      <c r="BI36" s="301">
        <v>0</v>
      </c>
      <c r="BJ36" s="301">
        <v>0</v>
      </c>
      <c r="BK36" s="317"/>
      <c r="BL36" s="317"/>
      <c r="BM36" s="317"/>
    </row>
    <row r="37" spans="1:65" s="233" customFormat="1" ht="16.95" customHeight="1">
      <c r="A37" s="239"/>
      <c r="B37" s="240" t="s">
        <v>18</v>
      </c>
      <c r="C37" s="240">
        <f>SUM(C34:C36)</f>
        <v>79000</v>
      </c>
      <c r="D37" s="240">
        <f t="shared" ref="D37:BM37" si="16">SUM(D34:D36)</f>
        <v>14000</v>
      </c>
      <c r="E37" s="231">
        <f t="shared" si="16"/>
        <v>6590</v>
      </c>
      <c r="F37" s="231">
        <f t="shared" si="16"/>
        <v>1231</v>
      </c>
      <c r="G37" s="231">
        <f t="shared" si="16"/>
        <v>4954</v>
      </c>
      <c r="H37" s="326">
        <f t="shared" si="2"/>
        <v>75.174506828528067</v>
      </c>
      <c r="I37" s="231">
        <f t="shared" si="16"/>
        <v>0</v>
      </c>
      <c r="J37" s="326">
        <f t="shared" si="8"/>
        <v>0</v>
      </c>
      <c r="K37" s="231">
        <f t="shared" si="16"/>
        <v>20880</v>
      </c>
      <c r="L37" s="327">
        <f t="shared" si="0"/>
        <v>26.430379746835442</v>
      </c>
      <c r="M37" s="231">
        <f t="shared" si="16"/>
        <v>1713</v>
      </c>
      <c r="N37" s="326">
        <f t="shared" si="9"/>
        <v>12.235714285714286</v>
      </c>
      <c r="O37" s="231">
        <f t="shared" si="16"/>
        <v>214</v>
      </c>
      <c r="P37" s="231">
        <f t="shared" si="16"/>
        <v>0</v>
      </c>
      <c r="Q37" s="231">
        <f t="shared" si="16"/>
        <v>937</v>
      </c>
      <c r="R37" s="231">
        <f t="shared" si="16"/>
        <v>101</v>
      </c>
      <c r="S37" s="231">
        <f t="shared" si="16"/>
        <v>6286</v>
      </c>
      <c r="T37" s="231">
        <f t="shared" si="16"/>
        <v>1175</v>
      </c>
      <c r="U37" s="231">
        <f t="shared" si="16"/>
        <v>1685</v>
      </c>
      <c r="V37" s="231">
        <f t="shared" si="16"/>
        <v>393</v>
      </c>
      <c r="W37" s="231">
        <f t="shared" si="16"/>
        <v>917</v>
      </c>
      <c r="X37" s="231">
        <f t="shared" si="16"/>
        <v>222</v>
      </c>
      <c r="Y37" s="326">
        <f t="shared" si="1"/>
        <v>54.421364985163201</v>
      </c>
      <c r="Z37" s="326">
        <f t="shared" si="1"/>
        <v>56.488549618320612</v>
      </c>
      <c r="AA37" s="231">
        <f t="shared" si="16"/>
        <v>5079</v>
      </c>
      <c r="AB37" s="231">
        <f t="shared" si="16"/>
        <v>1116</v>
      </c>
      <c r="AC37" s="231">
        <f t="shared" si="16"/>
        <v>2667</v>
      </c>
      <c r="AD37" s="231">
        <f t="shared" si="16"/>
        <v>602</v>
      </c>
      <c r="AE37" s="231">
        <f t="shared" si="16"/>
        <v>2407</v>
      </c>
      <c r="AF37" s="231">
        <f t="shared" si="16"/>
        <v>534</v>
      </c>
      <c r="AG37" s="231">
        <f t="shared" si="16"/>
        <v>74</v>
      </c>
      <c r="AH37" s="231">
        <f t="shared" si="16"/>
        <v>38</v>
      </c>
      <c r="AI37" s="231">
        <f t="shared" si="16"/>
        <v>218</v>
      </c>
      <c r="AJ37" s="231">
        <f t="shared" si="16"/>
        <v>54</v>
      </c>
      <c r="AK37" s="231">
        <f t="shared" si="16"/>
        <v>70</v>
      </c>
      <c r="AL37" s="231">
        <f t="shared" si="16"/>
        <v>43</v>
      </c>
      <c r="AM37" s="231">
        <f t="shared" si="16"/>
        <v>94</v>
      </c>
      <c r="AN37" s="231">
        <f t="shared" si="16"/>
        <v>19</v>
      </c>
      <c r="AO37" s="231">
        <f t="shared" si="16"/>
        <v>1225</v>
      </c>
      <c r="AP37" s="231">
        <f t="shared" si="16"/>
        <v>224</v>
      </c>
      <c r="AQ37" s="231">
        <f t="shared" si="16"/>
        <v>986</v>
      </c>
      <c r="AR37" s="231">
        <f t="shared" si="16"/>
        <v>224</v>
      </c>
      <c r="AS37" s="231">
        <f t="shared" si="16"/>
        <v>2211</v>
      </c>
      <c r="AT37" s="231">
        <f t="shared" si="16"/>
        <v>448</v>
      </c>
      <c r="AU37" s="231">
        <f t="shared" si="16"/>
        <v>2659</v>
      </c>
      <c r="AV37" s="231">
        <f t="shared" si="16"/>
        <v>4732</v>
      </c>
      <c r="AW37" s="231">
        <f t="shared" si="16"/>
        <v>896</v>
      </c>
      <c r="AX37" s="231">
        <f t="shared" si="16"/>
        <v>3863</v>
      </c>
      <c r="AY37" s="231">
        <f t="shared" si="16"/>
        <v>848</v>
      </c>
      <c r="AZ37" s="231">
        <f t="shared" si="16"/>
        <v>8595</v>
      </c>
      <c r="BA37" s="231">
        <f t="shared" si="16"/>
        <v>1744</v>
      </c>
      <c r="BB37" s="231">
        <f t="shared" si="16"/>
        <v>10339</v>
      </c>
      <c r="BC37" s="231">
        <f t="shared" si="16"/>
        <v>0</v>
      </c>
      <c r="BD37" s="231">
        <f t="shared" si="16"/>
        <v>0</v>
      </c>
      <c r="BE37" s="231">
        <f t="shared" si="16"/>
        <v>0</v>
      </c>
      <c r="BF37" s="231">
        <f t="shared" si="16"/>
        <v>0</v>
      </c>
      <c r="BG37" s="231">
        <f t="shared" si="16"/>
        <v>3</v>
      </c>
      <c r="BH37" s="231">
        <f t="shared" si="16"/>
        <v>0</v>
      </c>
      <c r="BI37" s="231">
        <f t="shared" si="16"/>
        <v>0</v>
      </c>
      <c r="BJ37" s="231">
        <f t="shared" si="16"/>
        <v>0</v>
      </c>
      <c r="BK37" s="231">
        <f t="shared" si="16"/>
        <v>2187</v>
      </c>
      <c r="BL37" s="231">
        <f t="shared" si="16"/>
        <v>0</v>
      </c>
      <c r="BM37" s="231">
        <f t="shared" si="16"/>
        <v>2187</v>
      </c>
    </row>
    <row r="38" spans="1:65" s="233" customFormat="1" ht="16.95" customHeight="1">
      <c r="A38" s="310">
        <v>28</v>
      </c>
      <c r="B38" s="311" t="s">
        <v>38</v>
      </c>
      <c r="C38" s="313">
        <v>14000</v>
      </c>
      <c r="D38" s="313">
        <v>0</v>
      </c>
      <c r="E38" s="312">
        <v>1167</v>
      </c>
      <c r="F38" s="312"/>
      <c r="G38" s="312">
        <v>769</v>
      </c>
      <c r="H38" s="304">
        <f t="shared" si="2"/>
        <v>65.89545844044558</v>
      </c>
      <c r="I38" s="312">
        <v>0</v>
      </c>
      <c r="J38" s="304"/>
      <c r="K38" s="301">
        <f>G38+'Sep24'!K38</f>
        <v>3308</v>
      </c>
      <c r="L38" s="305">
        <f t="shared" si="0"/>
        <v>23.62857142857143</v>
      </c>
      <c r="M38" s="301">
        <f>I38+'Sep24'!M38</f>
        <v>0</v>
      </c>
      <c r="N38" s="314"/>
      <c r="O38" s="312">
        <v>36</v>
      </c>
      <c r="P38" s="312"/>
      <c r="Q38" s="301">
        <f>O38+'Sep24'!Q38</f>
        <v>147</v>
      </c>
      <c r="R38" s="301">
        <f>P38+'Sep24'!R38</f>
        <v>0</v>
      </c>
      <c r="S38" s="312">
        <v>920</v>
      </c>
      <c r="T38" s="312"/>
      <c r="U38" s="312">
        <v>438</v>
      </c>
      <c r="V38" s="312"/>
      <c r="W38" s="312">
        <v>195</v>
      </c>
      <c r="X38" s="312"/>
      <c r="Y38" s="304">
        <f t="shared" si="1"/>
        <v>44.520547945205479</v>
      </c>
      <c r="Z38" s="304"/>
      <c r="AA38" s="312">
        <v>832</v>
      </c>
      <c r="AB38" s="312"/>
      <c r="AC38" s="312">
        <v>260</v>
      </c>
      <c r="AD38" s="312"/>
      <c r="AE38" s="312">
        <v>233</v>
      </c>
      <c r="AF38" s="312"/>
      <c r="AG38" s="312">
        <v>84</v>
      </c>
      <c r="AH38" s="312"/>
      <c r="AI38" s="312">
        <v>164</v>
      </c>
      <c r="AJ38" s="312"/>
      <c r="AK38" s="312">
        <v>42</v>
      </c>
      <c r="AL38" s="312"/>
      <c r="AM38" s="312">
        <v>44</v>
      </c>
      <c r="AN38" s="312"/>
      <c r="AO38" s="312">
        <v>259</v>
      </c>
      <c r="AP38" s="312"/>
      <c r="AQ38" s="312">
        <v>208</v>
      </c>
      <c r="AR38" s="312"/>
      <c r="AS38" s="301">
        <f t="shared" si="3"/>
        <v>467</v>
      </c>
      <c r="AT38" s="301">
        <f t="shared" si="3"/>
        <v>0</v>
      </c>
      <c r="AU38" s="301">
        <f t="shared" si="4"/>
        <v>467</v>
      </c>
      <c r="AV38" s="301">
        <f>AO38+'Sep24'!AV38</f>
        <v>946</v>
      </c>
      <c r="AW38" s="301">
        <f>AP38+'Sep24'!AW38</f>
        <v>0</v>
      </c>
      <c r="AX38" s="301">
        <f>AQ38+'Sep24'!AX38</f>
        <v>755</v>
      </c>
      <c r="AY38" s="301">
        <f>AR38+'Sep24'!AY38</f>
        <v>0</v>
      </c>
      <c r="AZ38" s="301">
        <f t="shared" si="5"/>
        <v>1701</v>
      </c>
      <c r="BA38" s="301">
        <f t="shared" si="5"/>
        <v>0</v>
      </c>
      <c r="BB38" s="301">
        <f t="shared" si="6"/>
        <v>1701</v>
      </c>
      <c r="BC38" s="312"/>
      <c r="BD38" s="312"/>
      <c r="BE38" s="312"/>
      <c r="BF38" s="312"/>
      <c r="BG38" s="312"/>
      <c r="BH38" s="312"/>
      <c r="BI38" s="312"/>
      <c r="BJ38" s="312"/>
      <c r="BK38" s="319"/>
      <c r="BL38" s="319"/>
      <c r="BM38" s="319"/>
    </row>
    <row r="39" spans="1:65" s="233" customFormat="1" ht="16.95" customHeight="1">
      <c r="A39" s="318">
        <v>29</v>
      </c>
      <c r="B39" s="313" t="s">
        <v>39</v>
      </c>
      <c r="C39" s="313">
        <v>6500</v>
      </c>
      <c r="D39" s="313">
        <v>0</v>
      </c>
      <c r="E39" s="312">
        <v>549</v>
      </c>
      <c r="F39" s="312"/>
      <c r="G39" s="312">
        <v>421</v>
      </c>
      <c r="H39" s="304">
        <f t="shared" si="2"/>
        <v>76.684881602914388</v>
      </c>
      <c r="I39" s="312">
        <v>0</v>
      </c>
      <c r="J39" s="304"/>
      <c r="K39" s="301">
        <f>G39+'Sep24'!K39</f>
        <v>1750</v>
      </c>
      <c r="L39" s="305">
        <f t="shared" si="0"/>
        <v>26.923076923076923</v>
      </c>
      <c r="M39" s="301">
        <f>I39+'Sep24'!M39</f>
        <v>0</v>
      </c>
      <c r="N39" s="314"/>
      <c r="O39" s="312"/>
      <c r="P39" s="312">
        <v>0</v>
      </c>
      <c r="Q39" s="301">
        <f>O39+'Sep24'!Q39</f>
        <v>4</v>
      </c>
      <c r="R39" s="301">
        <f>P39+'Sep24'!R39</f>
        <v>0</v>
      </c>
      <c r="S39" s="312">
        <v>458</v>
      </c>
      <c r="T39" s="312"/>
      <c r="U39" s="312">
        <v>189</v>
      </c>
      <c r="V39" s="312"/>
      <c r="W39" s="312">
        <v>129</v>
      </c>
      <c r="X39" s="312"/>
      <c r="Y39" s="304">
        <f t="shared" si="1"/>
        <v>68.253968253968253</v>
      </c>
      <c r="Z39" s="304"/>
      <c r="AA39" s="312">
        <v>469</v>
      </c>
      <c r="AB39" s="312"/>
      <c r="AC39" s="312">
        <v>211</v>
      </c>
      <c r="AD39" s="312"/>
      <c r="AE39" s="312">
        <v>118</v>
      </c>
      <c r="AF39" s="312"/>
      <c r="AG39" s="312">
        <v>4</v>
      </c>
      <c r="AH39" s="312"/>
      <c r="AI39" s="312">
        <v>18</v>
      </c>
      <c r="AJ39" s="312"/>
      <c r="AK39" s="312">
        <v>3</v>
      </c>
      <c r="AL39" s="312"/>
      <c r="AM39" s="312">
        <v>20</v>
      </c>
      <c r="AN39" s="312"/>
      <c r="AO39" s="312">
        <v>105</v>
      </c>
      <c r="AP39" s="312"/>
      <c r="AQ39" s="312">
        <v>91</v>
      </c>
      <c r="AR39" s="312">
        <v>0</v>
      </c>
      <c r="AS39" s="301">
        <f t="shared" si="3"/>
        <v>196</v>
      </c>
      <c r="AT39" s="301">
        <f t="shared" si="3"/>
        <v>0</v>
      </c>
      <c r="AU39" s="301">
        <f t="shared" si="4"/>
        <v>196</v>
      </c>
      <c r="AV39" s="301">
        <f>AO39+'Sep24'!AV39</f>
        <v>437</v>
      </c>
      <c r="AW39" s="301">
        <f>AP39+'Sep24'!AW39</f>
        <v>0</v>
      </c>
      <c r="AX39" s="301">
        <f>AQ39+'Sep24'!AX39</f>
        <v>365</v>
      </c>
      <c r="AY39" s="301">
        <f>AR39+'Sep24'!AY39</f>
        <v>0</v>
      </c>
      <c r="AZ39" s="301">
        <f t="shared" si="5"/>
        <v>802</v>
      </c>
      <c r="BA39" s="301">
        <f t="shared" si="5"/>
        <v>0</v>
      </c>
      <c r="BB39" s="301">
        <f t="shared" si="6"/>
        <v>802</v>
      </c>
      <c r="BC39" s="312">
        <v>0</v>
      </c>
      <c r="BD39" s="312">
        <v>0</v>
      </c>
      <c r="BE39" s="312">
        <v>0</v>
      </c>
      <c r="BF39" s="312">
        <v>0</v>
      </c>
      <c r="BG39" s="312">
        <v>0</v>
      </c>
      <c r="BH39" s="312">
        <v>0</v>
      </c>
      <c r="BI39" s="312">
        <v>0</v>
      </c>
      <c r="BJ39" s="312">
        <v>0</v>
      </c>
      <c r="BK39" s="320">
        <v>0</v>
      </c>
      <c r="BL39" s="320">
        <v>0</v>
      </c>
      <c r="BM39" s="320">
        <v>0</v>
      </c>
    </row>
    <row r="40" spans="1:65" s="233" customFormat="1" ht="16.95" customHeight="1">
      <c r="A40" s="318">
        <v>30</v>
      </c>
      <c r="B40" s="313" t="s">
        <v>40</v>
      </c>
      <c r="C40" s="313">
        <v>10000</v>
      </c>
      <c r="D40" s="313">
        <v>0</v>
      </c>
      <c r="E40" s="312">
        <v>839</v>
      </c>
      <c r="F40" s="312"/>
      <c r="G40" s="312">
        <v>734</v>
      </c>
      <c r="H40" s="304">
        <f t="shared" si="2"/>
        <v>87.48510131108462</v>
      </c>
      <c r="I40" s="312">
        <v>0</v>
      </c>
      <c r="J40" s="304"/>
      <c r="K40" s="301">
        <f>G40+'Sep24'!K40</f>
        <v>3317</v>
      </c>
      <c r="L40" s="305">
        <f t="shared" si="0"/>
        <v>33.17</v>
      </c>
      <c r="M40" s="301">
        <f>I40+'Sep24'!M40</f>
        <v>0</v>
      </c>
      <c r="N40" s="314"/>
      <c r="O40" s="312"/>
      <c r="P40" s="312">
        <v>0</v>
      </c>
      <c r="Q40" s="301">
        <f>O40+'Sep24'!Q40</f>
        <v>0</v>
      </c>
      <c r="R40" s="301">
        <f>P40+'Sep24'!R40</f>
        <v>0</v>
      </c>
      <c r="S40" s="312">
        <v>1392</v>
      </c>
      <c r="T40" s="312"/>
      <c r="U40" s="312">
        <v>414</v>
      </c>
      <c r="V40" s="312"/>
      <c r="W40" s="312">
        <v>222</v>
      </c>
      <c r="X40" s="312"/>
      <c r="Y40" s="304">
        <f t="shared" si="1"/>
        <v>53.623188405797102</v>
      </c>
      <c r="Z40" s="304"/>
      <c r="AA40" s="312">
        <v>635</v>
      </c>
      <c r="AB40" s="312"/>
      <c r="AC40" s="312">
        <v>329</v>
      </c>
      <c r="AD40" s="312"/>
      <c r="AE40" s="312">
        <v>306</v>
      </c>
      <c r="AF40" s="312"/>
      <c r="AG40" s="312">
        <v>0</v>
      </c>
      <c r="AH40" s="312"/>
      <c r="AI40" s="312">
        <v>24</v>
      </c>
      <c r="AJ40" s="312"/>
      <c r="AK40" s="312">
        <v>0</v>
      </c>
      <c r="AL40" s="312"/>
      <c r="AM40" s="312">
        <v>0</v>
      </c>
      <c r="AN40" s="312"/>
      <c r="AO40" s="312">
        <v>192</v>
      </c>
      <c r="AP40" s="312"/>
      <c r="AQ40" s="312">
        <v>121</v>
      </c>
      <c r="AR40" s="312">
        <v>0</v>
      </c>
      <c r="AS40" s="301">
        <f t="shared" si="3"/>
        <v>313</v>
      </c>
      <c r="AT40" s="301">
        <f t="shared" si="3"/>
        <v>0</v>
      </c>
      <c r="AU40" s="301">
        <f t="shared" si="4"/>
        <v>313</v>
      </c>
      <c r="AV40" s="301">
        <f>AO40+'Sep24'!AV40</f>
        <v>866</v>
      </c>
      <c r="AW40" s="301">
        <f>AP40+'Sep24'!AW40</f>
        <v>0</v>
      </c>
      <c r="AX40" s="301">
        <f>AQ40+'Sep24'!AX40</f>
        <v>534</v>
      </c>
      <c r="AY40" s="301">
        <f>AR40+'Sep24'!AY40</f>
        <v>0</v>
      </c>
      <c r="AZ40" s="301">
        <f t="shared" si="5"/>
        <v>1400</v>
      </c>
      <c r="BA40" s="301">
        <f t="shared" si="5"/>
        <v>0</v>
      </c>
      <c r="BB40" s="301">
        <f t="shared" si="6"/>
        <v>1400</v>
      </c>
      <c r="BC40" s="312">
        <v>0</v>
      </c>
      <c r="BD40" s="312">
        <v>0</v>
      </c>
      <c r="BE40" s="312">
        <v>0</v>
      </c>
      <c r="BF40" s="312">
        <v>0</v>
      </c>
      <c r="BG40" s="312">
        <v>0</v>
      </c>
      <c r="BH40" s="312">
        <v>0</v>
      </c>
      <c r="BI40" s="312">
        <v>0</v>
      </c>
      <c r="BJ40" s="312">
        <v>0</v>
      </c>
      <c r="BK40" s="320">
        <v>0</v>
      </c>
      <c r="BL40" s="320">
        <v>0</v>
      </c>
      <c r="BM40" s="320">
        <v>0</v>
      </c>
    </row>
    <row r="41" spans="1:65" s="316" customFormat="1" ht="16.95" customHeight="1">
      <c r="A41" s="299">
        <v>31</v>
      </c>
      <c r="B41" s="300" t="s">
        <v>41</v>
      </c>
      <c r="C41" s="300">
        <v>24000</v>
      </c>
      <c r="D41" s="300">
        <v>0</v>
      </c>
      <c r="E41" s="301">
        <v>2045</v>
      </c>
      <c r="F41" s="301"/>
      <c r="G41" s="301">
        <v>1494</v>
      </c>
      <c r="H41" s="304">
        <f t="shared" si="2"/>
        <v>73.056234718826403</v>
      </c>
      <c r="I41" s="301">
        <v>0</v>
      </c>
      <c r="J41" s="304"/>
      <c r="K41" s="301">
        <f>G41+'Sep24'!K41</f>
        <v>6496</v>
      </c>
      <c r="L41" s="305">
        <f t="shared" si="0"/>
        <v>27.066666666666666</v>
      </c>
      <c r="M41" s="301">
        <f>I41+'Sep24'!M41</f>
        <v>0</v>
      </c>
      <c r="N41" s="304"/>
      <c r="O41" s="301">
        <v>100</v>
      </c>
      <c r="P41" s="301"/>
      <c r="Q41" s="301">
        <f>O41+'Sep24'!Q41</f>
        <v>419</v>
      </c>
      <c r="R41" s="301">
        <f>P41+'Sep24'!R41</f>
        <v>0</v>
      </c>
      <c r="S41" s="301">
        <v>1725</v>
      </c>
      <c r="T41" s="301"/>
      <c r="U41" s="301">
        <v>584</v>
      </c>
      <c r="V41" s="301"/>
      <c r="W41" s="301">
        <v>363</v>
      </c>
      <c r="X41" s="301"/>
      <c r="Y41" s="304">
        <f t="shared" si="1"/>
        <v>62.157534246575345</v>
      </c>
      <c r="Z41" s="304"/>
      <c r="AA41" s="301">
        <v>1591</v>
      </c>
      <c r="AB41" s="301"/>
      <c r="AC41" s="301">
        <v>889</v>
      </c>
      <c r="AD41" s="301"/>
      <c r="AE41" s="301">
        <v>657</v>
      </c>
      <c r="AF41" s="301"/>
      <c r="AG41" s="301">
        <v>14</v>
      </c>
      <c r="AH41" s="301"/>
      <c r="AI41" s="301">
        <v>22</v>
      </c>
      <c r="AJ41" s="301"/>
      <c r="AK41" s="301">
        <v>41</v>
      </c>
      <c r="AL41" s="301"/>
      <c r="AM41" s="301">
        <v>158</v>
      </c>
      <c r="AN41" s="301"/>
      <c r="AO41" s="301">
        <v>470</v>
      </c>
      <c r="AP41" s="301"/>
      <c r="AQ41" s="301">
        <v>404</v>
      </c>
      <c r="AR41" s="301"/>
      <c r="AS41" s="301">
        <f t="shared" si="3"/>
        <v>874</v>
      </c>
      <c r="AT41" s="301">
        <f t="shared" si="3"/>
        <v>0</v>
      </c>
      <c r="AU41" s="301">
        <f t="shared" si="4"/>
        <v>874</v>
      </c>
      <c r="AV41" s="301">
        <f>AO41+'Sep24'!AV41</f>
        <v>1830</v>
      </c>
      <c r="AW41" s="301">
        <f>AP41+'Sep24'!AW41</f>
        <v>0</v>
      </c>
      <c r="AX41" s="301">
        <f>AQ41+'Sep24'!AX41</f>
        <v>1484</v>
      </c>
      <c r="AY41" s="301">
        <f>AR41+'Sep24'!AY41</f>
        <v>0</v>
      </c>
      <c r="AZ41" s="301">
        <f t="shared" si="5"/>
        <v>3314</v>
      </c>
      <c r="BA41" s="301">
        <f t="shared" si="5"/>
        <v>0</v>
      </c>
      <c r="BB41" s="301">
        <f t="shared" si="6"/>
        <v>3314</v>
      </c>
      <c r="BC41" s="301">
        <v>50</v>
      </c>
      <c r="BD41" s="301">
        <v>250</v>
      </c>
      <c r="BE41" s="301">
        <f>BC41+'Sep24'!BE41</f>
        <v>195</v>
      </c>
      <c r="BF41" s="301">
        <f>BD41+'Sep24'!BF41</f>
        <v>975</v>
      </c>
      <c r="BG41" s="301"/>
      <c r="BH41" s="301"/>
      <c r="BI41" s="301"/>
      <c r="BJ41" s="301"/>
      <c r="BK41" s="317"/>
      <c r="BL41" s="317"/>
      <c r="BM41" s="317"/>
    </row>
    <row r="42" spans="1:65" s="316" customFormat="1" ht="16.95" customHeight="1">
      <c r="A42" s="299">
        <v>32</v>
      </c>
      <c r="B42" s="300" t="s">
        <v>42</v>
      </c>
      <c r="C42" s="300">
        <v>22000</v>
      </c>
      <c r="D42" s="300">
        <v>0</v>
      </c>
      <c r="E42" s="301">
        <v>1797</v>
      </c>
      <c r="F42" s="301"/>
      <c r="G42" s="301">
        <v>1018</v>
      </c>
      <c r="H42" s="304">
        <f t="shared" si="2"/>
        <v>56.649972175848639</v>
      </c>
      <c r="I42" s="301">
        <v>0</v>
      </c>
      <c r="J42" s="304"/>
      <c r="K42" s="301">
        <f>G42+'Sep24'!K42</f>
        <v>4413</v>
      </c>
      <c r="L42" s="305">
        <f t="shared" si="0"/>
        <v>20.059090909090909</v>
      </c>
      <c r="M42" s="301">
        <f>I42+'Sep24'!M42</f>
        <v>0</v>
      </c>
      <c r="N42" s="304"/>
      <c r="O42" s="301">
        <v>129</v>
      </c>
      <c r="P42" s="301"/>
      <c r="Q42" s="301">
        <f>O42+'Sep24'!Q42</f>
        <v>492</v>
      </c>
      <c r="R42" s="301">
        <f>P42+'Sep24'!R42</f>
        <v>0</v>
      </c>
      <c r="S42" s="301">
        <v>2743</v>
      </c>
      <c r="T42" s="301"/>
      <c r="U42" s="301">
        <v>662</v>
      </c>
      <c r="V42" s="301"/>
      <c r="W42" s="301">
        <v>448</v>
      </c>
      <c r="X42" s="301"/>
      <c r="Y42" s="304">
        <f t="shared" si="1"/>
        <v>67.673716012084597</v>
      </c>
      <c r="Z42" s="304"/>
      <c r="AA42" s="301">
        <v>989</v>
      </c>
      <c r="AB42" s="301"/>
      <c r="AC42" s="301">
        <v>591</v>
      </c>
      <c r="AD42" s="301"/>
      <c r="AE42" s="301">
        <v>245</v>
      </c>
      <c r="AF42" s="301"/>
      <c r="AG42" s="301">
        <v>16</v>
      </c>
      <c r="AH42" s="301"/>
      <c r="AI42" s="301">
        <v>27</v>
      </c>
      <c r="AJ42" s="301"/>
      <c r="AK42" s="301">
        <v>54</v>
      </c>
      <c r="AL42" s="301"/>
      <c r="AM42" s="301">
        <v>174</v>
      </c>
      <c r="AN42" s="301"/>
      <c r="AO42" s="301">
        <v>372</v>
      </c>
      <c r="AP42" s="301"/>
      <c r="AQ42" s="301">
        <v>286</v>
      </c>
      <c r="AR42" s="301"/>
      <c r="AS42" s="301">
        <f t="shared" si="3"/>
        <v>658</v>
      </c>
      <c r="AT42" s="301">
        <f t="shared" si="3"/>
        <v>0</v>
      </c>
      <c r="AU42" s="301">
        <f t="shared" si="4"/>
        <v>658</v>
      </c>
      <c r="AV42" s="301">
        <f>AO42+'Sep24'!AV42</f>
        <v>1520</v>
      </c>
      <c r="AW42" s="301">
        <f>AP42+'Sep24'!AW42</f>
        <v>0</v>
      </c>
      <c r="AX42" s="301">
        <f>AQ42+'Sep24'!AX42</f>
        <v>1157</v>
      </c>
      <c r="AY42" s="301">
        <f>AR42+'Sep24'!AY42</f>
        <v>0</v>
      </c>
      <c r="AZ42" s="301">
        <f t="shared" si="5"/>
        <v>2677</v>
      </c>
      <c r="BA42" s="301">
        <f t="shared" si="5"/>
        <v>0</v>
      </c>
      <c r="BB42" s="301">
        <f t="shared" si="6"/>
        <v>2677</v>
      </c>
      <c r="BC42" s="301">
        <v>0</v>
      </c>
      <c r="BD42" s="301">
        <v>0</v>
      </c>
      <c r="BE42" s="301">
        <v>0</v>
      </c>
      <c r="BF42" s="301"/>
      <c r="BG42" s="301"/>
      <c r="BH42" s="301"/>
      <c r="BI42" s="301"/>
      <c r="BJ42" s="301"/>
      <c r="BK42" s="317"/>
      <c r="BL42" s="317"/>
      <c r="BM42" s="317"/>
    </row>
    <row r="43" spans="1:65" s="316" customFormat="1" ht="16.95" customHeight="1">
      <c r="A43" s="299">
        <v>33</v>
      </c>
      <c r="B43" s="300" t="s">
        <v>43</v>
      </c>
      <c r="C43" s="300">
        <v>25000</v>
      </c>
      <c r="D43" s="300">
        <v>0</v>
      </c>
      <c r="E43" s="301">
        <v>2155</v>
      </c>
      <c r="F43" s="301"/>
      <c r="G43" s="301">
        <v>1496</v>
      </c>
      <c r="H43" s="304">
        <f t="shared" si="2"/>
        <v>69.419953596287698</v>
      </c>
      <c r="I43" s="301">
        <v>0</v>
      </c>
      <c r="J43" s="304"/>
      <c r="K43" s="301">
        <f>G43+'Sep24'!K43</f>
        <v>6415</v>
      </c>
      <c r="L43" s="305">
        <f t="shared" si="0"/>
        <v>25.66</v>
      </c>
      <c r="M43" s="301">
        <f>I43+'Sep24'!M43</f>
        <v>0</v>
      </c>
      <c r="N43" s="304"/>
      <c r="O43" s="301">
        <v>106</v>
      </c>
      <c r="P43" s="301"/>
      <c r="Q43" s="301">
        <f>O43+'Sep24'!Q43</f>
        <v>540</v>
      </c>
      <c r="R43" s="301">
        <f>P43+'Sep24'!R43</f>
        <v>0</v>
      </c>
      <c r="S43" s="301">
        <v>1902</v>
      </c>
      <c r="T43" s="301"/>
      <c r="U43" s="301">
        <v>588</v>
      </c>
      <c r="V43" s="301"/>
      <c r="W43" s="301">
        <v>354</v>
      </c>
      <c r="X43" s="301"/>
      <c r="Y43" s="304">
        <f t="shared" si="1"/>
        <v>60.204081632653065</v>
      </c>
      <c r="Z43" s="304"/>
      <c r="AA43" s="301">
        <v>1673</v>
      </c>
      <c r="AB43" s="301"/>
      <c r="AC43" s="301">
        <v>932</v>
      </c>
      <c r="AD43" s="301"/>
      <c r="AE43" s="301">
        <v>741</v>
      </c>
      <c r="AF43" s="301"/>
      <c r="AG43" s="301">
        <v>12</v>
      </c>
      <c r="AH43" s="301"/>
      <c r="AI43" s="301">
        <v>19</v>
      </c>
      <c r="AJ43" s="301"/>
      <c r="AK43" s="301">
        <v>52</v>
      </c>
      <c r="AL43" s="301"/>
      <c r="AM43" s="301">
        <v>188</v>
      </c>
      <c r="AN43" s="301"/>
      <c r="AO43" s="301">
        <v>399</v>
      </c>
      <c r="AP43" s="301"/>
      <c r="AQ43" s="301">
        <v>312</v>
      </c>
      <c r="AR43" s="301"/>
      <c r="AS43" s="301">
        <f t="shared" si="3"/>
        <v>711</v>
      </c>
      <c r="AT43" s="301">
        <f t="shared" si="3"/>
        <v>0</v>
      </c>
      <c r="AU43" s="301">
        <f t="shared" si="4"/>
        <v>711</v>
      </c>
      <c r="AV43" s="301">
        <f>AO43+'Sep24'!AV43</f>
        <v>1709</v>
      </c>
      <c r="AW43" s="301">
        <f>AP43+'Sep24'!AW43</f>
        <v>0</v>
      </c>
      <c r="AX43" s="301">
        <f>AQ43+'Sep24'!AX43</f>
        <v>1360</v>
      </c>
      <c r="AY43" s="301">
        <f>AR43+'Sep24'!AY43</f>
        <v>0</v>
      </c>
      <c r="AZ43" s="301">
        <f t="shared" si="5"/>
        <v>3069</v>
      </c>
      <c r="BA43" s="301">
        <f t="shared" si="5"/>
        <v>0</v>
      </c>
      <c r="BB43" s="301">
        <f t="shared" si="6"/>
        <v>3069</v>
      </c>
      <c r="BC43" s="301">
        <v>0</v>
      </c>
      <c r="BD43" s="301">
        <v>0</v>
      </c>
      <c r="BE43" s="301">
        <v>0</v>
      </c>
      <c r="BF43" s="301"/>
      <c r="BG43" s="301"/>
      <c r="BH43" s="301"/>
      <c r="BI43" s="301"/>
      <c r="BJ43" s="301"/>
      <c r="BK43" s="317"/>
      <c r="BL43" s="317"/>
      <c r="BM43" s="317"/>
    </row>
    <row r="44" spans="1:65" s="316" customFormat="1" ht="16.95" customHeight="1">
      <c r="A44" s="302">
        <v>34</v>
      </c>
      <c r="B44" s="303" t="s">
        <v>44</v>
      </c>
      <c r="C44" s="300">
        <v>14000</v>
      </c>
      <c r="D44" s="300">
        <v>0</v>
      </c>
      <c r="E44" s="301">
        <v>1232</v>
      </c>
      <c r="F44" s="301"/>
      <c r="G44" s="301">
        <v>907</v>
      </c>
      <c r="H44" s="304">
        <f t="shared" si="2"/>
        <v>73.620129870129873</v>
      </c>
      <c r="I44" s="301">
        <v>0</v>
      </c>
      <c r="J44" s="304"/>
      <c r="K44" s="301">
        <f>G44+'Sep24'!K44</f>
        <v>3923</v>
      </c>
      <c r="L44" s="305">
        <f t="shared" si="0"/>
        <v>28.021428571428572</v>
      </c>
      <c r="M44" s="301">
        <f>I44+'Sep24'!M44</f>
        <v>0</v>
      </c>
      <c r="N44" s="304"/>
      <c r="O44" s="301">
        <v>123</v>
      </c>
      <c r="P44" s="301"/>
      <c r="Q44" s="301">
        <f>O44+'Sep24'!Q44</f>
        <v>420</v>
      </c>
      <c r="R44" s="301">
        <f>P44+'Sep24'!R44</f>
        <v>0</v>
      </c>
      <c r="S44" s="301">
        <v>767</v>
      </c>
      <c r="T44" s="301"/>
      <c r="U44" s="301">
        <v>376</v>
      </c>
      <c r="V44" s="301"/>
      <c r="W44" s="301">
        <v>203</v>
      </c>
      <c r="X44" s="301"/>
      <c r="Y44" s="304">
        <f t="shared" si="1"/>
        <v>53.98936170212766</v>
      </c>
      <c r="Z44" s="304"/>
      <c r="AA44" s="301">
        <v>987</v>
      </c>
      <c r="AB44" s="301"/>
      <c r="AC44" s="301">
        <v>487</v>
      </c>
      <c r="AD44" s="301"/>
      <c r="AE44" s="301">
        <v>406</v>
      </c>
      <c r="AF44" s="301"/>
      <c r="AG44" s="301">
        <v>8</v>
      </c>
      <c r="AH44" s="301"/>
      <c r="AI44" s="301">
        <v>12</v>
      </c>
      <c r="AJ44" s="301"/>
      <c r="AK44" s="301">
        <v>41</v>
      </c>
      <c r="AL44" s="301"/>
      <c r="AM44" s="301">
        <v>110</v>
      </c>
      <c r="AN44" s="301"/>
      <c r="AO44" s="301">
        <v>244</v>
      </c>
      <c r="AP44" s="301"/>
      <c r="AQ44" s="301">
        <v>218</v>
      </c>
      <c r="AR44" s="301"/>
      <c r="AS44" s="301">
        <f t="shared" si="3"/>
        <v>462</v>
      </c>
      <c r="AT44" s="301">
        <f t="shared" si="3"/>
        <v>0</v>
      </c>
      <c r="AU44" s="301">
        <f t="shared" si="4"/>
        <v>462</v>
      </c>
      <c r="AV44" s="301">
        <f>AO44+'Sep24'!AV44</f>
        <v>995</v>
      </c>
      <c r="AW44" s="301">
        <f>AP44+'Sep24'!AW44</f>
        <v>0</v>
      </c>
      <c r="AX44" s="301">
        <f>AQ44+'Sep24'!AX44</f>
        <v>920</v>
      </c>
      <c r="AY44" s="301">
        <f>AR44+'Sep24'!AY44</f>
        <v>0</v>
      </c>
      <c r="AZ44" s="301">
        <f t="shared" si="5"/>
        <v>1915</v>
      </c>
      <c r="BA44" s="301">
        <f t="shared" si="5"/>
        <v>0</v>
      </c>
      <c r="BB44" s="301">
        <f t="shared" si="6"/>
        <v>1915</v>
      </c>
      <c r="BC44" s="301">
        <v>0</v>
      </c>
      <c r="BD44" s="301">
        <v>0</v>
      </c>
      <c r="BE44" s="301">
        <v>0</v>
      </c>
      <c r="BF44" s="301"/>
      <c r="BG44" s="301"/>
      <c r="BH44" s="301"/>
      <c r="BI44" s="301"/>
      <c r="BJ44" s="301"/>
      <c r="BK44" s="317"/>
      <c r="BL44" s="317"/>
      <c r="BM44" s="317"/>
    </row>
    <row r="45" spans="1:65" s="233" customFormat="1" ht="16.95" customHeight="1">
      <c r="A45" s="239"/>
      <c r="B45" s="240" t="s">
        <v>18</v>
      </c>
      <c r="C45" s="240">
        <f>SUM(C41:C44)</f>
        <v>85000</v>
      </c>
      <c r="D45" s="240">
        <f t="shared" ref="D45:BM45" si="17">SUM(D41:D44)</f>
        <v>0</v>
      </c>
      <c r="E45" s="231">
        <f t="shared" si="17"/>
        <v>7229</v>
      </c>
      <c r="F45" s="231">
        <f t="shared" si="17"/>
        <v>0</v>
      </c>
      <c r="G45" s="231">
        <f t="shared" si="17"/>
        <v>4915</v>
      </c>
      <c r="H45" s="326">
        <f t="shared" si="2"/>
        <v>67.990040116198642</v>
      </c>
      <c r="I45" s="231">
        <f t="shared" si="17"/>
        <v>0</v>
      </c>
      <c r="J45" s="231">
        <f t="shared" si="17"/>
        <v>0</v>
      </c>
      <c r="K45" s="231">
        <f t="shared" si="17"/>
        <v>21247</v>
      </c>
      <c r="L45" s="327">
        <f t="shared" si="0"/>
        <v>24.996470588235294</v>
      </c>
      <c r="M45" s="231">
        <f t="shared" si="17"/>
        <v>0</v>
      </c>
      <c r="N45" s="231">
        <f t="shared" si="17"/>
        <v>0</v>
      </c>
      <c r="O45" s="231">
        <f t="shared" si="17"/>
        <v>458</v>
      </c>
      <c r="P45" s="231">
        <f t="shared" si="17"/>
        <v>0</v>
      </c>
      <c r="Q45" s="231">
        <f t="shared" si="17"/>
        <v>1871</v>
      </c>
      <c r="R45" s="231">
        <f t="shared" si="17"/>
        <v>0</v>
      </c>
      <c r="S45" s="231">
        <f t="shared" si="17"/>
        <v>7137</v>
      </c>
      <c r="T45" s="231">
        <f t="shared" si="17"/>
        <v>0</v>
      </c>
      <c r="U45" s="231">
        <f t="shared" si="17"/>
        <v>2210</v>
      </c>
      <c r="V45" s="231">
        <f t="shared" si="17"/>
        <v>0</v>
      </c>
      <c r="W45" s="231">
        <f t="shared" si="17"/>
        <v>1368</v>
      </c>
      <c r="X45" s="231">
        <f t="shared" si="17"/>
        <v>0</v>
      </c>
      <c r="Y45" s="326">
        <f t="shared" si="1"/>
        <v>61.900452488687783</v>
      </c>
      <c r="Z45" s="231">
        <f t="shared" si="17"/>
        <v>0</v>
      </c>
      <c r="AA45" s="231">
        <f t="shared" si="17"/>
        <v>5240</v>
      </c>
      <c r="AB45" s="231">
        <f t="shared" si="17"/>
        <v>0</v>
      </c>
      <c r="AC45" s="231">
        <f t="shared" si="17"/>
        <v>2899</v>
      </c>
      <c r="AD45" s="231">
        <f t="shared" si="17"/>
        <v>0</v>
      </c>
      <c r="AE45" s="231">
        <f t="shared" si="17"/>
        <v>2049</v>
      </c>
      <c r="AF45" s="231">
        <f t="shared" si="17"/>
        <v>0</v>
      </c>
      <c r="AG45" s="231">
        <f t="shared" si="17"/>
        <v>50</v>
      </c>
      <c r="AH45" s="231">
        <f t="shared" si="17"/>
        <v>0</v>
      </c>
      <c r="AI45" s="231">
        <f t="shared" si="17"/>
        <v>80</v>
      </c>
      <c r="AJ45" s="231">
        <f t="shared" si="17"/>
        <v>0</v>
      </c>
      <c r="AK45" s="231">
        <f t="shared" si="17"/>
        <v>188</v>
      </c>
      <c r="AL45" s="231">
        <f t="shared" si="17"/>
        <v>0</v>
      </c>
      <c r="AM45" s="231">
        <f t="shared" si="17"/>
        <v>630</v>
      </c>
      <c r="AN45" s="231">
        <f t="shared" si="17"/>
        <v>0</v>
      </c>
      <c r="AO45" s="231">
        <f t="shared" si="17"/>
        <v>1485</v>
      </c>
      <c r="AP45" s="231">
        <f t="shared" si="17"/>
        <v>0</v>
      </c>
      <c r="AQ45" s="231">
        <f t="shared" si="17"/>
        <v>1220</v>
      </c>
      <c r="AR45" s="231">
        <f t="shared" si="17"/>
        <v>0</v>
      </c>
      <c r="AS45" s="231">
        <f t="shared" si="17"/>
        <v>2705</v>
      </c>
      <c r="AT45" s="231">
        <f t="shared" si="17"/>
        <v>0</v>
      </c>
      <c r="AU45" s="231">
        <f t="shared" si="17"/>
        <v>2705</v>
      </c>
      <c r="AV45" s="231">
        <f t="shared" si="17"/>
        <v>6054</v>
      </c>
      <c r="AW45" s="231">
        <f t="shared" si="17"/>
        <v>0</v>
      </c>
      <c r="AX45" s="231">
        <f t="shared" si="17"/>
        <v>4921</v>
      </c>
      <c r="AY45" s="231">
        <f t="shared" si="17"/>
        <v>0</v>
      </c>
      <c r="AZ45" s="231">
        <f t="shared" si="17"/>
        <v>10975</v>
      </c>
      <c r="BA45" s="231">
        <f t="shared" si="17"/>
        <v>0</v>
      </c>
      <c r="BB45" s="231">
        <f t="shared" si="17"/>
        <v>10975</v>
      </c>
      <c r="BC45" s="231">
        <f t="shared" si="17"/>
        <v>50</v>
      </c>
      <c r="BD45" s="231">
        <f t="shared" si="17"/>
        <v>250</v>
      </c>
      <c r="BE45" s="231">
        <f t="shared" si="17"/>
        <v>195</v>
      </c>
      <c r="BF45" s="231">
        <f t="shared" si="17"/>
        <v>975</v>
      </c>
      <c r="BG45" s="231">
        <f t="shared" si="17"/>
        <v>0</v>
      </c>
      <c r="BH45" s="231">
        <f t="shared" si="17"/>
        <v>0</v>
      </c>
      <c r="BI45" s="231">
        <f t="shared" si="17"/>
        <v>0</v>
      </c>
      <c r="BJ45" s="231">
        <f t="shared" si="17"/>
        <v>0</v>
      </c>
      <c r="BK45" s="231">
        <f t="shared" si="17"/>
        <v>0</v>
      </c>
      <c r="BL45" s="231">
        <f t="shared" si="17"/>
        <v>0</v>
      </c>
      <c r="BM45" s="231">
        <f t="shared" si="17"/>
        <v>0</v>
      </c>
    </row>
    <row r="46" spans="1:65" s="316" customFormat="1" ht="16.95" customHeight="1">
      <c r="A46" s="307">
        <v>35</v>
      </c>
      <c r="B46" s="308" t="s">
        <v>45</v>
      </c>
      <c r="C46" s="300">
        <v>62000</v>
      </c>
      <c r="D46" s="300">
        <v>18000</v>
      </c>
      <c r="E46" s="321">
        <v>5167</v>
      </c>
      <c r="F46" s="321">
        <v>1500</v>
      </c>
      <c r="G46" s="321">
        <v>4985</v>
      </c>
      <c r="H46" s="304">
        <f t="shared" si="2"/>
        <v>96.477646603444938</v>
      </c>
      <c r="I46" s="321">
        <v>1987</v>
      </c>
      <c r="J46" s="304">
        <f t="shared" si="8"/>
        <v>132.46666666666667</v>
      </c>
      <c r="K46" s="301">
        <f>G46+'Sep24'!K46</f>
        <v>20288</v>
      </c>
      <c r="L46" s="305">
        <f t="shared" si="0"/>
        <v>32.722580645161287</v>
      </c>
      <c r="M46" s="301">
        <f>I46+'Sep24'!M46</f>
        <v>7999</v>
      </c>
      <c r="N46" s="305">
        <f t="shared" ref="N46" si="18">M46*100/D46</f>
        <v>44.43888888888889</v>
      </c>
      <c r="O46" s="322">
        <v>183</v>
      </c>
      <c r="P46" s="322">
        <v>72</v>
      </c>
      <c r="Q46" s="301">
        <f>O46+'Sep24'!Q46</f>
        <v>693</v>
      </c>
      <c r="R46" s="301">
        <f>P46+'Sep24'!R46</f>
        <v>287</v>
      </c>
      <c r="S46" s="322">
        <v>5282</v>
      </c>
      <c r="T46" s="322">
        <v>1908</v>
      </c>
      <c r="U46" s="322">
        <v>1352</v>
      </c>
      <c r="V46" s="322">
        <v>599</v>
      </c>
      <c r="W46" s="322">
        <v>705</v>
      </c>
      <c r="X46" s="322">
        <v>451</v>
      </c>
      <c r="Y46" s="304">
        <f t="shared" si="1"/>
        <v>52.144970414201183</v>
      </c>
      <c r="Z46" s="304">
        <f t="shared" si="1"/>
        <v>75.292153589315532</v>
      </c>
      <c r="AA46" s="322">
        <v>5043</v>
      </c>
      <c r="AB46" s="322"/>
      <c r="AC46" s="322">
        <v>2461</v>
      </c>
      <c r="AD46" s="322"/>
      <c r="AE46" s="322">
        <v>2340</v>
      </c>
      <c r="AF46" s="322"/>
      <c r="AG46" s="322">
        <v>83</v>
      </c>
      <c r="AH46" s="322"/>
      <c r="AI46" s="322">
        <v>423</v>
      </c>
      <c r="AJ46" s="322"/>
      <c r="AK46" s="322">
        <v>64</v>
      </c>
      <c r="AL46" s="322"/>
      <c r="AM46" s="322">
        <v>167</v>
      </c>
      <c r="AN46" s="322"/>
      <c r="AO46" s="322">
        <v>1171</v>
      </c>
      <c r="AP46" s="322"/>
      <c r="AQ46" s="322">
        <v>1095</v>
      </c>
      <c r="AR46" s="322"/>
      <c r="AS46" s="301">
        <f t="shared" si="3"/>
        <v>2266</v>
      </c>
      <c r="AT46" s="301">
        <f t="shared" si="3"/>
        <v>0</v>
      </c>
      <c r="AU46" s="301">
        <f t="shared" si="4"/>
        <v>2266</v>
      </c>
      <c r="AV46" s="301">
        <f>AO46+'Sep24'!AV46</f>
        <v>4650</v>
      </c>
      <c r="AW46" s="301">
        <f>AP46+'Sep24'!AW46</f>
        <v>1138</v>
      </c>
      <c r="AX46" s="301">
        <f>AQ46+'Sep24'!AX46</f>
        <v>4254</v>
      </c>
      <c r="AY46" s="301">
        <f>AR46+'Sep24'!AY46</f>
        <v>881</v>
      </c>
      <c r="AZ46" s="301">
        <f t="shared" si="5"/>
        <v>8904</v>
      </c>
      <c r="BA46" s="301">
        <f t="shared" si="5"/>
        <v>2019</v>
      </c>
      <c r="BB46" s="301">
        <f t="shared" si="6"/>
        <v>10923</v>
      </c>
      <c r="BC46" s="322"/>
      <c r="BD46" s="322"/>
      <c r="BE46" s="322"/>
      <c r="BF46" s="322"/>
      <c r="BG46" s="322">
        <v>4</v>
      </c>
      <c r="BH46" s="322">
        <v>4420</v>
      </c>
      <c r="BI46" s="322"/>
      <c r="BJ46" s="301">
        <f>SUM(BH46:BI46)</f>
        <v>4420</v>
      </c>
      <c r="BK46" s="301">
        <f>'Sep24'!BK46+BH46</f>
        <v>17708</v>
      </c>
      <c r="BL46" s="301">
        <f>'Sep24'!BL46+BI46</f>
        <v>0</v>
      </c>
      <c r="BM46" s="301">
        <f t="shared" ref="BM46:BM47" si="19">SUM(BK46:BL46)</f>
        <v>17708</v>
      </c>
    </row>
    <row r="47" spans="1:65" s="316" customFormat="1" ht="16.95" customHeight="1">
      <c r="A47" s="299">
        <v>36</v>
      </c>
      <c r="B47" s="300" t="s">
        <v>82</v>
      </c>
      <c r="C47" s="300"/>
      <c r="D47" s="300"/>
      <c r="E47" s="301"/>
      <c r="F47" s="301"/>
      <c r="G47" s="301"/>
      <c r="H47" s="304"/>
      <c r="I47" s="301"/>
      <c r="J47" s="304"/>
      <c r="K47" s="301">
        <f>G47+'Sep24'!K47</f>
        <v>0</v>
      </c>
      <c r="L47" s="305"/>
      <c r="M47" s="301">
        <f>I47+'Sep24'!M47</f>
        <v>0</v>
      </c>
      <c r="N47" s="304"/>
      <c r="O47" s="301"/>
      <c r="P47" s="301"/>
      <c r="Q47" s="301">
        <f>O47+'Sep24'!Q47</f>
        <v>0</v>
      </c>
      <c r="R47" s="301">
        <f>P47+'Sep24'!R47</f>
        <v>0</v>
      </c>
      <c r="S47" s="301"/>
      <c r="T47" s="301"/>
      <c r="U47" s="301"/>
      <c r="V47" s="301"/>
      <c r="W47" s="301"/>
      <c r="X47" s="301"/>
      <c r="Y47" s="304"/>
      <c r="Z47" s="304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>
        <f t="shared" si="3"/>
        <v>0</v>
      </c>
      <c r="AT47" s="301">
        <f t="shared" si="3"/>
        <v>0</v>
      </c>
      <c r="AU47" s="301">
        <f t="shared" si="4"/>
        <v>0</v>
      </c>
      <c r="AV47" s="301">
        <f>AO47+'Sep24'!AV47</f>
        <v>0</v>
      </c>
      <c r="AW47" s="301">
        <f>AP47+'Sep24'!AW47</f>
        <v>0</v>
      </c>
      <c r="AX47" s="301">
        <f>AQ47+'Sep24'!AX47</f>
        <v>0</v>
      </c>
      <c r="AY47" s="301">
        <f>AR47+'Sep24'!AY47</f>
        <v>0</v>
      </c>
      <c r="AZ47" s="301">
        <f t="shared" si="5"/>
        <v>0</v>
      </c>
      <c r="BA47" s="301">
        <f t="shared" si="5"/>
        <v>0</v>
      </c>
      <c r="BB47" s="301">
        <f t="shared" si="6"/>
        <v>0</v>
      </c>
      <c r="BC47" s="301">
        <v>0</v>
      </c>
      <c r="BD47" s="301">
        <v>0</v>
      </c>
      <c r="BE47" s="301">
        <v>0</v>
      </c>
      <c r="BF47" s="301">
        <v>0</v>
      </c>
      <c r="BG47" s="301">
        <v>36</v>
      </c>
      <c r="BH47" s="301"/>
      <c r="BI47" s="301">
        <v>68375</v>
      </c>
      <c r="BJ47" s="301">
        <f>SUM(BH47:BI47)</f>
        <v>68375</v>
      </c>
      <c r="BK47" s="301">
        <f>'Sep24'!BK47+BH47</f>
        <v>0</v>
      </c>
      <c r="BL47" s="301">
        <f>'Sep24'!BL47+BI47</f>
        <v>295550</v>
      </c>
      <c r="BM47" s="301">
        <f t="shared" si="19"/>
        <v>295550</v>
      </c>
    </row>
    <row r="48" spans="1:65" s="316" customFormat="1" ht="16.95" customHeight="1">
      <c r="A48" s="299">
        <v>37</v>
      </c>
      <c r="B48" s="300" t="s">
        <v>46</v>
      </c>
      <c r="C48" s="300">
        <v>59000</v>
      </c>
      <c r="D48" s="300">
        <v>2000</v>
      </c>
      <c r="E48" s="321">
        <v>4916</v>
      </c>
      <c r="F48" s="321">
        <v>168</v>
      </c>
      <c r="G48" s="321">
        <v>4539</v>
      </c>
      <c r="H48" s="304">
        <f t="shared" si="2"/>
        <v>92.331163547599672</v>
      </c>
      <c r="I48" s="321">
        <v>1350</v>
      </c>
      <c r="J48" s="304">
        <f t="shared" si="8"/>
        <v>803.57142857142856</v>
      </c>
      <c r="K48" s="301">
        <f>G48+'Sep24'!K48</f>
        <v>17872</v>
      </c>
      <c r="L48" s="305">
        <f t="shared" si="0"/>
        <v>30.291525423728814</v>
      </c>
      <c r="M48" s="301">
        <f>I48+'Sep24'!M48</f>
        <v>4945</v>
      </c>
      <c r="N48" s="305">
        <f t="shared" ref="N48:N50" si="20">M48*100/D48</f>
        <v>247.25</v>
      </c>
      <c r="O48" s="322">
        <v>122</v>
      </c>
      <c r="P48" s="322">
        <v>56</v>
      </c>
      <c r="Q48" s="301">
        <f>O48+'Sep24'!Q48</f>
        <v>345</v>
      </c>
      <c r="R48" s="301">
        <f>P48+'Sep24'!R48</f>
        <v>185</v>
      </c>
      <c r="S48" s="322">
        <v>4862</v>
      </c>
      <c r="T48" s="322">
        <v>1646</v>
      </c>
      <c r="U48" s="322">
        <v>1280</v>
      </c>
      <c r="V48" s="322">
        <v>317</v>
      </c>
      <c r="W48" s="322">
        <v>659</v>
      </c>
      <c r="X48" s="322">
        <v>155</v>
      </c>
      <c r="Y48" s="304">
        <f t="shared" si="1"/>
        <v>51.484375</v>
      </c>
      <c r="Z48" s="304">
        <f t="shared" si="1"/>
        <v>48.895899053627758</v>
      </c>
      <c r="AA48" s="322">
        <v>4884</v>
      </c>
      <c r="AB48" s="322"/>
      <c r="AC48" s="322">
        <v>1991</v>
      </c>
      <c r="AD48" s="322"/>
      <c r="AE48" s="322">
        <v>1946</v>
      </c>
      <c r="AF48" s="322"/>
      <c r="AG48" s="322">
        <v>65</v>
      </c>
      <c r="AH48" s="322"/>
      <c r="AI48" s="322">
        <v>484</v>
      </c>
      <c r="AJ48" s="322"/>
      <c r="AK48" s="322">
        <v>64</v>
      </c>
      <c r="AL48" s="322"/>
      <c r="AM48" s="322">
        <v>94</v>
      </c>
      <c r="AN48" s="322"/>
      <c r="AO48" s="322">
        <v>998</v>
      </c>
      <c r="AP48" s="322"/>
      <c r="AQ48" s="322">
        <v>838</v>
      </c>
      <c r="AR48" s="322"/>
      <c r="AS48" s="301">
        <f t="shared" si="3"/>
        <v>1836</v>
      </c>
      <c r="AT48" s="301">
        <f t="shared" si="3"/>
        <v>0</v>
      </c>
      <c r="AU48" s="301">
        <f t="shared" si="4"/>
        <v>1836</v>
      </c>
      <c r="AV48" s="301">
        <f>AO48+'Sep24'!AV48</f>
        <v>4084</v>
      </c>
      <c r="AW48" s="301">
        <f>AP48+'Sep24'!AW48</f>
        <v>634</v>
      </c>
      <c r="AX48" s="301">
        <f>AQ48+'Sep24'!AX48</f>
        <v>3402</v>
      </c>
      <c r="AY48" s="301">
        <f>AR48+'Sep24'!AY48</f>
        <v>507</v>
      </c>
      <c r="AZ48" s="301">
        <f t="shared" si="5"/>
        <v>7486</v>
      </c>
      <c r="BA48" s="301">
        <f t="shared" si="5"/>
        <v>1141</v>
      </c>
      <c r="BB48" s="301">
        <f t="shared" si="6"/>
        <v>8627</v>
      </c>
      <c r="BC48" s="322"/>
      <c r="BD48" s="322"/>
      <c r="BE48" s="322"/>
      <c r="BF48" s="322"/>
      <c r="BG48" s="322"/>
      <c r="BH48" s="322"/>
      <c r="BI48" s="322"/>
      <c r="BJ48" s="322"/>
      <c r="BK48" s="323"/>
      <c r="BL48" s="323"/>
      <c r="BM48" s="323"/>
    </row>
    <row r="49" spans="1:65" s="316" customFormat="1" ht="16.95" customHeight="1">
      <c r="A49" s="299">
        <v>38</v>
      </c>
      <c r="B49" s="300" t="s">
        <v>47</v>
      </c>
      <c r="C49" s="300">
        <v>42000</v>
      </c>
      <c r="D49" s="300">
        <v>500</v>
      </c>
      <c r="E49" s="321">
        <v>2777</v>
      </c>
      <c r="F49" s="321">
        <v>42</v>
      </c>
      <c r="G49" s="321">
        <v>3451</v>
      </c>
      <c r="H49" s="304">
        <f t="shared" si="2"/>
        <v>124.27079582283039</v>
      </c>
      <c r="I49" s="321">
        <v>42</v>
      </c>
      <c r="J49" s="304">
        <f t="shared" si="8"/>
        <v>100</v>
      </c>
      <c r="K49" s="301">
        <f>G49+'Sep24'!K49</f>
        <v>13596</v>
      </c>
      <c r="L49" s="305">
        <f t="shared" si="0"/>
        <v>32.371428571428574</v>
      </c>
      <c r="M49" s="301">
        <f>I49+'Sep24'!M49</f>
        <v>307</v>
      </c>
      <c r="N49" s="305">
        <f t="shared" si="20"/>
        <v>61.4</v>
      </c>
      <c r="O49" s="322">
        <v>147</v>
      </c>
      <c r="P49" s="322">
        <v>13</v>
      </c>
      <c r="Q49" s="301">
        <f>O49+'Sep24'!Q49</f>
        <v>458</v>
      </c>
      <c r="R49" s="301">
        <f>P49+'Sep24'!R49</f>
        <v>62</v>
      </c>
      <c r="S49" s="322">
        <v>3675</v>
      </c>
      <c r="T49" s="322">
        <v>104</v>
      </c>
      <c r="U49" s="322">
        <v>913</v>
      </c>
      <c r="V49" s="322">
        <v>28</v>
      </c>
      <c r="W49" s="322">
        <v>485</v>
      </c>
      <c r="X49" s="322">
        <v>12</v>
      </c>
      <c r="Y49" s="304">
        <f t="shared" si="1"/>
        <v>53.121577217962759</v>
      </c>
      <c r="Z49" s="304">
        <f t="shared" si="1"/>
        <v>42.857142857142854</v>
      </c>
      <c r="AA49" s="322">
        <v>4175</v>
      </c>
      <c r="AB49" s="322"/>
      <c r="AC49" s="322">
        <v>1829</v>
      </c>
      <c r="AD49" s="322"/>
      <c r="AE49" s="322">
        <v>1376</v>
      </c>
      <c r="AF49" s="322"/>
      <c r="AG49" s="322">
        <v>58</v>
      </c>
      <c r="AH49" s="322"/>
      <c r="AI49" s="322">
        <v>473</v>
      </c>
      <c r="AJ49" s="322"/>
      <c r="AK49" s="322">
        <v>56</v>
      </c>
      <c r="AL49" s="322"/>
      <c r="AM49" s="322">
        <v>126</v>
      </c>
      <c r="AN49" s="322"/>
      <c r="AO49" s="322">
        <v>786</v>
      </c>
      <c r="AP49" s="322"/>
      <c r="AQ49" s="322">
        <v>687</v>
      </c>
      <c r="AR49" s="322"/>
      <c r="AS49" s="301">
        <f t="shared" si="3"/>
        <v>1473</v>
      </c>
      <c r="AT49" s="301">
        <f t="shared" si="3"/>
        <v>0</v>
      </c>
      <c r="AU49" s="301">
        <f t="shared" si="4"/>
        <v>1473</v>
      </c>
      <c r="AV49" s="301">
        <f>AO49+'Sep24'!AV49</f>
        <v>3032</v>
      </c>
      <c r="AW49" s="301">
        <f>AP49+'Sep24'!AW49</f>
        <v>62</v>
      </c>
      <c r="AX49" s="301">
        <f>AQ49+'Sep24'!AX49</f>
        <v>2590</v>
      </c>
      <c r="AY49" s="301">
        <f>AR49+'Sep24'!AY49</f>
        <v>51</v>
      </c>
      <c r="AZ49" s="301">
        <f t="shared" si="5"/>
        <v>5622</v>
      </c>
      <c r="BA49" s="301">
        <f t="shared" si="5"/>
        <v>113</v>
      </c>
      <c r="BB49" s="301">
        <f t="shared" si="6"/>
        <v>5735</v>
      </c>
      <c r="BC49" s="322"/>
      <c r="BD49" s="322"/>
      <c r="BE49" s="322"/>
      <c r="BF49" s="322"/>
      <c r="BG49" s="322"/>
      <c r="BH49" s="322"/>
      <c r="BI49" s="322"/>
      <c r="BJ49" s="322"/>
      <c r="BK49" s="323"/>
      <c r="BL49" s="323"/>
      <c r="BM49" s="323"/>
    </row>
    <row r="50" spans="1:65" s="316" customFormat="1" ht="16.95" customHeight="1">
      <c r="A50" s="302">
        <v>39</v>
      </c>
      <c r="B50" s="303" t="s">
        <v>48</v>
      </c>
      <c r="C50" s="300">
        <v>95000</v>
      </c>
      <c r="D50" s="300">
        <v>8000</v>
      </c>
      <c r="E50" s="321">
        <v>7857</v>
      </c>
      <c r="F50" s="321">
        <v>720</v>
      </c>
      <c r="G50" s="321">
        <v>6482</v>
      </c>
      <c r="H50" s="304">
        <f t="shared" si="2"/>
        <v>82.499681812396588</v>
      </c>
      <c r="I50" s="321">
        <v>897</v>
      </c>
      <c r="J50" s="304">
        <f t="shared" si="8"/>
        <v>124.58333333333333</v>
      </c>
      <c r="K50" s="301">
        <f>G50+'Sep24'!K50</f>
        <v>27555</v>
      </c>
      <c r="L50" s="305">
        <f t="shared" si="0"/>
        <v>29.005263157894738</v>
      </c>
      <c r="M50" s="301">
        <f>I50+'Sep24'!M50</f>
        <v>3552</v>
      </c>
      <c r="N50" s="305">
        <f t="shared" si="20"/>
        <v>44.4</v>
      </c>
      <c r="O50" s="322">
        <v>170</v>
      </c>
      <c r="P50" s="322">
        <v>36</v>
      </c>
      <c r="Q50" s="301">
        <f>O50+'Sep24'!Q50</f>
        <v>591</v>
      </c>
      <c r="R50" s="301">
        <f>P50+'Sep24'!R50</f>
        <v>162</v>
      </c>
      <c r="S50" s="322">
        <v>7957</v>
      </c>
      <c r="T50" s="322">
        <v>928</v>
      </c>
      <c r="U50" s="322">
        <v>2240</v>
      </c>
      <c r="V50" s="322">
        <v>369</v>
      </c>
      <c r="W50" s="322">
        <v>1311</v>
      </c>
      <c r="X50" s="322">
        <v>195</v>
      </c>
      <c r="Y50" s="304">
        <f t="shared" si="1"/>
        <v>58.526785714285715</v>
      </c>
      <c r="Z50" s="304">
        <f t="shared" si="1"/>
        <v>52.845528455284551</v>
      </c>
      <c r="AA50" s="322">
        <v>7166</v>
      </c>
      <c r="AB50" s="322"/>
      <c r="AC50" s="322">
        <v>3416</v>
      </c>
      <c r="AD50" s="322"/>
      <c r="AE50" s="322">
        <v>2241</v>
      </c>
      <c r="AF50" s="322"/>
      <c r="AG50" s="322">
        <v>155</v>
      </c>
      <c r="AH50" s="322"/>
      <c r="AI50" s="322">
        <v>725</v>
      </c>
      <c r="AJ50" s="322"/>
      <c r="AK50" s="322">
        <v>99</v>
      </c>
      <c r="AL50" s="322"/>
      <c r="AM50" s="322">
        <v>307</v>
      </c>
      <c r="AN50" s="322"/>
      <c r="AO50" s="322">
        <v>1584</v>
      </c>
      <c r="AP50" s="322"/>
      <c r="AQ50" s="322">
        <v>1338</v>
      </c>
      <c r="AR50" s="322"/>
      <c r="AS50" s="301">
        <f t="shared" si="3"/>
        <v>2922</v>
      </c>
      <c r="AT50" s="301">
        <f t="shared" si="3"/>
        <v>0</v>
      </c>
      <c r="AU50" s="301">
        <f t="shared" si="4"/>
        <v>2922</v>
      </c>
      <c r="AV50" s="301">
        <f>AO50+'Sep24'!AV50</f>
        <v>6790</v>
      </c>
      <c r="AW50" s="301">
        <f>AP50+'Sep24'!AW50</f>
        <v>1210</v>
      </c>
      <c r="AX50" s="301">
        <f>AQ50+'Sep24'!AX50</f>
        <v>5850</v>
      </c>
      <c r="AY50" s="301">
        <f>AR50+'Sep24'!AY50</f>
        <v>893</v>
      </c>
      <c r="AZ50" s="301">
        <f t="shared" si="5"/>
        <v>12640</v>
      </c>
      <c r="BA50" s="301">
        <f t="shared" si="5"/>
        <v>2103</v>
      </c>
      <c r="BB50" s="301">
        <f t="shared" si="6"/>
        <v>14743</v>
      </c>
      <c r="BC50" s="322"/>
      <c r="BD50" s="322"/>
      <c r="BE50" s="322"/>
      <c r="BF50" s="322"/>
      <c r="BG50" s="322"/>
      <c r="BH50" s="322"/>
      <c r="BI50" s="322"/>
      <c r="BJ50" s="322"/>
      <c r="BK50" s="323"/>
      <c r="BL50" s="323"/>
      <c r="BM50" s="323"/>
    </row>
    <row r="51" spans="1:65" s="233" customFormat="1" ht="16.95" customHeight="1">
      <c r="A51" s="239"/>
      <c r="B51" s="240" t="s">
        <v>18</v>
      </c>
      <c r="C51" s="240">
        <f>SUM(C46:C50)</f>
        <v>258000</v>
      </c>
      <c r="D51" s="240">
        <f t="shared" ref="D51:BM51" si="21">SUM(D46:D50)</f>
        <v>28500</v>
      </c>
      <c r="E51" s="231">
        <f t="shared" si="21"/>
        <v>20717</v>
      </c>
      <c r="F51" s="231">
        <f t="shared" si="21"/>
        <v>2430</v>
      </c>
      <c r="G51" s="231">
        <f t="shared" si="21"/>
        <v>19457</v>
      </c>
      <c r="H51" s="326">
        <f t="shared" si="2"/>
        <v>93.91803832601245</v>
      </c>
      <c r="I51" s="231">
        <f t="shared" si="21"/>
        <v>4276</v>
      </c>
      <c r="J51" s="326">
        <f t="shared" si="8"/>
        <v>175.96707818930042</v>
      </c>
      <c r="K51" s="231">
        <f t="shared" si="21"/>
        <v>79311</v>
      </c>
      <c r="L51" s="327">
        <f t="shared" si="0"/>
        <v>30.740697674418605</v>
      </c>
      <c r="M51" s="231">
        <f t="shared" si="21"/>
        <v>16803</v>
      </c>
      <c r="N51" s="326">
        <f t="shared" si="9"/>
        <v>58.957894736842107</v>
      </c>
      <c r="O51" s="231">
        <f t="shared" si="21"/>
        <v>622</v>
      </c>
      <c r="P51" s="231">
        <f t="shared" si="21"/>
        <v>177</v>
      </c>
      <c r="Q51" s="231">
        <f t="shared" si="21"/>
        <v>2087</v>
      </c>
      <c r="R51" s="231">
        <f t="shared" si="21"/>
        <v>696</v>
      </c>
      <c r="S51" s="231">
        <f t="shared" si="21"/>
        <v>21776</v>
      </c>
      <c r="T51" s="231">
        <f t="shared" si="21"/>
        <v>4586</v>
      </c>
      <c r="U51" s="231">
        <f t="shared" si="21"/>
        <v>5785</v>
      </c>
      <c r="V51" s="231">
        <f t="shared" si="21"/>
        <v>1313</v>
      </c>
      <c r="W51" s="231">
        <f t="shared" si="21"/>
        <v>3160</v>
      </c>
      <c r="X51" s="231">
        <f t="shared" si="21"/>
        <v>813</v>
      </c>
      <c r="Y51" s="326">
        <f t="shared" si="1"/>
        <v>54.624027657735525</v>
      </c>
      <c r="Z51" s="326">
        <f t="shared" si="1"/>
        <v>61.919268849961917</v>
      </c>
      <c r="AA51" s="231">
        <f t="shared" si="21"/>
        <v>21268</v>
      </c>
      <c r="AB51" s="231">
        <f t="shared" si="21"/>
        <v>0</v>
      </c>
      <c r="AC51" s="231">
        <f t="shared" si="21"/>
        <v>9697</v>
      </c>
      <c r="AD51" s="231">
        <f t="shared" si="21"/>
        <v>0</v>
      </c>
      <c r="AE51" s="231">
        <f t="shared" si="21"/>
        <v>7903</v>
      </c>
      <c r="AF51" s="231">
        <f t="shared" si="21"/>
        <v>0</v>
      </c>
      <c r="AG51" s="231">
        <f t="shared" si="21"/>
        <v>361</v>
      </c>
      <c r="AH51" s="231">
        <f t="shared" si="21"/>
        <v>0</v>
      </c>
      <c r="AI51" s="231">
        <f t="shared" si="21"/>
        <v>2105</v>
      </c>
      <c r="AJ51" s="231">
        <f t="shared" si="21"/>
        <v>0</v>
      </c>
      <c r="AK51" s="231">
        <f t="shared" si="21"/>
        <v>283</v>
      </c>
      <c r="AL51" s="231">
        <f t="shared" si="21"/>
        <v>0</v>
      </c>
      <c r="AM51" s="231">
        <f t="shared" si="21"/>
        <v>694</v>
      </c>
      <c r="AN51" s="231">
        <f t="shared" si="21"/>
        <v>0</v>
      </c>
      <c r="AO51" s="231">
        <f t="shared" si="21"/>
        <v>4539</v>
      </c>
      <c r="AP51" s="231">
        <f t="shared" si="21"/>
        <v>0</v>
      </c>
      <c r="AQ51" s="231">
        <f t="shared" si="21"/>
        <v>3958</v>
      </c>
      <c r="AR51" s="231">
        <f t="shared" si="21"/>
        <v>0</v>
      </c>
      <c r="AS51" s="231">
        <f t="shared" si="21"/>
        <v>8497</v>
      </c>
      <c r="AT51" s="231">
        <f t="shared" si="21"/>
        <v>0</v>
      </c>
      <c r="AU51" s="231">
        <f t="shared" si="21"/>
        <v>8497</v>
      </c>
      <c r="AV51" s="231">
        <f t="shared" si="21"/>
        <v>18556</v>
      </c>
      <c r="AW51" s="231">
        <f t="shared" si="21"/>
        <v>3044</v>
      </c>
      <c r="AX51" s="231">
        <f t="shared" si="21"/>
        <v>16096</v>
      </c>
      <c r="AY51" s="328">
        <f t="shared" si="21"/>
        <v>2332</v>
      </c>
      <c r="AZ51" s="231">
        <f t="shared" si="21"/>
        <v>34652</v>
      </c>
      <c r="BA51" s="231">
        <f t="shared" si="21"/>
        <v>5376</v>
      </c>
      <c r="BB51" s="231">
        <f t="shared" si="21"/>
        <v>40028</v>
      </c>
      <c r="BC51" s="231">
        <f t="shared" si="21"/>
        <v>0</v>
      </c>
      <c r="BD51" s="231">
        <f t="shared" si="21"/>
        <v>0</v>
      </c>
      <c r="BE51" s="231">
        <f t="shared" si="21"/>
        <v>0</v>
      </c>
      <c r="BF51" s="231">
        <f t="shared" si="21"/>
        <v>0</v>
      </c>
      <c r="BG51" s="231">
        <f t="shared" si="21"/>
        <v>40</v>
      </c>
      <c r="BH51" s="231">
        <f t="shared" si="21"/>
        <v>4420</v>
      </c>
      <c r="BI51" s="231">
        <f t="shared" si="21"/>
        <v>68375</v>
      </c>
      <c r="BJ51" s="231">
        <f t="shared" si="21"/>
        <v>72795</v>
      </c>
      <c r="BK51" s="231">
        <f t="shared" si="21"/>
        <v>17708</v>
      </c>
      <c r="BL51" s="231">
        <f t="shared" si="21"/>
        <v>295550</v>
      </c>
      <c r="BM51" s="231">
        <f t="shared" si="21"/>
        <v>313258</v>
      </c>
    </row>
    <row r="52" spans="1:65" s="316" customFormat="1" ht="16.95" customHeight="1">
      <c r="A52" s="307">
        <v>40</v>
      </c>
      <c r="B52" s="308" t="s">
        <v>49</v>
      </c>
      <c r="C52" s="300">
        <v>146000</v>
      </c>
      <c r="D52" s="300">
        <v>47000</v>
      </c>
      <c r="E52" s="301">
        <v>12275</v>
      </c>
      <c r="F52" s="301">
        <v>4120</v>
      </c>
      <c r="G52" s="301">
        <v>11270</v>
      </c>
      <c r="H52" s="304">
        <f t="shared" si="2"/>
        <v>91.812627291242364</v>
      </c>
      <c r="I52" s="301">
        <v>5389</v>
      </c>
      <c r="J52" s="304">
        <f t="shared" si="8"/>
        <v>130.80097087378641</v>
      </c>
      <c r="K52" s="301">
        <f>G52+'Sep24'!K52</f>
        <v>45907</v>
      </c>
      <c r="L52" s="305">
        <f t="shared" si="0"/>
        <v>31.443150684931506</v>
      </c>
      <c r="M52" s="301">
        <f>I52+'Sep24'!M52</f>
        <v>20622</v>
      </c>
      <c r="N52" s="304">
        <f t="shared" si="9"/>
        <v>43.876595744680849</v>
      </c>
      <c r="O52" s="301">
        <v>7</v>
      </c>
      <c r="P52" s="301">
        <v>30</v>
      </c>
      <c r="Q52" s="301">
        <f>O52+'Sep24'!Q52</f>
        <v>79</v>
      </c>
      <c r="R52" s="301">
        <f>P52+'Sep24'!R52</f>
        <v>132</v>
      </c>
      <c r="S52" s="301">
        <v>11447</v>
      </c>
      <c r="T52" s="301">
        <v>5126</v>
      </c>
      <c r="U52" s="301">
        <v>4402</v>
      </c>
      <c r="V52" s="301">
        <v>2225</v>
      </c>
      <c r="W52" s="301">
        <v>2542</v>
      </c>
      <c r="X52" s="301">
        <v>1210</v>
      </c>
      <c r="Y52" s="304">
        <f t="shared" si="1"/>
        <v>57.74647887323944</v>
      </c>
      <c r="Z52" s="304">
        <f t="shared" si="1"/>
        <v>54.382022471910112</v>
      </c>
      <c r="AA52" s="301">
        <v>11843</v>
      </c>
      <c r="AB52" s="301">
        <v>4657</v>
      </c>
      <c r="AC52" s="301">
        <v>4710</v>
      </c>
      <c r="AD52" s="301">
        <v>1755</v>
      </c>
      <c r="AE52" s="301">
        <v>4633</v>
      </c>
      <c r="AF52" s="301">
        <v>1634</v>
      </c>
      <c r="AG52" s="301">
        <v>130</v>
      </c>
      <c r="AH52" s="301">
        <v>36</v>
      </c>
      <c r="AI52" s="301">
        <v>614</v>
      </c>
      <c r="AJ52" s="301">
        <v>396</v>
      </c>
      <c r="AK52" s="301">
        <v>106</v>
      </c>
      <c r="AL52" s="301">
        <v>39</v>
      </c>
      <c r="AM52" s="301">
        <v>183</v>
      </c>
      <c r="AN52" s="301">
        <v>177</v>
      </c>
      <c r="AO52" s="301">
        <v>2921</v>
      </c>
      <c r="AP52" s="301">
        <v>1042</v>
      </c>
      <c r="AQ52" s="301">
        <v>1941</v>
      </c>
      <c r="AR52" s="301">
        <v>835</v>
      </c>
      <c r="AS52" s="301">
        <f t="shared" si="3"/>
        <v>4862</v>
      </c>
      <c r="AT52" s="301">
        <f t="shared" si="3"/>
        <v>1877</v>
      </c>
      <c r="AU52" s="301">
        <f t="shared" si="4"/>
        <v>6739</v>
      </c>
      <c r="AV52" s="301">
        <f>AO52+'Sep24'!AV52</f>
        <v>10796</v>
      </c>
      <c r="AW52" s="301">
        <f>AP52+'Sep24'!AW52</f>
        <v>3922</v>
      </c>
      <c r="AX52" s="301">
        <f>AQ52+'Sep24'!AX52</f>
        <v>7740</v>
      </c>
      <c r="AY52" s="301">
        <f>AR52+'Sep24'!AY52</f>
        <v>3268</v>
      </c>
      <c r="AZ52" s="301">
        <f t="shared" si="5"/>
        <v>18536</v>
      </c>
      <c r="BA52" s="301">
        <f t="shared" si="5"/>
        <v>7190</v>
      </c>
      <c r="BB52" s="301">
        <f t="shared" si="6"/>
        <v>25726</v>
      </c>
      <c r="BC52" s="301"/>
      <c r="BD52" s="301"/>
      <c r="BE52" s="301"/>
      <c r="BF52" s="301"/>
      <c r="BG52" s="301">
        <v>3</v>
      </c>
      <c r="BH52" s="301">
        <v>6089</v>
      </c>
      <c r="BI52" s="301"/>
      <c r="BJ52" s="301">
        <f>SUM(BH52:BI52)</f>
        <v>6089</v>
      </c>
      <c r="BK52" s="301">
        <f>'Sep24'!BK52+BH52</f>
        <v>23500</v>
      </c>
      <c r="BL52" s="301">
        <f>'Sep24'!BL52+BI52</f>
        <v>0</v>
      </c>
      <c r="BM52" s="301">
        <f>SUM(BK52:BL52)</f>
        <v>23500</v>
      </c>
    </row>
    <row r="53" spans="1:65" s="316" customFormat="1" ht="16.95" customHeight="1">
      <c r="A53" s="302">
        <v>41</v>
      </c>
      <c r="B53" s="303" t="s">
        <v>50</v>
      </c>
      <c r="C53" s="300">
        <v>45000</v>
      </c>
      <c r="D53" s="300">
        <v>8000</v>
      </c>
      <c r="E53" s="301">
        <v>3800</v>
      </c>
      <c r="F53" s="301">
        <v>665</v>
      </c>
      <c r="G53" s="301">
        <v>3870</v>
      </c>
      <c r="H53" s="304">
        <f t="shared" si="2"/>
        <v>101.84210526315789</v>
      </c>
      <c r="I53" s="301">
        <v>704</v>
      </c>
      <c r="J53" s="304">
        <f t="shared" si="8"/>
        <v>105.86466165413533</v>
      </c>
      <c r="K53" s="301">
        <f>G53+'Sep24'!K53</f>
        <v>15119</v>
      </c>
      <c r="L53" s="305">
        <f t="shared" si="0"/>
        <v>33.597777777777779</v>
      </c>
      <c r="M53" s="301">
        <f>I53+'Sep24'!M53</f>
        <v>2702</v>
      </c>
      <c r="N53" s="304">
        <f t="shared" si="9"/>
        <v>33.774999999999999</v>
      </c>
      <c r="O53" s="301"/>
      <c r="P53" s="301">
        <v>3</v>
      </c>
      <c r="Q53" s="301">
        <f>O53+'Sep24'!Q53</f>
        <v>0</v>
      </c>
      <c r="R53" s="301">
        <f>P53+'Sep24'!R53</f>
        <v>3</v>
      </c>
      <c r="S53" s="301">
        <v>3797</v>
      </c>
      <c r="T53" s="301">
        <v>625</v>
      </c>
      <c r="U53" s="301">
        <v>1149</v>
      </c>
      <c r="V53" s="301">
        <v>169</v>
      </c>
      <c r="W53" s="301">
        <v>668</v>
      </c>
      <c r="X53" s="301">
        <v>91</v>
      </c>
      <c r="Y53" s="304">
        <f t="shared" si="1"/>
        <v>58.137510879025243</v>
      </c>
      <c r="Z53" s="304">
        <f t="shared" si="1"/>
        <v>53.846153846153847</v>
      </c>
      <c r="AA53" s="301">
        <v>4335</v>
      </c>
      <c r="AB53" s="301">
        <v>606</v>
      </c>
      <c r="AC53" s="301">
        <v>1117</v>
      </c>
      <c r="AD53" s="301">
        <v>74</v>
      </c>
      <c r="AE53" s="301">
        <v>853</v>
      </c>
      <c r="AF53" s="301">
        <v>48</v>
      </c>
      <c r="AG53" s="301">
        <v>28</v>
      </c>
      <c r="AH53" s="301">
        <v>5</v>
      </c>
      <c r="AI53" s="301">
        <v>51</v>
      </c>
      <c r="AJ53" s="301">
        <v>5</v>
      </c>
      <c r="AK53" s="301">
        <v>29</v>
      </c>
      <c r="AL53" s="301">
        <v>3</v>
      </c>
      <c r="AM53" s="301">
        <v>23</v>
      </c>
      <c r="AN53" s="301">
        <v>2</v>
      </c>
      <c r="AO53" s="301">
        <v>820</v>
      </c>
      <c r="AP53" s="301">
        <v>93</v>
      </c>
      <c r="AQ53" s="301">
        <v>666</v>
      </c>
      <c r="AR53" s="301">
        <v>77</v>
      </c>
      <c r="AS53" s="301">
        <f t="shared" si="3"/>
        <v>1486</v>
      </c>
      <c r="AT53" s="301">
        <f t="shared" si="3"/>
        <v>170</v>
      </c>
      <c r="AU53" s="301">
        <f t="shared" si="4"/>
        <v>1656</v>
      </c>
      <c r="AV53" s="301">
        <f>AO53+'Sep24'!AV53</f>
        <v>3330</v>
      </c>
      <c r="AW53" s="301">
        <f>AP53+'Sep24'!AW53</f>
        <v>591</v>
      </c>
      <c r="AX53" s="301">
        <f>AQ53+'Sep24'!AX53</f>
        <v>2722</v>
      </c>
      <c r="AY53" s="301">
        <f>AR53+'Sep24'!AY53</f>
        <v>511</v>
      </c>
      <c r="AZ53" s="301">
        <f t="shared" si="5"/>
        <v>6052</v>
      </c>
      <c r="BA53" s="301">
        <f t="shared" si="5"/>
        <v>1102</v>
      </c>
      <c r="BB53" s="301">
        <f t="shared" si="6"/>
        <v>7154</v>
      </c>
      <c r="BC53" s="301"/>
      <c r="BD53" s="301"/>
      <c r="BE53" s="301"/>
      <c r="BF53" s="301"/>
      <c r="BG53" s="301"/>
      <c r="BH53" s="301"/>
      <c r="BI53" s="301"/>
      <c r="BJ53" s="301"/>
      <c r="BK53" s="317"/>
      <c r="BL53" s="317"/>
      <c r="BM53" s="317"/>
    </row>
    <row r="54" spans="1:65" s="233" customFormat="1" ht="16.95" customHeight="1">
      <c r="A54" s="239"/>
      <c r="B54" s="240" t="s">
        <v>18</v>
      </c>
      <c r="C54" s="240">
        <f>SUM(C52:C53)</f>
        <v>191000</v>
      </c>
      <c r="D54" s="240">
        <f t="shared" ref="D54:BM54" si="22">SUM(D52:D53)</f>
        <v>55000</v>
      </c>
      <c r="E54" s="231">
        <f t="shared" si="22"/>
        <v>16075</v>
      </c>
      <c r="F54" s="231">
        <f t="shared" si="22"/>
        <v>4785</v>
      </c>
      <c r="G54" s="231">
        <f t="shared" si="22"/>
        <v>15140</v>
      </c>
      <c r="H54" s="326">
        <f t="shared" si="2"/>
        <v>94.183514774494554</v>
      </c>
      <c r="I54" s="231">
        <f t="shared" si="22"/>
        <v>6093</v>
      </c>
      <c r="J54" s="326">
        <f t="shared" si="8"/>
        <v>127.33542319749216</v>
      </c>
      <c r="K54" s="231">
        <f t="shared" si="22"/>
        <v>61026</v>
      </c>
      <c r="L54" s="327">
        <f t="shared" si="0"/>
        <v>31.950785340314138</v>
      </c>
      <c r="M54" s="231">
        <f t="shared" si="22"/>
        <v>23324</v>
      </c>
      <c r="N54" s="326">
        <f t="shared" si="9"/>
        <v>42.407272727272726</v>
      </c>
      <c r="O54" s="231">
        <f t="shared" si="22"/>
        <v>7</v>
      </c>
      <c r="P54" s="231">
        <f t="shared" si="22"/>
        <v>33</v>
      </c>
      <c r="Q54" s="231">
        <f t="shared" si="22"/>
        <v>79</v>
      </c>
      <c r="R54" s="231">
        <f t="shared" si="22"/>
        <v>135</v>
      </c>
      <c r="S54" s="231">
        <f t="shared" si="22"/>
        <v>15244</v>
      </c>
      <c r="T54" s="231">
        <f t="shared" si="22"/>
        <v>5751</v>
      </c>
      <c r="U54" s="231">
        <f t="shared" si="22"/>
        <v>5551</v>
      </c>
      <c r="V54" s="231">
        <f t="shared" si="22"/>
        <v>2394</v>
      </c>
      <c r="W54" s="231">
        <f t="shared" si="22"/>
        <v>3210</v>
      </c>
      <c r="X54" s="231">
        <f t="shared" si="22"/>
        <v>1301</v>
      </c>
      <c r="Y54" s="326">
        <f t="shared" si="1"/>
        <v>57.827418483156187</v>
      </c>
      <c r="Z54" s="326">
        <f t="shared" si="1"/>
        <v>54.344193817878029</v>
      </c>
      <c r="AA54" s="231">
        <f t="shared" si="22"/>
        <v>16178</v>
      </c>
      <c r="AB54" s="231">
        <f t="shared" si="22"/>
        <v>5263</v>
      </c>
      <c r="AC54" s="231">
        <f t="shared" si="22"/>
        <v>5827</v>
      </c>
      <c r="AD54" s="231">
        <f t="shared" si="22"/>
        <v>1829</v>
      </c>
      <c r="AE54" s="231">
        <f t="shared" si="22"/>
        <v>5486</v>
      </c>
      <c r="AF54" s="231">
        <f t="shared" si="22"/>
        <v>1682</v>
      </c>
      <c r="AG54" s="231">
        <f t="shared" si="22"/>
        <v>158</v>
      </c>
      <c r="AH54" s="231">
        <f t="shared" si="22"/>
        <v>41</v>
      </c>
      <c r="AI54" s="231">
        <f t="shared" si="22"/>
        <v>665</v>
      </c>
      <c r="AJ54" s="231">
        <f t="shared" si="22"/>
        <v>401</v>
      </c>
      <c r="AK54" s="231">
        <f t="shared" si="22"/>
        <v>135</v>
      </c>
      <c r="AL54" s="231">
        <f t="shared" si="22"/>
        <v>42</v>
      </c>
      <c r="AM54" s="231">
        <f t="shared" si="22"/>
        <v>206</v>
      </c>
      <c r="AN54" s="231">
        <f t="shared" si="22"/>
        <v>179</v>
      </c>
      <c r="AO54" s="231">
        <f t="shared" si="22"/>
        <v>3741</v>
      </c>
      <c r="AP54" s="231">
        <f t="shared" si="22"/>
        <v>1135</v>
      </c>
      <c r="AQ54" s="231">
        <f t="shared" si="22"/>
        <v>2607</v>
      </c>
      <c r="AR54" s="231">
        <f t="shared" si="22"/>
        <v>912</v>
      </c>
      <c r="AS54" s="231">
        <f t="shared" si="22"/>
        <v>6348</v>
      </c>
      <c r="AT54" s="231">
        <f t="shared" si="22"/>
        <v>2047</v>
      </c>
      <c r="AU54" s="231">
        <f t="shared" si="22"/>
        <v>8395</v>
      </c>
      <c r="AV54" s="231">
        <f t="shared" si="22"/>
        <v>14126</v>
      </c>
      <c r="AW54" s="328">
        <f t="shared" si="22"/>
        <v>4513</v>
      </c>
      <c r="AX54" s="231">
        <f t="shared" si="22"/>
        <v>10462</v>
      </c>
      <c r="AY54" s="328">
        <f t="shared" si="22"/>
        <v>3779</v>
      </c>
      <c r="AZ54" s="231">
        <f t="shared" si="22"/>
        <v>24588</v>
      </c>
      <c r="BA54" s="231">
        <f t="shared" si="22"/>
        <v>8292</v>
      </c>
      <c r="BB54" s="231">
        <f t="shared" si="22"/>
        <v>32880</v>
      </c>
      <c r="BC54" s="231">
        <f t="shared" si="22"/>
        <v>0</v>
      </c>
      <c r="BD54" s="231">
        <f t="shared" si="22"/>
        <v>0</v>
      </c>
      <c r="BE54" s="231">
        <f t="shared" si="22"/>
        <v>0</v>
      </c>
      <c r="BF54" s="231">
        <f t="shared" si="22"/>
        <v>0</v>
      </c>
      <c r="BG54" s="231">
        <f t="shared" si="22"/>
        <v>3</v>
      </c>
      <c r="BH54" s="231">
        <f t="shared" si="22"/>
        <v>6089</v>
      </c>
      <c r="BI54" s="231">
        <f t="shared" si="22"/>
        <v>0</v>
      </c>
      <c r="BJ54" s="231">
        <f t="shared" si="22"/>
        <v>6089</v>
      </c>
      <c r="BK54" s="231">
        <f t="shared" si="22"/>
        <v>23500</v>
      </c>
      <c r="BL54" s="231">
        <f t="shared" si="22"/>
        <v>0</v>
      </c>
      <c r="BM54" s="231">
        <f t="shared" si="22"/>
        <v>23500</v>
      </c>
    </row>
    <row r="55" spans="1:65" s="316" customFormat="1" ht="16.95" customHeight="1">
      <c r="A55" s="307">
        <v>42</v>
      </c>
      <c r="B55" s="308" t="s">
        <v>51</v>
      </c>
      <c r="C55" s="300">
        <v>115000</v>
      </c>
      <c r="D55" s="300">
        <v>0</v>
      </c>
      <c r="E55" s="321">
        <v>9585</v>
      </c>
      <c r="F55" s="321"/>
      <c r="G55" s="321">
        <v>8019</v>
      </c>
      <c r="H55" s="304">
        <f t="shared" si="2"/>
        <v>83.661971830985919</v>
      </c>
      <c r="I55" s="321">
        <v>0</v>
      </c>
      <c r="J55" s="304"/>
      <c r="K55" s="301">
        <f>G55+'Sep24'!K55</f>
        <v>32501</v>
      </c>
      <c r="L55" s="305">
        <f t="shared" si="0"/>
        <v>28.261739130434783</v>
      </c>
      <c r="M55" s="301">
        <f>I55+'Aug24'!M55</f>
        <v>0</v>
      </c>
      <c r="N55" s="305">
        <v>0</v>
      </c>
      <c r="O55" s="322">
        <v>4</v>
      </c>
      <c r="P55" s="322"/>
      <c r="Q55" s="301">
        <f>O55+'Sep24'!Q55</f>
        <v>11</v>
      </c>
      <c r="R55" s="301">
        <f>P55+'Sep24'!R55</f>
        <v>0</v>
      </c>
      <c r="S55" s="322">
        <v>7921</v>
      </c>
      <c r="T55" s="322"/>
      <c r="U55" s="322">
        <v>2373</v>
      </c>
      <c r="V55" s="322"/>
      <c r="W55" s="322">
        <v>1268</v>
      </c>
      <c r="X55" s="322"/>
      <c r="Y55" s="304">
        <f t="shared" si="1"/>
        <v>53.434471133586179</v>
      </c>
      <c r="Z55" s="304"/>
      <c r="AA55" s="322">
        <v>8139</v>
      </c>
      <c r="AB55" s="322"/>
      <c r="AC55" s="322">
        <v>4314</v>
      </c>
      <c r="AD55" s="322"/>
      <c r="AE55" s="322">
        <v>3658</v>
      </c>
      <c r="AF55" s="322"/>
      <c r="AG55" s="322">
        <v>42</v>
      </c>
      <c r="AH55" s="322"/>
      <c r="AI55" s="322">
        <v>230</v>
      </c>
      <c r="AJ55" s="322"/>
      <c r="AK55" s="322">
        <v>30</v>
      </c>
      <c r="AL55" s="322"/>
      <c r="AM55" s="322">
        <v>27</v>
      </c>
      <c r="AN55" s="322"/>
      <c r="AO55" s="322">
        <v>1935</v>
      </c>
      <c r="AP55" s="322"/>
      <c r="AQ55" s="322">
        <v>1632</v>
      </c>
      <c r="AR55" s="322"/>
      <c r="AS55" s="301">
        <f t="shared" si="3"/>
        <v>3567</v>
      </c>
      <c r="AT55" s="301">
        <f t="shared" si="3"/>
        <v>0</v>
      </c>
      <c r="AU55" s="301">
        <f t="shared" si="4"/>
        <v>3567</v>
      </c>
      <c r="AV55" s="301">
        <f>AO55+'Sep24'!AV55</f>
        <v>8071</v>
      </c>
      <c r="AW55" s="301">
        <f>AP55+'Sep24'!AW55</f>
        <v>0</v>
      </c>
      <c r="AX55" s="301">
        <f>AQ55+'Sep24'!AX55</f>
        <v>6950</v>
      </c>
      <c r="AY55" s="301">
        <f>AR55+'Sep24'!AY55</f>
        <v>0</v>
      </c>
      <c r="AZ55" s="301">
        <f t="shared" si="5"/>
        <v>15021</v>
      </c>
      <c r="BA55" s="301">
        <f t="shared" si="5"/>
        <v>0</v>
      </c>
      <c r="BB55" s="301">
        <f t="shared" si="6"/>
        <v>15021</v>
      </c>
      <c r="BC55" s="322">
        <v>0</v>
      </c>
      <c r="BD55" s="322">
        <v>0</v>
      </c>
      <c r="BE55" s="322">
        <v>0</v>
      </c>
      <c r="BF55" s="322">
        <v>0</v>
      </c>
      <c r="BG55" s="322">
        <v>0</v>
      </c>
      <c r="BH55" s="322">
        <v>0</v>
      </c>
      <c r="BI55" s="322">
        <v>0</v>
      </c>
      <c r="BJ55" s="322">
        <v>0</v>
      </c>
      <c r="BK55" s="323"/>
      <c r="BL55" s="323"/>
      <c r="BM55" s="323"/>
    </row>
    <row r="56" spans="1:65" s="316" customFormat="1" ht="16.95" customHeight="1">
      <c r="A56" s="302">
        <v>43</v>
      </c>
      <c r="B56" s="303" t="s">
        <v>52</v>
      </c>
      <c r="C56" s="300">
        <v>120000</v>
      </c>
      <c r="D56" s="300">
        <v>0</v>
      </c>
      <c r="E56" s="321">
        <v>10000</v>
      </c>
      <c r="F56" s="321"/>
      <c r="G56" s="321">
        <v>8697</v>
      </c>
      <c r="H56" s="304">
        <f t="shared" si="2"/>
        <v>86.97</v>
      </c>
      <c r="I56" s="321">
        <v>0</v>
      </c>
      <c r="J56" s="304"/>
      <c r="K56" s="301">
        <f>G56+'Sep24'!K56</f>
        <v>34304</v>
      </c>
      <c r="L56" s="305">
        <f t="shared" si="0"/>
        <v>28.586666666666666</v>
      </c>
      <c r="M56" s="301">
        <f>I56+'Aug24'!M56</f>
        <v>0</v>
      </c>
      <c r="N56" s="305">
        <v>0</v>
      </c>
      <c r="O56" s="322">
        <v>6</v>
      </c>
      <c r="P56" s="322"/>
      <c r="Q56" s="301">
        <f>O56+'Sep24'!Q56</f>
        <v>29</v>
      </c>
      <c r="R56" s="301">
        <f>P56+'Sep24'!R56</f>
        <v>0</v>
      </c>
      <c r="S56" s="322">
        <v>10053</v>
      </c>
      <c r="T56" s="322"/>
      <c r="U56" s="322">
        <v>2777</v>
      </c>
      <c r="V56" s="322"/>
      <c r="W56" s="322">
        <v>1398</v>
      </c>
      <c r="X56" s="322"/>
      <c r="Y56" s="304">
        <f t="shared" si="1"/>
        <v>50.342095786820309</v>
      </c>
      <c r="Z56" s="304"/>
      <c r="AA56" s="322">
        <v>9239</v>
      </c>
      <c r="AB56" s="322"/>
      <c r="AC56" s="322">
        <v>4565</v>
      </c>
      <c r="AD56" s="322"/>
      <c r="AE56" s="322">
        <v>4588</v>
      </c>
      <c r="AF56" s="322"/>
      <c r="AG56" s="322">
        <v>75</v>
      </c>
      <c r="AH56" s="322"/>
      <c r="AI56" s="322">
        <v>165</v>
      </c>
      <c r="AJ56" s="322"/>
      <c r="AK56" s="322">
        <v>77</v>
      </c>
      <c r="AL56" s="322"/>
      <c r="AM56" s="322">
        <v>68</v>
      </c>
      <c r="AN56" s="322"/>
      <c r="AO56" s="322">
        <v>2030</v>
      </c>
      <c r="AP56" s="322"/>
      <c r="AQ56" s="322">
        <v>1635</v>
      </c>
      <c r="AR56" s="322"/>
      <c r="AS56" s="301">
        <f t="shared" si="3"/>
        <v>3665</v>
      </c>
      <c r="AT56" s="301">
        <f t="shared" si="3"/>
        <v>0</v>
      </c>
      <c r="AU56" s="301">
        <f t="shared" si="4"/>
        <v>3665</v>
      </c>
      <c r="AV56" s="301">
        <f>AO56+'Sep24'!AV56</f>
        <v>8285</v>
      </c>
      <c r="AW56" s="301">
        <f>AP56+'Sep24'!AW56</f>
        <v>0</v>
      </c>
      <c r="AX56" s="301">
        <f>AQ56+'Sep24'!AX56</f>
        <v>6748</v>
      </c>
      <c r="AY56" s="301">
        <f>AR56+'Sep24'!AY56</f>
        <v>0</v>
      </c>
      <c r="AZ56" s="301">
        <f t="shared" si="5"/>
        <v>15033</v>
      </c>
      <c r="BA56" s="301">
        <f t="shared" si="5"/>
        <v>0</v>
      </c>
      <c r="BB56" s="301">
        <f t="shared" si="6"/>
        <v>15033</v>
      </c>
      <c r="BC56" s="322">
        <v>0</v>
      </c>
      <c r="BD56" s="322">
        <v>0</v>
      </c>
      <c r="BE56" s="322">
        <v>0</v>
      </c>
      <c r="BF56" s="322">
        <v>0</v>
      </c>
      <c r="BG56" s="322">
        <v>0</v>
      </c>
      <c r="BH56" s="322">
        <v>0</v>
      </c>
      <c r="BI56" s="322">
        <v>0</v>
      </c>
      <c r="BJ56" s="322">
        <v>0</v>
      </c>
      <c r="BK56" s="323"/>
      <c r="BL56" s="323"/>
      <c r="BM56" s="323"/>
    </row>
    <row r="57" spans="1:65" s="233" customFormat="1" ht="16.95" customHeight="1">
      <c r="A57" s="239"/>
      <c r="B57" s="240" t="s">
        <v>18</v>
      </c>
      <c r="C57" s="240">
        <f>SUM(C55:C56)</f>
        <v>235000</v>
      </c>
      <c r="D57" s="240">
        <f t="shared" ref="D57:BM57" si="23">SUM(D55:D56)</f>
        <v>0</v>
      </c>
      <c r="E57" s="231">
        <f t="shared" si="23"/>
        <v>19585</v>
      </c>
      <c r="F57" s="231">
        <f t="shared" si="23"/>
        <v>0</v>
      </c>
      <c r="G57" s="231">
        <f t="shared" si="23"/>
        <v>16716</v>
      </c>
      <c r="H57" s="326">
        <f t="shared" si="2"/>
        <v>85.351033954557053</v>
      </c>
      <c r="I57" s="231">
        <f t="shared" si="23"/>
        <v>0</v>
      </c>
      <c r="J57" s="231">
        <f t="shared" si="23"/>
        <v>0</v>
      </c>
      <c r="K57" s="231">
        <f t="shared" si="23"/>
        <v>66805</v>
      </c>
      <c r="L57" s="327">
        <f t="shared" si="0"/>
        <v>28.427659574468084</v>
      </c>
      <c r="M57" s="231">
        <f t="shared" si="23"/>
        <v>0</v>
      </c>
      <c r="N57" s="231">
        <f t="shared" si="23"/>
        <v>0</v>
      </c>
      <c r="O57" s="231">
        <f t="shared" si="23"/>
        <v>10</v>
      </c>
      <c r="P57" s="231">
        <f t="shared" si="23"/>
        <v>0</v>
      </c>
      <c r="Q57" s="231">
        <f t="shared" si="23"/>
        <v>40</v>
      </c>
      <c r="R57" s="231">
        <f t="shared" si="23"/>
        <v>0</v>
      </c>
      <c r="S57" s="231">
        <f t="shared" si="23"/>
        <v>17974</v>
      </c>
      <c r="T57" s="231">
        <f t="shared" si="23"/>
        <v>0</v>
      </c>
      <c r="U57" s="231">
        <f t="shared" si="23"/>
        <v>5150</v>
      </c>
      <c r="V57" s="231">
        <f t="shared" si="23"/>
        <v>0</v>
      </c>
      <c r="W57" s="231">
        <f t="shared" si="23"/>
        <v>2666</v>
      </c>
      <c r="X57" s="231">
        <f t="shared" si="23"/>
        <v>0</v>
      </c>
      <c r="Y57" s="330">
        <f t="shared" si="1"/>
        <v>51.766990291262132</v>
      </c>
      <c r="Z57" s="231">
        <f t="shared" si="23"/>
        <v>0</v>
      </c>
      <c r="AA57" s="231">
        <f t="shared" si="23"/>
        <v>17378</v>
      </c>
      <c r="AB57" s="231">
        <f t="shared" si="23"/>
        <v>0</v>
      </c>
      <c r="AC57" s="231">
        <f t="shared" si="23"/>
        <v>8879</v>
      </c>
      <c r="AD57" s="231">
        <f t="shared" si="23"/>
        <v>0</v>
      </c>
      <c r="AE57" s="231">
        <f t="shared" si="23"/>
        <v>8246</v>
      </c>
      <c r="AF57" s="231">
        <f t="shared" si="23"/>
        <v>0</v>
      </c>
      <c r="AG57" s="231">
        <f t="shared" si="23"/>
        <v>117</v>
      </c>
      <c r="AH57" s="231">
        <f t="shared" si="23"/>
        <v>0</v>
      </c>
      <c r="AI57" s="231">
        <f t="shared" si="23"/>
        <v>395</v>
      </c>
      <c r="AJ57" s="231">
        <f t="shared" si="23"/>
        <v>0</v>
      </c>
      <c r="AK57" s="231">
        <f t="shared" si="23"/>
        <v>107</v>
      </c>
      <c r="AL57" s="231">
        <f t="shared" si="23"/>
        <v>0</v>
      </c>
      <c r="AM57" s="231">
        <f t="shared" si="23"/>
        <v>95</v>
      </c>
      <c r="AN57" s="231">
        <f t="shared" si="23"/>
        <v>0</v>
      </c>
      <c r="AO57" s="231">
        <f t="shared" si="23"/>
        <v>3965</v>
      </c>
      <c r="AP57" s="231">
        <f t="shared" si="23"/>
        <v>0</v>
      </c>
      <c r="AQ57" s="231">
        <f t="shared" si="23"/>
        <v>3267</v>
      </c>
      <c r="AR57" s="231">
        <f t="shared" si="23"/>
        <v>0</v>
      </c>
      <c r="AS57" s="231">
        <f t="shared" si="23"/>
        <v>7232</v>
      </c>
      <c r="AT57" s="231">
        <f t="shared" si="23"/>
        <v>0</v>
      </c>
      <c r="AU57" s="231">
        <f t="shared" si="23"/>
        <v>7232</v>
      </c>
      <c r="AV57" s="231">
        <f t="shared" si="23"/>
        <v>16356</v>
      </c>
      <c r="AW57" s="231">
        <f t="shared" si="23"/>
        <v>0</v>
      </c>
      <c r="AX57" s="231">
        <f t="shared" si="23"/>
        <v>13698</v>
      </c>
      <c r="AY57" s="231">
        <f t="shared" si="23"/>
        <v>0</v>
      </c>
      <c r="AZ57" s="231">
        <f t="shared" si="23"/>
        <v>30054</v>
      </c>
      <c r="BA57" s="231">
        <f t="shared" si="23"/>
        <v>0</v>
      </c>
      <c r="BB57" s="231">
        <f t="shared" si="23"/>
        <v>30054</v>
      </c>
      <c r="BC57" s="231">
        <f t="shared" si="23"/>
        <v>0</v>
      </c>
      <c r="BD57" s="231">
        <f t="shared" si="23"/>
        <v>0</v>
      </c>
      <c r="BE57" s="231">
        <f t="shared" si="23"/>
        <v>0</v>
      </c>
      <c r="BF57" s="231">
        <f t="shared" si="23"/>
        <v>0</v>
      </c>
      <c r="BG57" s="231">
        <f t="shared" si="23"/>
        <v>0</v>
      </c>
      <c r="BH57" s="231">
        <f t="shared" si="23"/>
        <v>0</v>
      </c>
      <c r="BI57" s="231">
        <f t="shared" si="23"/>
        <v>0</v>
      </c>
      <c r="BJ57" s="231">
        <f t="shared" si="23"/>
        <v>0</v>
      </c>
      <c r="BK57" s="231">
        <f t="shared" si="23"/>
        <v>0</v>
      </c>
      <c r="BL57" s="231">
        <f t="shared" si="23"/>
        <v>0</v>
      </c>
      <c r="BM57" s="231">
        <f t="shared" si="23"/>
        <v>0</v>
      </c>
    </row>
    <row r="58" spans="1:65" s="316" customFormat="1" ht="16.95" customHeight="1">
      <c r="A58" s="307">
        <v>44</v>
      </c>
      <c r="B58" s="308" t="s">
        <v>53</v>
      </c>
      <c r="C58" s="300">
        <v>88000</v>
      </c>
      <c r="D58" s="300">
        <v>40000</v>
      </c>
      <c r="E58" s="321">
        <v>7610</v>
      </c>
      <c r="F58" s="321">
        <v>3060</v>
      </c>
      <c r="G58" s="321">
        <v>8047</v>
      </c>
      <c r="H58" s="304">
        <f t="shared" si="2"/>
        <v>105.74244415243101</v>
      </c>
      <c r="I58" s="321">
        <v>3851</v>
      </c>
      <c r="J58" s="304">
        <f t="shared" si="8"/>
        <v>125.84967320261438</v>
      </c>
      <c r="K58" s="301">
        <f>G58+'Sep24'!K58</f>
        <v>29413</v>
      </c>
      <c r="L58" s="305">
        <f t="shared" si="0"/>
        <v>33.423863636363635</v>
      </c>
      <c r="M58" s="301">
        <f>I58+'Sep24'!M58</f>
        <v>14198</v>
      </c>
      <c r="N58" s="305">
        <f t="shared" ref="N58:N62" si="24">M58*100/D58</f>
        <v>35.494999999999997</v>
      </c>
      <c r="O58" s="322">
        <v>2</v>
      </c>
      <c r="P58" s="322">
        <v>116</v>
      </c>
      <c r="Q58" s="301">
        <f>O58+'Sep24'!Q58</f>
        <v>603</v>
      </c>
      <c r="R58" s="301">
        <f>P58+'Sep24'!R58</f>
        <v>338</v>
      </c>
      <c r="S58" s="322">
        <v>6655</v>
      </c>
      <c r="T58" s="322">
        <v>3324</v>
      </c>
      <c r="U58" s="322">
        <v>1915</v>
      </c>
      <c r="V58" s="322">
        <v>1137</v>
      </c>
      <c r="W58" s="322">
        <v>1047</v>
      </c>
      <c r="X58" s="322">
        <v>616</v>
      </c>
      <c r="Y58" s="304">
        <f t="shared" si="1"/>
        <v>54.673629242819842</v>
      </c>
      <c r="Z58" s="304">
        <f t="shared" si="1"/>
        <v>54.177660510114336</v>
      </c>
      <c r="AA58" s="322">
        <v>6131</v>
      </c>
      <c r="AB58" s="322">
        <v>3786</v>
      </c>
      <c r="AC58" s="322">
        <v>3242</v>
      </c>
      <c r="AD58" s="322">
        <v>1904</v>
      </c>
      <c r="AE58" s="322">
        <v>2889</v>
      </c>
      <c r="AF58" s="322">
        <v>1882</v>
      </c>
      <c r="AG58" s="322">
        <v>67</v>
      </c>
      <c r="AH58" s="322">
        <v>60</v>
      </c>
      <c r="AI58" s="322">
        <v>295</v>
      </c>
      <c r="AJ58" s="322">
        <v>168</v>
      </c>
      <c r="AK58" s="322">
        <v>66</v>
      </c>
      <c r="AL58" s="322">
        <v>107</v>
      </c>
      <c r="AM58" s="322">
        <v>408</v>
      </c>
      <c r="AN58" s="322">
        <v>198</v>
      </c>
      <c r="AO58" s="322">
        <v>1339</v>
      </c>
      <c r="AP58" s="322">
        <v>854</v>
      </c>
      <c r="AQ58" s="322">
        <v>1113</v>
      </c>
      <c r="AR58" s="322">
        <v>681</v>
      </c>
      <c r="AS58" s="301">
        <f t="shared" si="3"/>
        <v>2452</v>
      </c>
      <c r="AT58" s="301">
        <f t="shared" si="3"/>
        <v>1535</v>
      </c>
      <c r="AU58" s="301">
        <f t="shared" si="4"/>
        <v>3987</v>
      </c>
      <c r="AV58" s="301">
        <f>AO58+'Sep24'!AV58</f>
        <v>5680</v>
      </c>
      <c r="AW58" s="301">
        <f>AP58+'Sep24'!AW58</f>
        <v>3378</v>
      </c>
      <c r="AX58" s="301">
        <f>AQ58+'Sep24'!AX58</f>
        <v>4596</v>
      </c>
      <c r="AY58" s="301">
        <f>AR58+'Sep24'!AY58</f>
        <v>2642</v>
      </c>
      <c r="AZ58" s="301">
        <f t="shared" si="5"/>
        <v>10276</v>
      </c>
      <c r="BA58" s="301">
        <f t="shared" si="5"/>
        <v>6020</v>
      </c>
      <c r="BB58" s="301">
        <f t="shared" si="6"/>
        <v>16296</v>
      </c>
      <c r="BC58" s="322">
        <v>20</v>
      </c>
      <c r="BD58" s="322">
        <v>100</v>
      </c>
      <c r="BE58" s="301">
        <f>BC58+'Sep24'!BE58</f>
        <v>68</v>
      </c>
      <c r="BF58" s="301">
        <f>BD58+'Sep24'!BF58</f>
        <v>340</v>
      </c>
      <c r="BG58" s="322">
        <v>3</v>
      </c>
      <c r="BH58" s="322">
        <v>7895</v>
      </c>
      <c r="BI58" s="322"/>
      <c r="BJ58" s="301">
        <f>SUM(BH58:BI58)</f>
        <v>7895</v>
      </c>
      <c r="BK58" s="301">
        <f>'Sep24'!BK58+BH58</f>
        <v>29741</v>
      </c>
      <c r="BL58" s="301">
        <f>'Sep24'!BL58+BI58</f>
        <v>0</v>
      </c>
      <c r="BM58" s="301">
        <f>SUM(BK58:BL58)</f>
        <v>29741</v>
      </c>
    </row>
    <row r="59" spans="1:65" s="316" customFormat="1" ht="16.95" customHeight="1">
      <c r="A59" s="299">
        <v>45</v>
      </c>
      <c r="B59" s="300" t="s">
        <v>54</v>
      </c>
      <c r="C59" s="300">
        <v>44000</v>
      </c>
      <c r="D59" s="300">
        <v>4000</v>
      </c>
      <c r="E59" s="321">
        <v>3720</v>
      </c>
      <c r="F59" s="321">
        <v>680</v>
      </c>
      <c r="G59" s="321">
        <v>3368</v>
      </c>
      <c r="H59" s="304">
        <f t="shared" si="2"/>
        <v>90.537634408602145</v>
      </c>
      <c r="I59" s="321">
        <v>800</v>
      </c>
      <c r="J59" s="304">
        <f t="shared" si="8"/>
        <v>117.64705882352941</v>
      </c>
      <c r="K59" s="301">
        <f>G59+'Sep24'!K59</f>
        <v>12720</v>
      </c>
      <c r="L59" s="305">
        <f t="shared" si="0"/>
        <v>28.90909090909091</v>
      </c>
      <c r="M59" s="301">
        <f>I59+'Sep24'!M59</f>
        <v>2542</v>
      </c>
      <c r="N59" s="305">
        <f t="shared" si="24"/>
        <v>63.55</v>
      </c>
      <c r="O59" s="322">
        <v>3</v>
      </c>
      <c r="P59" s="322">
        <v>46</v>
      </c>
      <c r="Q59" s="301">
        <f>O59+'Sep24'!Q59</f>
        <v>367</v>
      </c>
      <c r="R59" s="301">
        <f>P59+'Sep24'!R59</f>
        <v>222</v>
      </c>
      <c r="S59" s="322">
        <v>3301</v>
      </c>
      <c r="T59" s="322">
        <v>570</v>
      </c>
      <c r="U59" s="322">
        <v>1604</v>
      </c>
      <c r="V59" s="322">
        <v>202</v>
      </c>
      <c r="W59" s="322">
        <v>836</v>
      </c>
      <c r="X59" s="322">
        <v>110</v>
      </c>
      <c r="Y59" s="304">
        <f t="shared" si="1"/>
        <v>52.119700748129674</v>
      </c>
      <c r="Z59" s="304">
        <f t="shared" si="1"/>
        <v>54.455445544554458</v>
      </c>
      <c r="AA59" s="322">
        <v>2515</v>
      </c>
      <c r="AB59" s="322">
        <v>806</v>
      </c>
      <c r="AC59" s="322">
        <v>882</v>
      </c>
      <c r="AD59" s="322">
        <v>208</v>
      </c>
      <c r="AE59" s="322">
        <v>1633</v>
      </c>
      <c r="AF59" s="322">
        <v>598</v>
      </c>
      <c r="AG59" s="322">
        <v>9</v>
      </c>
      <c r="AH59" s="322">
        <v>85</v>
      </c>
      <c r="AI59" s="322">
        <v>238</v>
      </c>
      <c r="AJ59" s="322">
        <v>240</v>
      </c>
      <c r="AK59" s="322">
        <v>7</v>
      </c>
      <c r="AL59" s="322">
        <v>70</v>
      </c>
      <c r="AM59" s="322">
        <v>282</v>
      </c>
      <c r="AN59" s="322">
        <v>36</v>
      </c>
      <c r="AO59" s="322">
        <v>512</v>
      </c>
      <c r="AP59" s="322">
        <v>95</v>
      </c>
      <c r="AQ59" s="322">
        <v>423</v>
      </c>
      <c r="AR59" s="322">
        <v>73</v>
      </c>
      <c r="AS59" s="301">
        <f t="shared" si="3"/>
        <v>935</v>
      </c>
      <c r="AT59" s="301">
        <f t="shared" si="3"/>
        <v>168</v>
      </c>
      <c r="AU59" s="301">
        <f t="shared" si="4"/>
        <v>1103</v>
      </c>
      <c r="AV59" s="301">
        <f>AO59+'Sep24'!AV59</f>
        <v>3048</v>
      </c>
      <c r="AW59" s="301">
        <f>AP59+'Sep24'!AW59</f>
        <v>468</v>
      </c>
      <c r="AX59" s="301">
        <f>AQ59+'Sep24'!AX59</f>
        <v>2406</v>
      </c>
      <c r="AY59" s="301">
        <f>AR59+'Sep24'!AY59</f>
        <v>314</v>
      </c>
      <c r="AZ59" s="301">
        <f t="shared" si="5"/>
        <v>5454</v>
      </c>
      <c r="BA59" s="301">
        <f t="shared" si="5"/>
        <v>782</v>
      </c>
      <c r="BB59" s="301">
        <f t="shared" si="6"/>
        <v>6236</v>
      </c>
      <c r="BC59" s="322"/>
      <c r="BD59" s="322"/>
      <c r="BE59" s="322"/>
      <c r="BF59" s="322"/>
      <c r="BG59" s="322"/>
      <c r="BH59" s="322"/>
      <c r="BI59" s="322"/>
      <c r="BJ59" s="322"/>
      <c r="BK59" s="323"/>
      <c r="BL59" s="323"/>
      <c r="BM59" s="323"/>
    </row>
    <row r="60" spans="1:65" s="316" customFormat="1" ht="16.95" customHeight="1">
      <c r="A60" s="299">
        <v>46</v>
      </c>
      <c r="B60" s="300" t="s">
        <v>55</v>
      </c>
      <c r="C60" s="300">
        <v>22000</v>
      </c>
      <c r="D60" s="300">
        <v>20000</v>
      </c>
      <c r="E60" s="321">
        <v>1760</v>
      </c>
      <c r="F60" s="321">
        <v>1720</v>
      </c>
      <c r="G60" s="321">
        <v>1939</v>
      </c>
      <c r="H60" s="304">
        <f t="shared" si="2"/>
        <v>110.17045454545455</v>
      </c>
      <c r="I60" s="321">
        <v>2235</v>
      </c>
      <c r="J60" s="304">
        <f t="shared" si="8"/>
        <v>129.94186046511629</v>
      </c>
      <c r="K60" s="301">
        <f>G60+'Sep24'!K60</f>
        <v>6514</v>
      </c>
      <c r="L60" s="305">
        <f t="shared" si="0"/>
        <v>29.609090909090909</v>
      </c>
      <c r="M60" s="301">
        <f>I60+'Sep24'!M60</f>
        <v>8236</v>
      </c>
      <c r="N60" s="305">
        <f t="shared" si="24"/>
        <v>41.18</v>
      </c>
      <c r="O60" s="322">
        <v>4</v>
      </c>
      <c r="P60" s="322">
        <v>67</v>
      </c>
      <c r="Q60" s="301">
        <f>O60+'Sep24'!Q60</f>
        <v>234</v>
      </c>
      <c r="R60" s="301">
        <f>P60+'Sep24'!R60</f>
        <v>223</v>
      </c>
      <c r="S60" s="322">
        <v>1473</v>
      </c>
      <c r="T60" s="322">
        <v>2186</v>
      </c>
      <c r="U60" s="322">
        <v>656</v>
      </c>
      <c r="V60" s="322">
        <v>1035</v>
      </c>
      <c r="W60" s="322">
        <v>338</v>
      </c>
      <c r="X60" s="322">
        <v>555</v>
      </c>
      <c r="Y60" s="304">
        <f t="shared" si="1"/>
        <v>51.524390243902438</v>
      </c>
      <c r="Z60" s="304">
        <f t="shared" si="1"/>
        <v>53.623188405797102</v>
      </c>
      <c r="AA60" s="322">
        <v>1849</v>
      </c>
      <c r="AB60" s="322">
        <v>2192</v>
      </c>
      <c r="AC60" s="322">
        <v>875</v>
      </c>
      <c r="AD60" s="322">
        <v>1088</v>
      </c>
      <c r="AE60" s="322">
        <v>974</v>
      </c>
      <c r="AF60" s="322">
        <v>1104</v>
      </c>
      <c r="AG60" s="322">
        <v>19</v>
      </c>
      <c r="AH60" s="322">
        <v>16</v>
      </c>
      <c r="AI60" s="322">
        <v>111</v>
      </c>
      <c r="AJ60" s="322">
        <v>103</v>
      </c>
      <c r="AK60" s="322">
        <v>14</v>
      </c>
      <c r="AL60" s="322">
        <v>13</v>
      </c>
      <c r="AM60" s="322">
        <v>26</v>
      </c>
      <c r="AN60" s="322">
        <v>12</v>
      </c>
      <c r="AO60" s="322">
        <v>405</v>
      </c>
      <c r="AP60" s="322">
        <v>461</v>
      </c>
      <c r="AQ60" s="322">
        <v>341</v>
      </c>
      <c r="AR60" s="322">
        <v>411</v>
      </c>
      <c r="AS60" s="301">
        <f t="shared" si="3"/>
        <v>746</v>
      </c>
      <c r="AT60" s="301">
        <f t="shared" si="3"/>
        <v>872</v>
      </c>
      <c r="AU60" s="301">
        <f t="shared" si="4"/>
        <v>1618</v>
      </c>
      <c r="AV60" s="301">
        <f>AO60+'Sep24'!AV60</f>
        <v>1627</v>
      </c>
      <c r="AW60" s="301">
        <f>AP60+'Sep24'!AW60</f>
        <v>1954</v>
      </c>
      <c r="AX60" s="301">
        <f>AQ60+'Sep24'!AX60</f>
        <v>1343</v>
      </c>
      <c r="AY60" s="301">
        <f>AR60+'Sep24'!AY60</f>
        <v>1698</v>
      </c>
      <c r="AZ60" s="301">
        <f t="shared" si="5"/>
        <v>2970</v>
      </c>
      <c r="BA60" s="301">
        <f t="shared" si="5"/>
        <v>3652</v>
      </c>
      <c r="BB60" s="301">
        <f t="shared" si="6"/>
        <v>6622</v>
      </c>
      <c r="BC60" s="322"/>
      <c r="BD60" s="322"/>
      <c r="BE60" s="322"/>
      <c r="BF60" s="322"/>
      <c r="BG60" s="322"/>
      <c r="BH60" s="322"/>
      <c r="BI60" s="322"/>
      <c r="BJ60" s="322"/>
      <c r="BK60" s="323"/>
      <c r="BL60" s="323"/>
      <c r="BM60" s="323"/>
    </row>
    <row r="61" spans="1:65" s="316" customFormat="1" ht="16.95" customHeight="1">
      <c r="A61" s="299">
        <v>47</v>
      </c>
      <c r="B61" s="300" t="s">
        <v>56</v>
      </c>
      <c r="C61" s="300">
        <v>36000</v>
      </c>
      <c r="D61" s="300">
        <v>0</v>
      </c>
      <c r="E61" s="321">
        <v>3020</v>
      </c>
      <c r="F61" s="321"/>
      <c r="G61" s="321">
        <v>3159</v>
      </c>
      <c r="H61" s="304">
        <f t="shared" si="2"/>
        <v>104.60264900662251</v>
      </c>
      <c r="I61" s="321"/>
      <c r="J61" s="304"/>
      <c r="K61" s="301">
        <f>G61+'Sep24'!K61</f>
        <v>12170</v>
      </c>
      <c r="L61" s="305">
        <f t="shared" si="0"/>
        <v>33.805555555555557</v>
      </c>
      <c r="M61" s="301">
        <f>I61+'Sep24'!M61</f>
        <v>0</v>
      </c>
      <c r="N61" s="305"/>
      <c r="O61" s="322"/>
      <c r="P61" s="322"/>
      <c r="Q61" s="301">
        <f>O61+'Sep24'!Q61</f>
        <v>124</v>
      </c>
      <c r="R61" s="301">
        <f>P61+'Sep24'!R61</f>
        <v>0</v>
      </c>
      <c r="S61" s="322">
        <v>3019</v>
      </c>
      <c r="T61" s="322"/>
      <c r="U61" s="322">
        <v>1550</v>
      </c>
      <c r="V61" s="322"/>
      <c r="W61" s="322">
        <v>985</v>
      </c>
      <c r="X61" s="322"/>
      <c r="Y61" s="304">
        <f t="shared" si="1"/>
        <v>63.548387096774192</v>
      </c>
      <c r="Z61" s="304"/>
      <c r="AA61" s="322">
        <v>2845</v>
      </c>
      <c r="AB61" s="322"/>
      <c r="AC61" s="322">
        <v>1519</v>
      </c>
      <c r="AD61" s="322"/>
      <c r="AE61" s="322">
        <v>1326</v>
      </c>
      <c r="AF61" s="322"/>
      <c r="AG61" s="322">
        <v>594</v>
      </c>
      <c r="AH61" s="322"/>
      <c r="AI61" s="322">
        <v>242</v>
      </c>
      <c r="AJ61" s="322"/>
      <c r="AK61" s="322">
        <v>73</v>
      </c>
      <c r="AL61" s="322"/>
      <c r="AM61" s="322">
        <v>639</v>
      </c>
      <c r="AN61" s="322"/>
      <c r="AO61" s="322">
        <v>669</v>
      </c>
      <c r="AP61" s="322"/>
      <c r="AQ61" s="322">
        <v>566</v>
      </c>
      <c r="AR61" s="322"/>
      <c r="AS61" s="301">
        <f t="shared" si="3"/>
        <v>1235</v>
      </c>
      <c r="AT61" s="301">
        <f t="shared" si="3"/>
        <v>0</v>
      </c>
      <c r="AU61" s="301">
        <f t="shared" si="4"/>
        <v>1235</v>
      </c>
      <c r="AV61" s="301">
        <f>AO61+'Sep24'!AV61</f>
        <v>2570</v>
      </c>
      <c r="AW61" s="301">
        <f>AP61+'Sep24'!AW61</f>
        <v>0</v>
      </c>
      <c r="AX61" s="301">
        <f>AQ61+'Sep24'!AX61</f>
        <v>2231</v>
      </c>
      <c r="AY61" s="301">
        <f>AR61+'Sep24'!AY61</f>
        <v>0</v>
      </c>
      <c r="AZ61" s="301">
        <f t="shared" si="5"/>
        <v>4801</v>
      </c>
      <c r="BA61" s="301">
        <f t="shared" si="5"/>
        <v>0</v>
      </c>
      <c r="BB61" s="301">
        <f t="shared" si="6"/>
        <v>4801</v>
      </c>
      <c r="BC61" s="322"/>
      <c r="BD61" s="322"/>
      <c r="BE61" s="322"/>
      <c r="BF61" s="322"/>
      <c r="BG61" s="322"/>
      <c r="BH61" s="322"/>
      <c r="BI61" s="322"/>
      <c r="BJ61" s="322"/>
      <c r="BK61" s="323"/>
      <c r="BL61" s="323"/>
      <c r="BM61" s="323"/>
    </row>
    <row r="62" spans="1:65" s="316" customFormat="1" ht="16.95" customHeight="1">
      <c r="A62" s="302">
        <v>48</v>
      </c>
      <c r="B62" s="303" t="s">
        <v>57</v>
      </c>
      <c r="C62" s="300">
        <v>65000</v>
      </c>
      <c r="D62" s="300">
        <v>12000</v>
      </c>
      <c r="E62" s="321">
        <v>5480</v>
      </c>
      <c r="F62" s="321">
        <v>900</v>
      </c>
      <c r="G62" s="321">
        <v>5531</v>
      </c>
      <c r="H62" s="304">
        <f t="shared" si="2"/>
        <v>100.93065693430657</v>
      </c>
      <c r="I62" s="321">
        <v>1030</v>
      </c>
      <c r="J62" s="304">
        <f t="shared" si="8"/>
        <v>114.44444444444444</v>
      </c>
      <c r="K62" s="301">
        <f>G62+'Sep24'!K62</f>
        <v>20892</v>
      </c>
      <c r="L62" s="305">
        <f t="shared" si="0"/>
        <v>32.14153846153846</v>
      </c>
      <c r="M62" s="301">
        <f>I62+'Sep24'!M62</f>
        <v>3787</v>
      </c>
      <c r="N62" s="305">
        <f t="shared" si="24"/>
        <v>31.558333333333334</v>
      </c>
      <c r="O62" s="322">
        <v>1</v>
      </c>
      <c r="P62" s="322">
        <v>2</v>
      </c>
      <c r="Q62" s="301">
        <f>O62+'Sep24'!Q62</f>
        <v>298</v>
      </c>
      <c r="R62" s="301">
        <f>P62+'Sep24'!R62</f>
        <v>60</v>
      </c>
      <c r="S62" s="322">
        <v>6093</v>
      </c>
      <c r="T62" s="322">
        <v>1037</v>
      </c>
      <c r="U62" s="322">
        <v>1673</v>
      </c>
      <c r="V62" s="322">
        <v>334</v>
      </c>
      <c r="W62" s="322">
        <v>906</v>
      </c>
      <c r="X62" s="322">
        <v>177</v>
      </c>
      <c r="Y62" s="304">
        <f t="shared" si="1"/>
        <v>54.154213986849967</v>
      </c>
      <c r="Z62" s="304">
        <f t="shared" si="1"/>
        <v>52.994011976047901</v>
      </c>
      <c r="AA62" s="322">
        <v>5100</v>
      </c>
      <c r="AB62" s="322">
        <v>909</v>
      </c>
      <c r="AC62" s="322">
        <v>2577</v>
      </c>
      <c r="AD62" s="322">
        <v>442</v>
      </c>
      <c r="AE62" s="322">
        <v>2523</v>
      </c>
      <c r="AF62" s="322">
        <v>467</v>
      </c>
      <c r="AG62" s="322">
        <v>85</v>
      </c>
      <c r="AH62" s="322">
        <v>17</v>
      </c>
      <c r="AI62" s="322">
        <v>226</v>
      </c>
      <c r="AJ62" s="322">
        <v>49</v>
      </c>
      <c r="AK62" s="322">
        <v>64</v>
      </c>
      <c r="AL62" s="322">
        <v>7</v>
      </c>
      <c r="AM62" s="322">
        <v>154</v>
      </c>
      <c r="AN62" s="322">
        <v>25</v>
      </c>
      <c r="AO62" s="322">
        <v>1236</v>
      </c>
      <c r="AP62" s="322">
        <v>205</v>
      </c>
      <c r="AQ62" s="322">
        <v>956</v>
      </c>
      <c r="AR62" s="322">
        <v>161</v>
      </c>
      <c r="AS62" s="301">
        <f t="shared" si="3"/>
        <v>2192</v>
      </c>
      <c r="AT62" s="301">
        <f t="shared" si="3"/>
        <v>366</v>
      </c>
      <c r="AU62" s="301">
        <f t="shared" si="4"/>
        <v>2558</v>
      </c>
      <c r="AV62" s="301">
        <f>AO62+'Sep24'!AV62</f>
        <v>4682</v>
      </c>
      <c r="AW62" s="301">
        <f>AP62+'Sep24'!AW62</f>
        <v>826</v>
      </c>
      <c r="AX62" s="301">
        <f>AQ62+'Sep24'!AX62</f>
        <v>3689</v>
      </c>
      <c r="AY62" s="301">
        <f>AR62+'Sep24'!AY62</f>
        <v>657</v>
      </c>
      <c r="AZ62" s="301">
        <f t="shared" si="5"/>
        <v>8371</v>
      </c>
      <c r="BA62" s="301">
        <f t="shared" si="5"/>
        <v>1483</v>
      </c>
      <c r="BB62" s="301">
        <f t="shared" si="6"/>
        <v>9854</v>
      </c>
      <c r="BC62" s="322" t="s">
        <v>80</v>
      </c>
      <c r="BD62" s="322"/>
      <c r="BE62" s="322"/>
      <c r="BF62" s="322"/>
      <c r="BG62" s="322"/>
      <c r="BH62" s="322"/>
      <c r="BI62" s="322"/>
      <c r="BJ62" s="322"/>
      <c r="BK62" s="323"/>
      <c r="BL62" s="323"/>
      <c r="BM62" s="323"/>
    </row>
    <row r="63" spans="1:65" s="232" customFormat="1" ht="16.95" customHeight="1">
      <c r="A63" s="239"/>
      <c r="B63" s="240" t="s">
        <v>18</v>
      </c>
      <c r="C63" s="240">
        <f>SUM(C58:C62)</f>
        <v>255000</v>
      </c>
      <c r="D63" s="240">
        <f t="shared" ref="D63:BM63" si="25">SUM(D58:D62)</f>
        <v>76000</v>
      </c>
      <c r="E63" s="231">
        <f t="shared" si="25"/>
        <v>21590</v>
      </c>
      <c r="F63" s="231">
        <f t="shared" si="25"/>
        <v>6360</v>
      </c>
      <c r="G63" s="231">
        <f t="shared" si="25"/>
        <v>22044</v>
      </c>
      <c r="H63" s="326">
        <f t="shared" si="2"/>
        <v>102.10282538212135</v>
      </c>
      <c r="I63" s="231">
        <f t="shared" si="25"/>
        <v>7916</v>
      </c>
      <c r="J63" s="326">
        <f t="shared" si="8"/>
        <v>124.46540880503144</v>
      </c>
      <c r="K63" s="231">
        <f t="shared" si="25"/>
        <v>81709</v>
      </c>
      <c r="L63" s="327">
        <f t="shared" si="0"/>
        <v>32.042745098039212</v>
      </c>
      <c r="M63" s="231">
        <f t="shared" si="25"/>
        <v>28763</v>
      </c>
      <c r="N63" s="326">
        <f t="shared" si="9"/>
        <v>37.846052631578949</v>
      </c>
      <c r="O63" s="231">
        <f t="shared" si="25"/>
        <v>10</v>
      </c>
      <c r="P63" s="231">
        <f t="shared" si="25"/>
        <v>231</v>
      </c>
      <c r="Q63" s="231">
        <f t="shared" si="25"/>
        <v>1626</v>
      </c>
      <c r="R63" s="231">
        <f t="shared" si="25"/>
        <v>843</v>
      </c>
      <c r="S63" s="231">
        <f t="shared" si="25"/>
        <v>20541</v>
      </c>
      <c r="T63" s="231">
        <f t="shared" si="25"/>
        <v>7117</v>
      </c>
      <c r="U63" s="231">
        <f t="shared" si="25"/>
        <v>7398</v>
      </c>
      <c r="V63" s="231">
        <f t="shared" si="25"/>
        <v>2708</v>
      </c>
      <c r="W63" s="231">
        <f t="shared" si="25"/>
        <v>4112</v>
      </c>
      <c r="X63" s="231">
        <f t="shared" si="25"/>
        <v>1458</v>
      </c>
      <c r="Y63" s="326">
        <f t="shared" si="1"/>
        <v>55.58258988915923</v>
      </c>
      <c r="Z63" s="326">
        <f t="shared" si="1"/>
        <v>53.840472673559823</v>
      </c>
      <c r="AA63" s="231">
        <f t="shared" si="25"/>
        <v>18440</v>
      </c>
      <c r="AB63" s="231">
        <f t="shared" si="25"/>
        <v>7693</v>
      </c>
      <c r="AC63" s="231">
        <f t="shared" si="25"/>
        <v>9095</v>
      </c>
      <c r="AD63" s="231">
        <f t="shared" si="25"/>
        <v>3642</v>
      </c>
      <c r="AE63" s="231">
        <f t="shared" si="25"/>
        <v>9345</v>
      </c>
      <c r="AF63" s="231">
        <f t="shared" si="25"/>
        <v>4051</v>
      </c>
      <c r="AG63" s="231">
        <f t="shared" si="25"/>
        <v>774</v>
      </c>
      <c r="AH63" s="231">
        <f t="shared" si="25"/>
        <v>178</v>
      </c>
      <c r="AI63" s="231">
        <f t="shared" si="25"/>
        <v>1112</v>
      </c>
      <c r="AJ63" s="231">
        <f t="shared" si="25"/>
        <v>560</v>
      </c>
      <c r="AK63" s="231">
        <f t="shared" si="25"/>
        <v>224</v>
      </c>
      <c r="AL63" s="231">
        <f t="shared" si="25"/>
        <v>197</v>
      </c>
      <c r="AM63" s="231">
        <f t="shared" si="25"/>
        <v>1509</v>
      </c>
      <c r="AN63" s="231">
        <f t="shared" si="25"/>
        <v>271</v>
      </c>
      <c r="AO63" s="231">
        <f t="shared" si="25"/>
        <v>4161</v>
      </c>
      <c r="AP63" s="231">
        <f t="shared" si="25"/>
        <v>1615</v>
      </c>
      <c r="AQ63" s="231">
        <f t="shared" si="25"/>
        <v>3399</v>
      </c>
      <c r="AR63" s="231">
        <f t="shared" si="25"/>
        <v>1326</v>
      </c>
      <c r="AS63" s="231">
        <f t="shared" si="25"/>
        <v>7560</v>
      </c>
      <c r="AT63" s="231">
        <f t="shared" si="25"/>
        <v>2941</v>
      </c>
      <c r="AU63" s="231">
        <f t="shared" si="25"/>
        <v>10501</v>
      </c>
      <c r="AV63" s="231">
        <f t="shared" si="25"/>
        <v>17607</v>
      </c>
      <c r="AW63" s="231">
        <f t="shared" si="25"/>
        <v>6626</v>
      </c>
      <c r="AX63" s="231">
        <f t="shared" si="25"/>
        <v>14265</v>
      </c>
      <c r="AY63" s="328">
        <f t="shared" si="25"/>
        <v>5311</v>
      </c>
      <c r="AZ63" s="231">
        <f t="shared" si="25"/>
        <v>31872</v>
      </c>
      <c r="BA63" s="231">
        <f t="shared" si="25"/>
        <v>11937</v>
      </c>
      <c r="BB63" s="231">
        <f t="shared" si="25"/>
        <v>43809</v>
      </c>
      <c r="BC63" s="231">
        <f t="shared" si="25"/>
        <v>20</v>
      </c>
      <c r="BD63" s="231">
        <f t="shared" si="25"/>
        <v>100</v>
      </c>
      <c r="BE63" s="231">
        <f t="shared" si="25"/>
        <v>68</v>
      </c>
      <c r="BF63" s="231">
        <f t="shared" si="25"/>
        <v>340</v>
      </c>
      <c r="BG63" s="231">
        <f t="shared" si="25"/>
        <v>3</v>
      </c>
      <c r="BH63" s="231">
        <f t="shared" si="25"/>
        <v>7895</v>
      </c>
      <c r="BI63" s="231">
        <f t="shared" si="25"/>
        <v>0</v>
      </c>
      <c r="BJ63" s="231">
        <f t="shared" si="25"/>
        <v>7895</v>
      </c>
      <c r="BK63" s="231">
        <f t="shared" si="25"/>
        <v>29741</v>
      </c>
      <c r="BL63" s="231">
        <f t="shared" si="25"/>
        <v>0</v>
      </c>
      <c r="BM63" s="231">
        <f t="shared" si="25"/>
        <v>29741</v>
      </c>
    </row>
    <row r="64" spans="1:65" s="227" customFormat="1" ht="16.95" customHeight="1">
      <c r="A64" s="307">
        <v>49</v>
      </c>
      <c r="B64" s="308" t="s">
        <v>58</v>
      </c>
      <c r="C64" s="300">
        <v>50000</v>
      </c>
      <c r="D64" s="300">
        <v>25000</v>
      </c>
      <c r="E64" s="301">
        <v>4226</v>
      </c>
      <c r="F64" s="301">
        <v>3070</v>
      </c>
      <c r="G64" s="301">
        <v>3615</v>
      </c>
      <c r="H64" s="304">
        <f t="shared" si="2"/>
        <v>85.541883577851394</v>
      </c>
      <c r="I64" s="301">
        <v>1825</v>
      </c>
      <c r="J64" s="304">
        <f t="shared" si="8"/>
        <v>59.446254071661237</v>
      </c>
      <c r="K64" s="301">
        <f>G64+'Sep24'!K64</f>
        <v>14596</v>
      </c>
      <c r="L64" s="305">
        <f t="shared" si="0"/>
        <v>29.192</v>
      </c>
      <c r="M64" s="301">
        <f>I64+'Sep24'!M64</f>
        <v>7433</v>
      </c>
      <c r="N64" s="304">
        <f t="shared" si="9"/>
        <v>29.731999999999999</v>
      </c>
      <c r="O64" s="301">
        <v>59</v>
      </c>
      <c r="P64" s="301">
        <v>10</v>
      </c>
      <c r="Q64" s="301">
        <f>O64+'Sep24'!Q64</f>
        <v>260</v>
      </c>
      <c r="R64" s="301">
        <f>P64+'Sep24'!R64</f>
        <v>69</v>
      </c>
      <c r="S64" s="301">
        <v>4041</v>
      </c>
      <c r="T64" s="301">
        <v>1899</v>
      </c>
      <c r="U64" s="301">
        <v>1305</v>
      </c>
      <c r="V64" s="301">
        <v>553</v>
      </c>
      <c r="W64" s="301">
        <v>715</v>
      </c>
      <c r="X64" s="301">
        <v>446</v>
      </c>
      <c r="Y64" s="304">
        <f t="shared" si="1"/>
        <v>54.78927203065134</v>
      </c>
      <c r="Z64" s="304">
        <f t="shared" si="1"/>
        <v>80.650994575045203</v>
      </c>
      <c r="AA64" s="301">
        <v>3966</v>
      </c>
      <c r="AB64" s="301">
        <v>1957</v>
      </c>
      <c r="AC64" s="301">
        <v>2097</v>
      </c>
      <c r="AD64" s="301">
        <v>1054</v>
      </c>
      <c r="AE64" s="301">
        <v>1807</v>
      </c>
      <c r="AF64" s="301">
        <v>908</v>
      </c>
      <c r="AG64" s="301">
        <v>60</v>
      </c>
      <c r="AH64" s="301">
        <v>43</v>
      </c>
      <c r="AI64" s="301">
        <v>148</v>
      </c>
      <c r="AJ64" s="301">
        <v>99</v>
      </c>
      <c r="AK64" s="301">
        <v>59</v>
      </c>
      <c r="AL64" s="301">
        <v>41</v>
      </c>
      <c r="AM64" s="301">
        <v>56</v>
      </c>
      <c r="AN64" s="301">
        <v>47</v>
      </c>
      <c r="AO64" s="301">
        <v>920</v>
      </c>
      <c r="AP64" s="301">
        <v>461</v>
      </c>
      <c r="AQ64" s="301">
        <v>805</v>
      </c>
      <c r="AR64" s="301">
        <v>434</v>
      </c>
      <c r="AS64" s="301">
        <f t="shared" si="3"/>
        <v>1725</v>
      </c>
      <c r="AT64" s="301">
        <f t="shared" si="3"/>
        <v>895</v>
      </c>
      <c r="AU64" s="301">
        <f t="shared" si="4"/>
        <v>2620</v>
      </c>
      <c r="AV64" s="301">
        <f>AO64+'Sep24'!AV64</f>
        <v>3808</v>
      </c>
      <c r="AW64" s="301">
        <f>AP64+'Sep24'!AW64</f>
        <v>1868</v>
      </c>
      <c r="AX64" s="301">
        <f>AQ64+'Sep24'!AX64</f>
        <v>3299</v>
      </c>
      <c r="AY64" s="301">
        <f>AR64+'Sep24'!AY64</f>
        <v>1700</v>
      </c>
      <c r="AZ64" s="301">
        <f t="shared" si="5"/>
        <v>7107</v>
      </c>
      <c r="BA64" s="301">
        <f t="shared" si="5"/>
        <v>3568</v>
      </c>
      <c r="BB64" s="301">
        <f t="shared" si="6"/>
        <v>10675</v>
      </c>
      <c r="BC64" s="301"/>
      <c r="BD64" s="301"/>
      <c r="BE64" s="301"/>
      <c r="BF64" s="301"/>
      <c r="BG64" s="301">
        <v>4</v>
      </c>
      <c r="BH64" s="301">
        <v>5376</v>
      </c>
      <c r="BI64" s="301"/>
      <c r="BJ64" s="301">
        <f>SUM(BH64:BI64)</f>
        <v>5376</v>
      </c>
      <c r="BK64" s="301">
        <f>'Sep24'!BK64+BH64</f>
        <v>20220</v>
      </c>
      <c r="BL64" s="301">
        <f>'Sep24'!BL64+BI64</f>
        <v>0</v>
      </c>
      <c r="BM64" s="301">
        <f>SUM(BK64:BL64)</f>
        <v>20220</v>
      </c>
    </row>
    <row r="65" spans="1:65" s="227" customFormat="1" ht="16.95" customHeight="1">
      <c r="A65" s="299">
        <v>50</v>
      </c>
      <c r="B65" s="300" t="s">
        <v>59</v>
      </c>
      <c r="C65" s="300">
        <v>28000</v>
      </c>
      <c r="D65" s="300">
        <v>10000</v>
      </c>
      <c r="E65" s="301">
        <v>2280</v>
      </c>
      <c r="F65" s="301">
        <v>971</v>
      </c>
      <c r="G65" s="301">
        <v>1810</v>
      </c>
      <c r="H65" s="304">
        <f t="shared" si="2"/>
        <v>79.385964912280699</v>
      </c>
      <c r="I65" s="301">
        <v>1025</v>
      </c>
      <c r="J65" s="304">
        <f t="shared" si="8"/>
        <v>105.56127703398558</v>
      </c>
      <c r="K65" s="301">
        <f>G65+'Sep24'!K65</f>
        <v>7133</v>
      </c>
      <c r="L65" s="305">
        <f t="shared" si="0"/>
        <v>25.475000000000001</v>
      </c>
      <c r="M65" s="301">
        <f>I65+'Sep24'!M65</f>
        <v>2918</v>
      </c>
      <c r="N65" s="304">
        <f t="shared" si="9"/>
        <v>29.18</v>
      </c>
      <c r="O65" s="301">
        <v>108</v>
      </c>
      <c r="P65" s="301">
        <v>45</v>
      </c>
      <c r="Q65" s="301">
        <f>O65+'Sep24'!Q65</f>
        <v>426</v>
      </c>
      <c r="R65" s="301">
        <f>P65+'Sep24'!R65</f>
        <v>220</v>
      </c>
      <c r="S65" s="301">
        <v>1935</v>
      </c>
      <c r="T65" s="301">
        <v>1271</v>
      </c>
      <c r="U65" s="301">
        <v>478</v>
      </c>
      <c r="V65" s="301">
        <v>219</v>
      </c>
      <c r="W65" s="301">
        <v>259</v>
      </c>
      <c r="X65" s="301">
        <v>107</v>
      </c>
      <c r="Y65" s="304">
        <f t="shared" si="1"/>
        <v>54.18410041841004</v>
      </c>
      <c r="Z65" s="304">
        <f t="shared" si="1"/>
        <v>48.858447488584474</v>
      </c>
      <c r="AA65" s="301">
        <v>2283</v>
      </c>
      <c r="AB65" s="301">
        <v>1197</v>
      </c>
      <c r="AC65" s="301">
        <v>971</v>
      </c>
      <c r="AD65" s="301">
        <v>584</v>
      </c>
      <c r="AE65" s="301">
        <v>971</v>
      </c>
      <c r="AF65" s="301">
        <v>613</v>
      </c>
      <c r="AG65" s="301">
        <v>30</v>
      </c>
      <c r="AH65" s="301">
        <v>17</v>
      </c>
      <c r="AI65" s="301">
        <v>159</v>
      </c>
      <c r="AJ65" s="301">
        <v>88</v>
      </c>
      <c r="AK65" s="301">
        <v>11</v>
      </c>
      <c r="AL65" s="301">
        <v>8</v>
      </c>
      <c r="AM65" s="301">
        <v>21</v>
      </c>
      <c r="AN65" s="301">
        <v>2</v>
      </c>
      <c r="AO65" s="301">
        <v>477</v>
      </c>
      <c r="AP65" s="301">
        <v>230</v>
      </c>
      <c r="AQ65" s="301">
        <v>382</v>
      </c>
      <c r="AR65" s="301">
        <v>229</v>
      </c>
      <c r="AS65" s="301">
        <f t="shared" si="3"/>
        <v>859</v>
      </c>
      <c r="AT65" s="301">
        <f t="shared" si="3"/>
        <v>459</v>
      </c>
      <c r="AU65" s="301">
        <f t="shared" si="4"/>
        <v>1318</v>
      </c>
      <c r="AV65" s="301">
        <f>AO65+'Sep24'!AV65</f>
        <v>1932</v>
      </c>
      <c r="AW65" s="301">
        <f>AP65+'Sep24'!AW65</f>
        <v>836</v>
      </c>
      <c r="AX65" s="301">
        <f>AQ65+'Sep24'!AX65</f>
        <v>1589</v>
      </c>
      <c r="AY65" s="301">
        <f>AR65+'Sep24'!AY65</f>
        <v>806</v>
      </c>
      <c r="AZ65" s="301">
        <f t="shared" si="5"/>
        <v>3521</v>
      </c>
      <c r="BA65" s="301">
        <f t="shared" si="5"/>
        <v>1642</v>
      </c>
      <c r="BB65" s="301">
        <f t="shared" si="6"/>
        <v>5163</v>
      </c>
      <c r="BC65" s="301"/>
      <c r="BD65" s="301"/>
      <c r="BE65" s="301"/>
      <c r="BF65" s="301"/>
      <c r="BG65" s="301"/>
      <c r="BH65" s="301"/>
      <c r="BI65" s="301"/>
      <c r="BJ65" s="301"/>
      <c r="BK65" s="309"/>
      <c r="BL65" s="309"/>
      <c r="BM65" s="301">
        <f t="shared" ref="BM65:BM87" si="26">SUM(BK65:BL65)</f>
        <v>0</v>
      </c>
    </row>
    <row r="66" spans="1:65" s="227" customFormat="1" ht="16.95" customHeight="1">
      <c r="A66" s="302">
        <v>51</v>
      </c>
      <c r="B66" s="303" t="s">
        <v>60</v>
      </c>
      <c r="C66" s="300">
        <v>70000</v>
      </c>
      <c r="D66" s="300">
        <v>22000</v>
      </c>
      <c r="E66" s="301">
        <v>5892</v>
      </c>
      <c r="F66" s="301">
        <v>1835</v>
      </c>
      <c r="G66" s="301">
        <v>4484</v>
      </c>
      <c r="H66" s="304">
        <f t="shared" si="2"/>
        <v>76.103190767141882</v>
      </c>
      <c r="I66" s="301">
        <v>1687</v>
      </c>
      <c r="J66" s="304">
        <f t="shared" si="8"/>
        <v>91.934604904632153</v>
      </c>
      <c r="K66" s="301">
        <f>G66+'Sep24'!K66</f>
        <v>19414</v>
      </c>
      <c r="L66" s="305">
        <f t="shared" si="0"/>
        <v>27.734285714285715</v>
      </c>
      <c r="M66" s="301">
        <f>I66+'Sep24'!M66</f>
        <v>6739</v>
      </c>
      <c r="N66" s="304">
        <f t="shared" si="9"/>
        <v>30.631818181818183</v>
      </c>
      <c r="O66" s="301">
        <v>205</v>
      </c>
      <c r="P66" s="301">
        <v>95</v>
      </c>
      <c r="Q66" s="301">
        <f>O66+'Sep24'!Q66</f>
        <v>960</v>
      </c>
      <c r="R66" s="301">
        <f>P66+'Sep24'!R66</f>
        <v>349</v>
      </c>
      <c r="S66" s="301">
        <v>6011</v>
      </c>
      <c r="T66" s="301">
        <v>1849</v>
      </c>
      <c r="U66" s="301">
        <v>1072</v>
      </c>
      <c r="V66" s="301">
        <v>395</v>
      </c>
      <c r="W66" s="301">
        <v>584</v>
      </c>
      <c r="X66" s="301">
        <v>216</v>
      </c>
      <c r="Y66" s="304">
        <f t="shared" si="1"/>
        <v>54.477611940298509</v>
      </c>
      <c r="Z66" s="304">
        <f t="shared" si="1"/>
        <v>54.683544303797468</v>
      </c>
      <c r="AA66" s="301">
        <v>5193</v>
      </c>
      <c r="AB66" s="301">
        <v>1820</v>
      </c>
      <c r="AC66" s="301">
        <v>2499</v>
      </c>
      <c r="AD66" s="301">
        <v>884</v>
      </c>
      <c r="AE66" s="301">
        <v>2205</v>
      </c>
      <c r="AF66" s="301">
        <v>659</v>
      </c>
      <c r="AG66" s="301">
        <v>50</v>
      </c>
      <c r="AH66" s="301">
        <v>18</v>
      </c>
      <c r="AI66" s="301">
        <v>328</v>
      </c>
      <c r="AJ66" s="301">
        <v>112</v>
      </c>
      <c r="AK66" s="301">
        <v>34</v>
      </c>
      <c r="AL66" s="301">
        <v>17</v>
      </c>
      <c r="AM66" s="301">
        <v>121</v>
      </c>
      <c r="AN66" s="301">
        <v>43</v>
      </c>
      <c r="AO66" s="301">
        <v>1224</v>
      </c>
      <c r="AP66" s="301">
        <v>422</v>
      </c>
      <c r="AQ66" s="301">
        <v>1004</v>
      </c>
      <c r="AR66" s="301">
        <v>344</v>
      </c>
      <c r="AS66" s="301">
        <f t="shared" si="3"/>
        <v>2228</v>
      </c>
      <c r="AT66" s="301">
        <f t="shared" si="3"/>
        <v>766</v>
      </c>
      <c r="AU66" s="301">
        <f t="shared" si="4"/>
        <v>2994</v>
      </c>
      <c r="AV66" s="301">
        <f>AO66+'Sep24'!AV66</f>
        <v>5204</v>
      </c>
      <c r="AW66" s="301">
        <f>AP66+'Sep24'!AW66</f>
        <v>1695</v>
      </c>
      <c r="AX66" s="301">
        <f>AQ66+'Sep24'!AX66</f>
        <v>4157</v>
      </c>
      <c r="AY66" s="301">
        <f>AR66+'Sep24'!AY66</f>
        <v>1347</v>
      </c>
      <c r="AZ66" s="301">
        <f t="shared" si="5"/>
        <v>9361</v>
      </c>
      <c r="BA66" s="301">
        <f t="shared" si="5"/>
        <v>3042</v>
      </c>
      <c r="BB66" s="301">
        <f t="shared" si="6"/>
        <v>12403</v>
      </c>
      <c r="BC66" s="301"/>
      <c r="BD66" s="301"/>
      <c r="BE66" s="301"/>
      <c r="BF66" s="301"/>
      <c r="BG66" s="301"/>
      <c r="BH66" s="301"/>
      <c r="BI66" s="301"/>
      <c r="BJ66" s="301"/>
      <c r="BK66" s="309"/>
      <c r="BL66" s="309"/>
      <c r="BM66" s="301">
        <f t="shared" si="26"/>
        <v>0</v>
      </c>
    </row>
    <row r="67" spans="1:65" s="232" customFormat="1" ht="16.95" customHeight="1">
      <c r="A67" s="239"/>
      <c r="B67" s="240" t="s">
        <v>18</v>
      </c>
      <c r="C67" s="240">
        <f>SUM(C64:C66)</f>
        <v>148000</v>
      </c>
      <c r="D67" s="240">
        <f t="shared" ref="D67:BM67" si="27">SUM(D64:D66)</f>
        <v>57000</v>
      </c>
      <c r="E67" s="231">
        <f t="shared" si="27"/>
        <v>12398</v>
      </c>
      <c r="F67" s="231">
        <f t="shared" si="27"/>
        <v>5876</v>
      </c>
      <c r="G67" s="231">
        <f t="shared" si="27"/>
        <v>9909</v>
      </c>
      <c r="H67" s="326">
        <f t="shared" si="2"/>
        <v>79.924181319567666</v>
      </c>
      <c r="I67" s="231">
        <f t="shared" si="27"/>
        <v>4537</v>
      </c>
      <c r="J67" s="326">
        <f t="shared" si="8"/>
        <v>77.212389380530979</v>
      </c>
      <c r="K67" s="231">
        <f t="shared" si="27"/>
        <v>41143</v>
      </c>
      <c r="L67" s="327">
        <f t="shared" si="0"/>
        <v>27.799324324324324</v>
      </c>
      <c r="M67" s="231">
        <f t="shared" si="27"/>
        <v>17090</v>
      </c>
      <c r="N67" s="326">
        <f t="shared" si="9"/>
        <v>29.982456140350877</v>
      </c>
      <c r="O67" s="231">
        <f t="shared" si="27"/>
        <v>372</v>
      </c>
      <c r="P67" s="231">
        <f t="shared" si="27"/>
        <v>150</v>
      </c>
      <c r="Q67" s="231">
        <f t="shared" si="27"/>
        <v>1646</v>
      </c>
      <c r="R67" s="231">
        <f t="shared" si="27"/>
        <v>638</v>
      </c>
      <c r="S67" s="231">
        <f t="shared" si="27"/>
        <v>11987</v>
      </c>
      <c r="T67" s="231">
        <f t="shared" si="27"/>
        <v>5019</v>
      </c>
      <c r="U67" s="231">
        <f t="shared" si="27"/>
        <v>2855</v>
      </c>
      <c r="V67" s="231">
        <f t="shared" si="27"/>
        <v>1167</v>
      </c>
      <c r="W67" s="231">
        <f t="shared" si="27"/>
        <v>1558</v>
      </c>
      <c r="X67" s="231">
        <f t="shared" si="27"/>
        <v>769</v>
      </c>
      <c r="Y67" s="326">
        <f t="shared" si="1"/>
        <v>54.570928196147108</v>
      </c>
      <c r="Z67" s="326">
        <f t="shared" si="1"/>
        <v>65.89545844044558</v>
      </c>
      <c r="AA67" s="231">
        <f t="shared" si="27"/>
        <v>11442</v>
      </c>
      <c r="AB67" s="231">
        <f t="shared" si="27"/>
        <v>4974</v>
      </c>
      <c r="AC67" s="231">
        <f t="shared" si="27"/>
        <v>5567</v>
      </c>
      <c r="AD67" s="231">
        <f t="shared" si="27"/>
        <v>2522</v>
      </c>
      <c r="AE67" s="231">
        <f t="shared" si="27"/>
        <v>4983</v>
      </c>
      <c r="AF67" s="231">
        <f t="shared" si="27"/>
        <v>2180</v>
      </c>
      <c r="AG67" s="231">
        <f t="shared" si="27"/>
        <v>140</v>
      </c>
      <c r="AH67" s="231">
        <f t="shared" si="27"/>
        <v>78</v>
      </c>
      <c r="AI67" s="231">
        <f t="shared" si="27"/>
        <v>635</v>
      </c>
      <c r="AJ67" s="231">
        <f t="shared" si="27"/>
        <v>299</v>
      </c>
      <c r="AK67" s="231">
        <f t="shared" si="27"/>
        <v>104</v>
      </c>
      <c r="AL67" s="231">
        <f t="shared" si="27"/>
        <v>66</v>
      </c>
      <c r="AM67" s="231">
        <f t="shared" si="27"/>
        <v>198</v>
      </c>
      <c r="AN67" s="231">
        <f t="shared" si="27"/>
        <v>92</v>
      </c>
      <c r="AO67" s="231">
        <f t="shared" si="27"/>
        <v>2621</v>
      </c>
      <c r="AP67" s="231">
        <f t="shared" si="27"/>
        <v>1113</v>
      </c>
      <c r="AQ67" s="231">
        <f t="shared" si="27"/>
        <v>2191</v>
      </c>
      <c r="AR67" s="231">
        <f t="shared" si="27"/>
        <v>1007</v>
      </c>
      <c r="AS67" s="231">
        <f t="shared" si="27"/>
        <v>4812</v>
      </c>
      <c r="AT67" s="231">
        <f t="shared" si="27"/>
        <v>2120</v>
      </c>
      <c r="AU67" s="231">
        <f t="shared" si="27"/>
        <v>6932</v>
      </c>
      <c r="AV67" s="231">
        <f t="shared" si="27"/>
        <v>10944</v>
      </c>
      <c r="AW67" s="328">
        <f t="shared" si="27"/>
        <v>4399</v>
      </c>
      <c r="AX67" s="328">
        <f t="shared" si="27"/>
        <v>9045</v>
      </c>
      <c r="AY67" s="328">
        <f t="shared" si="27"/>
        <v>3853</v>
      </c>
      <c r="AZ67" s="231">
        <f t="shared" si="27"/>
        <v>19989</v>
      </c>
      <c r="BA67" s="231">
        <f t="shared" si="27"/>
        <v>8252</v>
      </c>
      <c r="BB67" s="231">
        <f t="shared" si="27"/>
        <v>28241</v>
      </c>
      <c r="BC67" s="231">
        <f t="shared" si="27"/>
        <v>0</v>
      </c>
      <c r="BD67" s="231">
        <f t="shared" si="27"/>
        <v>0</v>
      </c>
      <c r="BE67" s="231">
        <f t="shared" si="27"/>
        <v>0</v>
      </c>
      <c r="BF67" s="231">
        <f t="shared" si="27"/>
        <v>0</v>
      </c>
      <c r="BG67" s="231">
        <f t="shared" si="27"/>
        <v>4</v>
      </c>
      <c r="BH67" s="231">
        <f t="shared" si="27"/>
        <v>5376</v>
      </c>
      <c r="BI67" s="231">
        <f t="shared" si="27"/>
        <v>0</v>
      </c>
      <c r="BJ67" s="231">
        <f t="shared" si="27"/>
        <v>5376</v>
      </c>
      <c r="BK67" s="231">
        <f t="shared" si="27"/>
        <v>20220</v>
      </c>
      <c r="BL67" s="231">
        <f t="shared" si="27"/>
        <v>0</v>
      </c>
      <c r="BM67" s="231">
        <f t="shared" si="27"/>
        <v>20220</v>
      </c>
    </row>
    <row r="68" spans="1:65" s="227" customFormat="1" ht="16.95" customHeight="1">
      <c r="A68" s="307">
        <v>52</v>
      </c>
      <c r="B68" s="308" t="s">
        <v>61</v>
      </c>
      <c r="C68" s="300">
        <v>55000</v>
      </c>
      <c r="D68" s="300">
        <v>0</v>
      </c>
      <c r="E68" s="301">
        <v>4170</v>
      </c>
      <c r="F68" s="301"/>
      <c r="G68" s="301">
        <v>3704</v>
      </c>
      <c r="H68" s="304">
        <f t="shared" si="2"/>
        <v>88.824940047961633</v>
      </c>
      <c r="I68" s="301">
        <v>0</v>
      </c>
      <c r="J68" s="304"/>
      <c r="K68" s="301">
        <f>G68+'Sep24'!K68</f>
        <v>16714</v>
      </c>
      <c r="L68" s="305">
        <f t="shared" ref="L68:L89" si="28">K68*100/C68</f>
        <v>30.38909090909091</v>
      </c>
      <c r="M68" s="301">
        <f>I68+'Sep24'!M68</f>
        <v>0</v>
      </c>
      <c r="N68" s="304"/>
      <c r="O68" s="301">
        <v>41</v>
      </c>
      <c r="P68" s="301"/>
      <c r="Q68" s="301">
        <f>O68+'Sep24'!Q68</f>
        <v>195</v>
      </c>
      <c r="R68" s="301">
        <f>P68+'Sep24'!R68</f>
        <v>0</v>
      </c>
      <c r="S68" s="301">
        <v>4596</v>
      </c>
      <c r="T68" s="301"/>
      <c r="U68" s="301">
        <v>1254</v>
      </c>
      <c r="V68" s="301"/>
      <c r="W68" s="301">
        <v>745</v>
      </c>
      <c r="X68" s="301"/>
      <c r="Y68" s="304">
        <f t="shared" ref="Y68:Z88" si="29">W68*100/U68</f>
        <v>59.409888357256776</v>
      </c>
      <c r="Z68" s="304"/>
      <c r="AA68" s="301">
        <v>4001</v>
      </c>
      <c r="AB68" s="301"/>
      <c r="AC68" s="301">
        <v>1466</v>
      </c>
      <c r="AD68" s="301"/>
      <c r="AE68" s="301">
        <v>1038</v>
      </c>
      <c r="AF68" s="301"/>
      <c r="AG68" s="301">
        <v>139</v>
      </c>
      <c r="AH68" s="301"/>
      <c r="AI68" s="301">
        <v>239</v>
      </c>
      <c r="AJ68" s="301"/>
      <c r="AK68" s="301">
        <v>121</v>
      </c>
      <c r="AL68" s="301"/>
      <c r="AM68" s="301">
        <v>197</v>
      </c>
      <c r="AN68" s="301"/>
      <c r="AO68" s="301">
        <v>998</v>
      </c>
      <c r="AP68" s="301"/>
      <c r="AQ68" s="301">
        <v>782</v>
      </c>
      <c r="AR68" s="301"/>
      <c r="AS68" s="301">
        <f t="shared" si="3"/>
        <v>1780</v>
      </c>
      <c r="AT68" s="301">
        <f t="shared" si="3"/>
        <v>0</v>
      </c>
      <c r="AU68" s="301">
        <f t="shared" si="4"/>
        <v>1780</v>
      </c>
      <c r="AV68" s="301">
        <f>AO68+'Sep24'!AV68</f>
        <v>4111</v>
      </c>
      <c r="AW68" s="301">
        <f>AP68+'Sep24'!AW68</f>
        <v>0</v>
      </c>
      <c r="AX68" s="301">
        <f>AQ68+'Sep24'!AX68</f>
        <v>3182</v>
      </c>
      <c r="AY68" s="301">
        <f>AR68+'Sep24'!AY68</f>
        <v>0</v>
      </c>
      <c r="AZ68" s="301">
        <f t="shared" si="5"/>
        <v>7293</v>
      </c>
      <c r="BA68" s="301">
        <f t="shared" si="5"/>
        <v>0</v>
      </c>
      <c r="BB68" s="301">
        <f t="shared" si="6"/>
        <v>7293</v>
      </c>
      <c r="BC68" s="301">
        <v>20</v>
      </c>
      <c r="BD68" s="301">
        <v>100</v>
      </c>
      <c r="BE68" s="301">
        <f>BC68+'Sep24'!BE68</f>
        <v>120</v>
      </c>
      <c r="BF68" s="301">
        <f>BD68+'Sep24'!BF68</f>
        <v>600</v>
      </c>
      <c r="BG68" s="301"/>
      <c r="BH68" s="301"/>
      <c r="BI68" s="301"/>
      <c r="BJ68" s="301"/>
      <c r="BK68" s="309"/>
      <c r="BL68" s="309"/>
      <c r="BM68" s="301">
        <f t="shared" si="26"/>
        <v>0</v>
      </c>
    </row>
    <row r="69" spans="1:65" s="227" customFormat="1" ht="16.95" customHeight="1">
      <c r="A69" s="299">
        <v>53</v>
      </c>
      <c r="B69" s="300" t="s">
        <v>62</v>
      </c>
      <c r="C69" s="300">
        <v>77000</v>
      </c>
      <c r="D69" s="300">
        <v>0</v>
      </c>
      <c r="E69" s="301">
        <v>5855</v>
      </c>
      <c r="F69" s="301"/>
      <c r="G69" s="301">
        <v>5712</v>
      </c>
      <c r="H69" s="304">
        <f t="shared" ref="H69:H89" si="30">G69*100/E69</f>
        <v>97.557643040136639</v>
      </c>
      <c r="I69" s="301">
        <v>0</v>
      </c>
      <c r="J69" s="304"/>
      <c r="K69" s="301">
        <f>G69+'Sep24'!K69</f>
        <v>23643</v>
      </c>
      <c r="L69" s="305">
        <f t="shared" si="28"/>
        <v>30.705194805194804</v>
      </c>
      <c r="M69" s="301">
        <f>I69+'Sep24'!M69</f>
        <v>0</v>
      </c>
      <c r="N69" s="304"/>
      <c r="O69" s="301">
        <v>274</v>
      </c>
      <c r="P69" s="301"/>
      <c r="Q69" s="301">
        <f>O69+'Sep24'!Q69</f>
        <v>1140</v>
      </c>
      <c r="R69" s="301">
        <f>P69+'Sep24'!R69</f>
        <v>0</v>
      </c>
      <c r="S69" s="301">
        <v>6306</v>
      </c>
      <c r="T69" s="301"/>
      <c r="U69" s="301">
        <v>1655</v>
      </c>
      <c r="V69" s="301"/>
      <c r="W69" s="301">
        <v>944</v>
      </c>
      <c r="X69" s="301"/>
      <c r="Y69" s="304">
        <f t="shared" si="29"/>
        <v>57.0392749244713</v>
      </c>
      <c r="Z69" s="304"/>
      <c r="AA69" s="301">
        <v>5340</v>
      </c>
      <c r="AB69" s="301"/>
      <c r="AC69" s="301">
        <v>2160</v>
      </c>
      <c r="AD69" s="301"/>
      <c r="AE69" s="301">
        <v>1478</v>
      </c>
      <c r="AF69" s="301"/>
      <c r="AG69" s="301">
        <v>53</v>
      </c>
      <c r="AH69" s="301"/>
      <c r="AI69" s="301">
        <v>237</v>
      </c>
      <c r="AJ69" s="301"/>
      <c r="AK69" s="301">
        <v>52</v>
      </c>
      <c r="AL69" s="301"/>
      <c r="AM69" s="301">
        <v>145</v>
      </c>
      <c r="AN69" s="301"/>
      <c r="AO69" s="301">
        <v>1447</v>
      </c>
      <c r="AP69" s="301"/>
      <c r="AQ69" s="301">
        <v>1159</v>
      </c>
      <c r="AR69" s="301"/>
      <c r="AS69" s="301">
        <f t="shared" ref="AS69:AT87" si="31">AO69+AQ69</f>
        <v>2606</v>
      </c>
      <c r="AT69" s="301">
        <f t="shared" si="31"/>
        <v>0</v>
      </c>
      <c r="AU69" s="301">
        <f t="shared" ref="AU69:AU87" si="32">AS69+AT69</f>
        <v>2606</v>
      </c>
      <c r="AV69" s="301">
        <f>AO69+'Sep24'!AV69</f>
        <v>5914</v>
      </c>
      <c r="AW69" s="301">
        <f>AP69+'Sep24'!AW69</f>
        <v>0</v>
      </c>
      <c r="AX69" s="301">
        <f>AQ69+'Sep24'!AX69</f>
        <v>4700</v>
      </c>
      <c r="AY69" s="301">
        <f>AR69+'Sep24'!AY69</f>
        <v>0</v>
      </c>
      <c r="AZ69" s="301">
        <f t="shared" ref="AZ69:BA87" si="33">AV69+AX69</f>
        <v>10614</v>
      </c>
      <c r="BA69" s="301">
        <f t="shared" si="33"/>
        <v>0</v>
      </c>
      <c r="BB69" s="301">
        <f t="shared" ref="BB69:BB87" si="34">AZ69+BA69</f>
        <v>10614</v>
      </c>
      <c r="BC69" s="301"/>
      <c r="BD69" s="301"/>
      <c r="BE69" s="301"/>
      <c r="BF69" s="301"/>
      <c r="BG69" s="301"/>
      <c r="BH69" s="301"/>
      <c r="BI69" s="301"/>
      <c r="BJ69" s="301"/>
      <c r="BK69" s="309"/>
      <c r="BL69" s="309"/>
      <c r="BM69" s="301">
        <f t="shared" si="26"/>
        <v>0</v>
      </c>
    </row>
    <row r="70" spans="1:65" s="227" customFormat="1" ht="16.95" customHeight="1">
      <c r="A70" s="302">
        <v>54</v>
      </c>
      <c r="B70" s="303" t="s">
        <v>63</v>
      </c>
      <c r="C70" s="300">
        <v>38000</v>
      </c>
      <c r="D70" s="300">
        <v>0</v>
      </c>
      <c r="E70" s="301">
        <v>2930</v>
      </c>
      <c r="F70" s="301"/>
      <c r="G70" s="301">
        <v>2626</v>
      </c>
      <c r="H70" s="304">
        <f t="shared" si="30"/>
        <v>89.624573378839585</v>
      </c>
      <c r="I70" s="301">
        <v>0</v>
      </c>
      <c r="J70" s="304"/>
      <c r="K70" s="301">
        <f>G70+'Sep24'!K70</f>
        <v>10735</v>
      </c>
      <c r="L70" s="305">
        <f t="shared" si="28"/>
        <v>28.25</v>
      </c>
      <c r="M70" s="301">
        <f>I70+'Sep24'!M70</f>
        <v>0</v>
      </c>
      <c r="N70" s="304"/>
      <c r="O70" s="301">
        <v>164</v>
      </c>
      <c r="P70" s="301"/>
      <c r="Q70" s="301">
        <f>O70+'Sep24'!Q70</f>
        <v>597</v>
      </c>
      <c r="R70" s="301">
        <f>P70+'Sep24'!R70</f>
        <v>0</v>
      </c>
      <c r="S70" s="301">
        <v>3344</v>
      </c>
      <c r="T70" s="301"/>
      <c r="U70" s="301">
        <v>890</v>
      </c>
      <c r="V70" s="301"/>
      <c r="W70" s="301">
        <v>509</v>
      </c>
      <c r="X70" s="301"/>
      <c r="Y70" s="304">
        <f t="shared" si="29"/>
        <v>57.19101123595506</v>
      </c>
      <c r="Z70" s="304"/>
      <c r="AA70" s="301">
        <v>2453</v>
      </c>
      <c r="AB70" s="301"/>
      <c r="AC70" s="301">
        <v>1362</v>
      </c>
      <c r="AD70" s="301"/>
      <c r="AE70" s="301">
        <v>931</v>
      </c>
      <c r="AF70" s="301"/>
      <c r="AG70" s="301">
        <v>92</v>
      </c>
      <c r="AH70" s="301"/>
      <c r="AI70" s="301">
        <v>135</v>
      </c>
      <c r="AJ70" s="301"/>
      <c r="AK70" s="301">
        <v>71</v>
      </c>
      <c r="AL70" s="301"/>
      <c r="AM70" s="301">
        <v>84</v>
      </c>
      <c r="AN70" s="301"/>
      <c r="AO70" s="301">
        <v>547</v>
      </c>
      <c r="AP70" s="301"/>
      <c r="AQ70" s="301">
        <v>507</v>
      </c>
      <c r="AR70" s="301"/>
      <c r="AS70" s="301">
        <f t="shared" si="31"/>
        <v>1054</v>
      </c>
      <c r="AT70" s="301">
        <f t="shared" si="31"/>
        <v>0</v>
      </c>
      <c r="AU70" s="301">
        <f t="shared" si="32"/>
        <v>1054</v>
      </c>
      <c r="AV70" s="301">
        <f>AO70+'Sep24'!AV70</f>
        <v>2388</v>
      </c>
      <c r="AW70" s="301">
        <f>AP70+'Sep24'!AW70</f>
        <v>0</v>
      </c>
      <c r="AX70" s="301">
        <f>AQ70+'Sep24'!AX70</f>
        <v>2073</v>
      </c>
      <c r="AY70" s="301">
        <f>AR70+'Sep24'!AY70</f>
        <v>0</v>
      </c>
      <c r="AZ70" s="301">
        <f t="shared" si="33"/>
        <v>4461</v>
      </c>
      <c r="BA70" s="301">
        <f t="shared" si="33"/>
        <v>0</v>
      </c>
      <c r="BB70" s="301">
        <f t="shared" si="34"/>
        <v>4461</v>
      </c>
      <c r="BC70" s="301"/>
      <c r="BD70" s="301"/>
      <c r="BE70" s="301"/>
      <c r="BF70" s="301"/>
      <c r="BG70" s="301"/>
      <c r="BH70" s="301"/>
      <c r="BI70" s="301"/>
      <c r="BJ70" s="301"/>
      <c r="BK70" s="309"/>
      <c r="BL70" s="309"/>
      <c r="BM70" s="301">
        <f t="shared" si="26"/>
        <v>0</v>
      </c>
    </row>
    <row r="71" spans="1:65" s="232" customFormat="1" ht="16.95" customHeight="1">
      <c r="A71" s="239"/>
      <c r="B71" s="240" t="s">
        <v>18</v>
      </c>
      <c r="C71" s="240">
        <f>SUM(C68:C70)</f>
        <v>170000</v>
      </c>
      <c r="D71" s="240">
        <f t="shared" ref="D71:BM71" si="35">SUM(D68:D70)</f>
        <v>0</v>
      </c>
      <c r="E71" s="231">
        <f t="shared" si="35"/>
        <v>12955</v>
      </c>
      <c r="F71" s="231">
        <f t="shared" si="35"/>
        <v>0</v>
      </c>
      <c r="G71" s="231">
        <f t="shared" si="35"/>
        <v>12042</v>
      </c>
      <c r="H71" s="326">
        <f t="shared" si="30"/>
        <v>92.952527981474333</v>
      </c>
      <c r="I71" s="231">
        <f t="shared" si="35"/>
        <v>0</v>
      </c>
      <c r="J71" s="231">
        <f t="shared" si="35"/>
        <v>0</v>
      </c>
      <c r="K71" s="231">
        <f t="shared" si="35"/>
        <v>51092</v>
      </c>
      <c r="L71" s="327">
        <f t="shared" si="28"/>
        <v>30.054117647058824</v>
      </c>
      <c r="M71" s="231">
        <f t="shared" si="35"/>
        <v>0</v>
      </c>
      <c r="N71" s="231">
        <f t="shared" si="35"/>
        <v>0</v>
      </c>
      <c r="O71" s="231">
        <f t="shared" si="35"/>
        <v>479</v>
      </c>
      <c r="P71" s="231">
        <f t="shared" si="35"/>
        <v>0</v>
      </c>
      <c r="Q71" s="231">
        <f t="shared" si="35"/>
        <v>1932</v>
      </c>
      <c r="R71" s="231">
        <f t="shared" si="35"/>
        <v>0</v>
      </c>
      <c r="S71" s="231">
        <f t="shared" si="35"/>
        <v>14246</v>
      </c>
      <c r="T71" s="231">
        <f t="shared" si="35"/>
        <v>0</v>
      </c>
      <c r="U71" s="231">
        <f t="shared" si="35"/>
        <v>3799</v>
      </c>
      <c r="V71" s="231">
        <f t="shared" si="35"/>
        <v>0</v>
      </c>
      <c r="W71" s="231">
        <f t="shared" si="35"/>
        <v>2198</v>
      </c>
      <c r="X71" s="231">
        <f t="shared" si="35"/>
        <v>0</v>
      </c>
      <c r="Y71" s="326">
        <f t="shared" si="29"/>
        <v>57.857330876546463</v>
      </c>
      <c r="Z71" s="326"/>
      <c r="AA71" s="231">
        <f t="shared" si="35"/>
        <v>11794</v>
      </c>
      <c r="AB71" s="231">
        <f t="shared" si="35"/>
        <v>0</v>
      </c>
      <c r="AC71" s="231">
        <f t="shared" si="35"/>
        <v>4988</v>
      </c>
      <c r="AD71" s="231">
        <f t="shared" si="35"/>
        <v>0</v>
      </c>
      <c r="AE71" s="231">
        <f t="shared" si="35"/>
        <v>3447</v>
      </c>
      <c r="AF71" s="231">
        <f t="shared" si="35"/>
        <v>0</v>
      </c>
      <c r="AG71" s="231">
        <f t="shared" si="35"/>
        <v>284</v>
      </c>
      <c r="AH71" s="231">
        <f t="shared" si="35"/>
        <v>0</v>
      </c>
      <c r="AI71" s="231">
        <f t="shared" si="35"/>
        <v>611</v>
      </c>
      <c r="AJ71" s="231">
        <f t="shared" si="35"/>
        <v>0</v>
      </c>
      <c r="AK71" s="231">
        <f t="shared" si="35"/>
        <v>244</v>
      </c>
      <c r="AL71" s="231">
        <f t="shared" si="35"/>
        <v>0</v>
      </c>
      <c r="AM71" s="231">
        <f t="shared" si="35"/>
        <v>426</v>
      </c>
      <c r="AN71" s="231">
        <f t="shared" si="35"/>
        <v>0</v>
      </c>
      <c r="AO71" s="231">
        <f t="shared" si="35"/>
        <v>2992</v>
      </c>
      <c r="AP71" s="231">
        <f t="shared" si="35"/>
        <v>0</v>
      </c>
      <c r="AQ71" s="231">
        <f t="shared" si="35"/>
        <v>2448</v>
      </c>
      <c r="AR71" s="231">
        <f t="shared" si="35"/>
        <v>0</v>
      </c>
      <c r="AS71" s="231">
        <f t="shared" si="35"/>
        <v>5440</v>
      </c>
      <c r="AT71" s="231">
        <f t="shared" si="35"/>
        <v>0</v>
      </c>
      <c r="AU71" s="231">
        <f t="shared" si="35"/>
        <v>5440</v>
      </c>
      <c r="AV71" s="231">
        <f t="shared" si="35"/>
        <v>12413</v>
      </c>
      <c r="AW71" s="231">
        <f t="shared" si="35"/>
        <v>0</v>
      </c>
      <c r="AX71" s="231">
        <f t="shared" si="35"/>
        <v>9955</v>
      </c>
      <c r="AY71" s="231">
        <f t="shared" si="35"/>
        <v>0</v>
      </c>
      <c r="AZ71" s="231">
        <f t="shared" si="35"/>
        <v>22368</v>
      </c>
      <c r="BA71" s="231">
        <f t="shared" si="35"/>
        <v>0</v>
      </c>
      <c r="BB71" s="231">
        <f t="shared" si="35"/>
        <v>22368</v>
      </c>
      <c r="BC71" s="231">
        <f t="shared" si="35"/>
        <v>20</v>
      </c>
      <c r="BD71" s="231">
        <f t="shared" si="35"/>
        <v>100</v>
      </c>
      <c r="BE71" s="231">
        <f t="shared" si="35"/>
        <v>120</v>
      </c>
      <c r="BF71" s="231">
        <f t="shared" si="35"/>
        <v>600</v>
      </c>
      <c r="BG71" s="231">
        <f t="shared" si="35"/>
        <v>0</v>
      </c>
      <c r="BH71" s="231">
        <f t="shared" si="35"/>
        <v>0</v>
      </c>
      <c r="BI71" s="231">
        <f t="shared" si="35"/>
        <v>0</v>
      </c>
      <c r="BJ71" s="231">
        <f t="shared" si="35"/>
        <v>0</v>
      </c>
      <c r="BK71" s="231">
        <f t="shared" si="35"/>
        <v>0</v>
      </c>
      <c r="BL71" s="231">
        <f t="shared" si="35"/>
        <v>0</v>
      </c>
      <c r="BM71" s="231">
        <f t="shared" si="35"/>
        <v>0</v>
      </c>
    </row>
    <row r="72" spans="1:65" s="227" customFormat="1" ht="16.95" customHeight="1">
      <c r="A72" s="307">
        <v>55</v>
      </c>
      <c r="B72" s="308" t="s">
        <v>64</v>
      </c>
      <c r="C72" s="300">
        <v>110000</v>
      </c>
      <c r="D72" s="300">
        <v>30000</v>
      </c>
      <c r="E72" s="321">
        <v>9200</v>
      </c>
      <c r="F72" s="321">
        <v>2500</v>
      </c>
      <c r="G72" s="321">
        <v>7350</v>
      </c>
      <c r="H72" s="304">
        <f t="shared" si="30"/>
        <v>79.891304347826093</v>
      </c>
      <c r="I72" s="321">
        <v>2981</v>
      </c>
      <c r="J72" s="304">
        <f t="shared" ref="J72:J74" si="36">I72*100/F72</f>
        <v>119.24</v>
      </c>
      <c r="K72" s="301">
        <f>G72+'Sep24'!K72</f>
        <v>33226</v>
      </c>
      <c r="L72" s="305">
        <f t="shared" si="28"/>
        <v>30.205454545454547</v>
      </c>
      <c r="M72" s="301">
        <f>I72+'Sep24'!M72</f>
        <v>12500</v>
      </c>
      <c r="N72" s="305">
        <f t="shared" ref="N72:N74" si="37">M72*100/D72</f>
        <v>41.666666666666664</v>
      </c>
      <c r="O72" s="322">
        <v>483</v>
      </c>
      <c r="P72" s="322">
        <v>209</v>
      </c>
      <c r="Q72" s="301">
        <f>O72+'Sep24'!Q72</f>
        <v>1969</v>
      </c>
      <c r="R72" s="301">
        <f>P72+'Sep24'!R72</f>
        <v>887</v>
      </c>
      <c r="S72" s="322">
        <v>10160</v>
      </c>
      <c r="T72" s="322">
        <v>3577</v>
      </c>
      <c r="U72" s="322">
        <v>2374</v>
      </c>
      <c r="V72" s="322">
        <v>844</v>
      </c>
      <c r="W72" s="322">
        <v>1227</v>
      </c>
      <c r="X72" s="322">
        <v>443</v>
      </c>
      <c r="Y72" s="304">
        <f t="shared" si="29"/>
        <v>51.684919966301599</v>
      </c>
      <c r="Z72" s="304">
        <f t="shared" si="29"/>
        <v>52.488151658767769</v>
      </c>
      <c r="AA72" s="322">
        <v>7798</v>
      </c>
      <c r="AB72" s="322">
        <v>2860</v>
      </c>
      <c r="AC72" s="322">
        <v>953</v>
      </c>
      <c r="AD72" s="322">
        <v>345</v>
      </c>
      <c r="AE72" s="322">
        <v>891</v>
      </c>
      <c r="AF72" s="322">
        <v>314</v>
      </c>
      <c r="AG72" s="322">
        <v>87</v>
      </c>
      <c r="AH72" s="322">
        <v>33</v>
      </c>
      <c r="AI72" s="322">
        <v>462</v>
      </c>
      <c r="AJ72" s="322">
        <v>263</v>
      </c>
      <c r="AK72" s="322">
        <v>94</v>
      </c>
      <c r="AL72" s="322">
        <v>31</v>
      </c>
      <c r="AM72" s="322">
        <v>182</v>
      </c>
      <c r="AN72" s="322">
        <v>37</v>
      </c>
      <c r="AO72" s="322">
        <v>1995</v>
      </c>
      <c r="AP72" s="322">
        <v>635</v>
      </c>
      <c r="AQ72" s="322">
        <v>1475</v>
      </c>
      <c r="AR72" s="322">
        <v>509</v>
      </c>
      <c r="AS72" s="301">
        <f t="shared" si="31"/>
        <v>3470</v>
      </c>
      <c r="AT72" s="301">
        <f t="shared" si="31"/>
        <v>1144</v>
      </c>
      <c r="AU72" s="301">
        <f t="shared" si="32"/>
        <v>4614</v>
      </c>
      <c r="AV72" s="301">
        <f>AO72+'Sep24'!AV72</f>
        <v>7361</v>
      </c>
      <c r="AW72" s="301">
        <f>AP72+'Sep24'!AW72</f>
        <v>2874</v>
      </c>
      <c r="AX72" s="301">
        <f>AQ72+'Sep24'!AX72</f>
        <v>5852</v>
      </c>
      <c r="AY72" s="301">
        <f>AR72+'Sep24'!AY72</f>
        <v>2283</v>
      </c>
      <c r="AZ72" s="301">
        <f t="shared" si="33"/>
        <v>13213</v>
      </c>
      <c r="BA72" s="301">
        <f t="shared" si="33"/>
        <v>5157</v>
      </c>
      <c r="BB72" s="301">
        <f t="shared" si="34"/>
        <v>18370</v>
      </c>
      <c r="BC72" s="322"/>
      <c r="BD72" s="322"/>
      <c r="BE72" s="322"/>
      <c r="BF72" s="322"/>
      <c r="BG72" s="322">
        <v>5</v>
      </c>
      <c r="BH72" s="322">
        <v>4906</v>
      </c>
      <c r="BI72" s="322"/>
      <c r="BJ72" s="301">
        <f>SUM(BH72:BI72)</f>
        <v>4906</v>
      </c>
      <c r="BK72" s="301">
        <f>'Sep24'!BK72+BH72</f>
        <v>20437</v>
      </c>
      <c r="BL72" s="301">
        <f>'Sep24'!BL72+BI72</f>
        <v>0</v>
      </c>
      <c r="BM72" s="301">
        <f>SUM(BK72:BL72)</f>
        <v>20437</v>
      </c>
    </row>
    <row r="73" spans="1:65" s="227" customFormat="1" ht="16.95" customHeight="1">
      <c r="A73" s="299">
        <v>56</v>
      </c>
      <c r="B73" s="300" t="s">
        <v>65</v>
      </c>
      <c r="C73" s="300">
        <v>66000</v>
      </c>
      <c r="D73" s="300">
        <v>15000</v>
      </c>
      <c r="E73" s="321">
        <v>5500</v>
      </c>
      <c r="F73" s="321">
        <v>1250</v>
      </c>
      <c r="G73" s="321">
        <v>4117</v>
      </c>
      <c r="H73" s="304">
        <f t="shared" si="30"/>
        <v>74.854545454545459</v>
      </c>
      <c r="I73" s="321">
        <v>1100</v>
      </c>
      <c r="J73" s="304">
        <f t="shared" si="36"/>
        <v>88</v>
      </c>
      <c r="K73" s="301">
        <f>G73+'Sep24'!K73</f>
        <v>16556</v>
      </c>
      <c r="L73" s="305">
        <f t="shared" si="28"/>
        <v>25.084848484848486</v>
      </c>
      <c r="M73" s="301">
        <f>I73+'Sep24'!M73</f>
        <v>3386</v>
      </c>
      <c r="N73" s="305">
        <f t="shared" si="37"/>
        <v>22.573333333333334</v>
      </c>
      <c r="O73" s="322">
        <v>93</v>
      </c>
      <c r="P73" s="322">
        <v>44</v>
      </c>
      <c r="Q73" s="301">
        <f>O73+'Sep24'!Q73</f>
        <v>364</v>
      </c>
      <c r="R73" s="301">
        <f>P73+'Sep24'!R73</f>
        <v>253</v>
      </c>
      <c r="S73" s="322">
        <v>4245</v>
      </c>
      <c r="T73" s="322">
        <v>1245</v>
      </c>
      <c r="U73" s="322">
        <v>1170</v>
      </c>
      <c r="V73" s="322">
        <v>298</v>
      </c>
      <c r="W73" s="322">
        <v>582</v>
      </c>
      <c r="X73" s="322">
        <v>153</v>
      </c>
      <c r="Y73" s="304">
        <f t="shared" si="29"/>
        <v>49.743589743589745</v>
      </c>
      <c r="Z73" s="304">
        <f t="shared" si="29"/>
        <v>51.34228187919463</v>
      </c>
      <c r="AA73" s="322">
        <v>4915</v>
      </c>
      <c r="AB73" s="322">
        <v>1144</v>
      </c>
      <c r="AC73" s="322">
        <v>616</v>
      </c>
      <c r="AD73" s="322">
        <v>152</v>
      </c>
      <c r="AE73" s="322">
        <v>614</v>
      </c>
      <c r="AF73" s="322">
        <v>147</v>
      </c>
      <c r="AG73" s="322">
        <v>54</v>
      </c>
      <c r="AH73" s="322">
        <v>7</v>
      </c>
      <c r="AI73" s="322">
        <v>281</v>
      </c>
      <c r="AJ73" s="322">
        <v>86</v>
      </c>
      <c r="AK73" s="322">
        <v>44</v>
      </c>
      <c r="AL73" s="322">
        <v>2</v>
      </c>
      <c r="AM73" s="322">
        <v>51</v>
      </c>
      <c r="AN73" s="322">
        <v>43</v>
      </c>
      <c r="AO73" s="322">
        <v>1102</v>
      </c>
      <c r="AP73" s="322">
        <v>263</v>
      </c>
      <c r="AQ73" s="322">
        <v>926</v>
      </c>
      <c r="AR73" s="322">
        <v>184</v>
      </c>
      <c r="AS73" s="301">
        <f t="shared" si="31"/>
        <v>2028</v>
      </c>
      <c r="AT73" s="301">
        <f t="shared" si="31"/>
        <v>447</v>
      </c>
      <c r="AU73" s="301">
        <f t="shared" si="32"/>
        <v>2475</v>
      </c>
      <c r="AV73" s="301">
        <f>AO73+'Sep24'!AV73</f>
        <v>4455</v>
      </c>
      <c r="AW73" s="301">
        <f>AP73+'Sep24'!AW73</f>
        <v>1074</v>
      </c>
      <c r="AX73" s="301">
        <f>AQ73+'Sep24'!AX73</f>
        <v>3747</v>
      </c>
      <c r="AY73" s="301">
        <f>AR73+'Sep24'!AY73</f>
        <v>745</v>
      </c>
      <c r="AZ73" s="301">
        <f t="shared" si="33"/>
        <v>8202</v>
      </c>
      <c r="BA73" s="301">
        <f t="shared" si="33"/>
        <v>1819</v>
      </c>
      <c r="BB73" s="301">
        <f t="shared" si="34"/>
        <v>10021</v>
      </c>
      <c r="BC73" s="322"/>
      <c r="BD73" s="322"/>
      <c r="BE73" s="322"/>
      <c r="BF73" s="322"/>
      <c r="BG73" s="322"/>
      <c r="BH73" s="322"/>
      <c r="BI73" s="322"/>
      <c r="BJ73" s="322"/>
      <c r="BK73" s="324"/>
      <c r="BL73" s="324"/>
      <c r="BM73" s="301">
        <f t="shared" si="26"/>
        <v>0</v>
      </c>
    </row>
    <row r="74" spans="1:65" s="227" customFormat="1" ht="16.95" customHeight="1">
      <c r="A74" s="299">
        <v>57</v>
      </c>
      <c r="B74" s="300" t="s">
        <v>66</v>
      </c>
      <c r="C74" s="300">
        <v>27000</v>
      </c>
      <c r="D74" s="300">
        <v>7000</v>
      </c>
      <c r="E74" s="321">
        <v>2250</v>
      </c>
      <c r="F74" s="321">
        <v>600</v>
      </c>
      <c r="G74" s="321">
        <v>1860</v>
      </c>
      <c r="H74" s="304">
        <f t="shared" si="30"/>
        <v>82.666666666666671</v>
      </c>
      <c r="I74" s="321">
        <v>554</v>
      </c>
      <c r="J74" s="304">
        <f t="shared" si="36"/>
        <v>92.333333333333329</v>
      </c>
      <c r="K74" s="301">
        <f>G74+'Sep24'!K74</f>
        <v>6680</v>
      </c>
      <c r="L74" s="305">
        <f t="shared" si="28"/>
        <v>24.74074074074074</v>
      </c>
      <c r="M74" s="301">
        <f>I74+'Sep24'!M74</f>
        <v>2237</v>
      </c>
      <c r="N74" s="305">
        <f t="shared" si="37"/>
        <v>31.957142857142856</v>
      </c>
      <c r="O74" s="322">
        <v>0</v>
      </c>
      <c r="P74" s="322">
        <v>18</v>
      </c>
      <c r="Q74" s="301">
        <f>O74+'Sep24'!Q74</f>
        <v>40</v>
      </c>
      <c r="R74" s="301">
        <f>P74+'Sep24'!R74</f>
        <v>58</v>
      </c>
      <c r="S74" s="322">
        <v>1550</v>
      </c>
      <c r="T74" s="322">
        <v>579</v>
      </c>
      <c r="U74" s="322">
        <v>426</v>
      </c>
      <c r="V74" s="322">
        <v>144</v>
      </c>
      <c r="W74" s="322">
        <v>233</v>
      </c>
      <c r="X74" s="322">
        <v>76</v>
      </c>
      <c r="Y74" s="304">
        <f t="shared" si="29"/>
        <v>54.694835680751176</v>
      </c>
      <c r="Z74" s="304">
        <f t="shared" si="29"/>
        <v>52.777777777777779</v>
      </c>
      <c r="AA74" s="322">
        <v>1730</v>
      </c>
      <c r="AB74" s="322">
        <v>260</v>
      </c>
      <c r="AC74" s="322">
        <v>275</v>
      </c>
      <c r="AD74" s="322">
        <v>41</v>
      </c>
      <c r="AE74" s="322">
        <v>216</v>
      </c>
      <c r="AF74" s="322">
        <v>32</v>
      </c>
      <c r="AG74" s="322">
        <v>46</v>
      </c>
      <c r="AH74" s="322">
        <v>3</v>
      </c>
      <c r="AI74" s="322">
        <v>65</v>
      </c>
      <c r="AJ74" s="322">
        <v>11</v>
      </c>
      <c r="AK74" s="322">
        <v>35</v>
      </c>
      <c r="AL74" s="322">
        <v>1</v>
      </c>
      <c r="AM74" s="322">
        <v>5</v>
      </c>
      <c r="AN74" s="322">
        <v>2</v>
      </c>
      <c r="AO74" s="322">
        <v>474</v>
      </c>
      <c r="AP74" s="322">
        <v>76</v>
      </c>
      <c r="AQ74" s="322">
        <v>357</v>
      </c>
      <c r="AR74" s="322">
        <v>52</v>
      </c>
      <c r="AS74" s="301">
        <f t="shared" si="31"/>
        <v>831</v>
      </c>
      <c r="AT74" s="301">
        <f t="shared" si="31"/>
        <v>128</v>
      </c>
      <c r="AU74" s="301">
        <f t="shared" si="32"/>
        <v>959</v>
      </c>
      <c r="AV74" s="301">
        <f>AO74+'Sep24'!AV74</f>
        <v>1808</v>
      </c>
      <c r="AW74" s="301">
        <f>AP74+'Sep24'!AW74</f>
        <v>352</v>
      </c>
      <c r="AX74" s="301">
        <f>AQ74+'Sep24'!AX74</f>
        <v>1393</v>
      </c>
      <c r="AY74" s="301">
        <f>AR74+'Sep24'!AY74</f>
        <v>271</v>
      </c>
      <c r="AZ74" s="301">
        <f t="shared" si="33"/>
        <v>3201</v>
      </c>
      <c r="BA74" s="301">
        <f t="shared" si="33"/>
        <v>623</v>
      </c>
      <c r="BB74" s="301">
        <f t="shared" si="34"/>
        <v>3824</v>
      </c>
      <c r="BC74" s="322"/>
      <c r="BD74" s="322"/>
      <c r="BE74" s="322"/>
      <c r="BF74" s="322"/>
      <c r="BG74" s="322"/>
      <c r="BH74" s="322"/>
      <c r="BI74" s="322"/>
      <c r="BJ74" s="322"/>
      <c r="BK74" s="324"/>
      <c r="BL74" s="324"/>
      <c r="BM74" s="301">
        <f t="shared" si="26"/>
        <v>0</v>
      </c>
    </row>
    <row r="75" spans="1:65" s="227" customFormat="1" ht="16.95" customHeight="1">
      <c r="A75" s="302">
        <v>58</v>
      </c>
      <c r="B75" s="303" t="s">
        <v>67</v>
      </c>
      <c r="C75" s="300">
        <v>37000</v>
      </c>
      <c r="D75" s="300">
        <v>0</v>
      </c>
      <c r="E75" s="321">
        <v>3100</v>
      </c>
      <c r="F75" s="321">
        <v>0</v>
      </c>
      <c r="G75" s="321">
        <v>2817</v>
      </c>
      <c r="H75" s="304">
        <f t="shared" si="30"/>
        <v>90.870967741935488</v>
      </c>
      <c r="I75" s="321">
        <v>0</v>
      </c>
      <c r="J75" s="304"/>
      <c r="K75" s="301">
        <f>G75+'Sep24'!K75</f>
        <v>10608</v>
      </c>
      <c r="L75" s="305">
        <f t="shared" si="28"/>
        <v>28.670270270270269</v>
      </c>
      <c r="M75" s="301">
        <f>I75+'Sep24'!M75</f>
        <v>0</v>
      </c>
      <c r="N75" s="305"/>
      <c r="O75" s="322">
        <v>93</v>
      </c>
      <c r="P75" s="322">
        <v>0</v>
      </c>
      <c r="Q75" s="301">
        <f>O75+'Sep24'!Q75</f>
        <v>351</v>
      </c>
      <c r="R75" s="301">
        <f>P75+'Sep24'!R75</f>
        <v>0</v>
      </c>
      <c r="S75" s="322">
        <v>2270</v>
      </c>
      <c r="T75" s="322">
        <v>0</v>
      </c>
      <c r="U75" s="322">
        <v>600</v>
      </c>
      <c r="V75" s="322">
        <v>0</v>
      </c>
      <c r="W75" s="322">
        <v>331</v>
      </c>
      <c r="X75" s="322">
        <v>0</v>
      </c>
      <c r="Y75" s="304">
        <f t="shared" si="29"/>
        <v>55.166666666666664</v>
      </c>
      <c r="Z75" s="304"/>
      <c r="AA75" s="322">
        <v>2960</v>
      </c>
      <c r="AB75" s="322">
        <v>0</v>
      </c>
      <c r="AC75" s="322">
        <v>384</v>
      </c>
      <c r="AD75" s="322">
        <v>0</v>
      </c>
      <c r="AE75" s="322">
        <v>362</v>
      </c>
      <c r="AF75" s="322">
        <v>0</v>
      </c>
      <c r="AG75" s="322">
        <v>60</v>
      </c>
      <c r="AH75" s="322">
        <v>0</v>
      </c>
      <c r="AI75" s="322">
        <v>173</v>
      </c>
      <c r="AJ75" s="322">
        <v>0</v>
      </c>
      <c r="AK75" s="322">
        <v>37</v>
      </c>
      <c r="AL75" s="322">
        <v>0</v>
      </c>
      <c r="AM75" s="322">
        <v>144</v>
      </c>
      <c r="AN75" s="322">
        <v>0</v>
      </c>
      <c r="AO75" s="322">
        <v>589</v>
      </c>
      <c r="AP75" s="322">
        <v>0</v>
      </c>
      <c r="AQ75" s="322">
        <v>516</v>
      </c>
      <c r="AR75" s="322">
        <v>0</v>
      </c>
      <c r="AS75" s="301">
        <f t="shared" si="31"/>
        <v>1105</v>
      </c>
      <c r="AT75" s="301">
        <f t="shared" si="31"/>
        <v>0</v>
      </c>
      <c r="AU75" s="301">
        <f t="shared" si="32"/>
        <v>1105</v>
      </c>
      <c r="AV75" s="301">
        <f>AO75+'Sep24'!AV75</f>
        <v>2231</v>
      </c>
      <c r="AW75" s="301">
        <f>AP75+'Sep24'!AW75</f>
        <v>0</v>
      </c>
      <c r="AX75" s="301">
        <f>AQ75+'Sep24'!AX75</f>
        <v>1939</v>
      </c>
      <c r="AY75" s="301">
        <f>AR75+'Sep24'!AY75</f>
        <v>0</v>
      </c>
      <c r="AZ75" s="301">
        <f t="shared" si="33"/>
        <v>4170</v>
      </c>
      <c r="BA75" s="301">
        <f t="shared" si="33"/>
        <v>0</v>
      </c>
      <c r="BB75" s="301">
        <f t="shared" si="34"/>
        <v>4170</v>
      </c>
      <c r="BC75" s="322"/>
      <c r="BD75" s="322"/>
      <c r="BE75" s="322"/>
      <c r="BF75" s="322"/>
      <c r="BG75" s="322"/>
      <c r="BH75" s="322"/>
      <c r="BI75" s="322"/>
      <c r="BJ75" s="322"/>
      <c r="BK75" s="324"/>
      <c r="BL75" s="324"/>
      <c r="BM75" s="301">
        <f t="shared" si="26"/>
        <v>0</v>
      </c>
    </row>
    <row r="76" spans="1:65" s="232" customFormat="1" ht="16.95" customHeight="1">
      <c r="A76" s="239"/>
      <c r="B76" s="240" t="s">
        <v>18</v>
      </c>
      <c r="C76" s="240">
        <f>SUM(C72:C75)</f>
        <v>240000</v>
      </c>
      <c r="D76" s="240">
        <f t="shared" ref="D76:BM76" si="38">SUM(D72:D75)</f>
        <v>52000</v>
      </c>
      <c r="E76" s="231">
        <f t="shared" si="38"/>
        <v>20050</v>
      </c>
      <c r="F76" s="231">
        <f t="shared" si="38"/>
        <v>4350</v>
      </c>
      <c r="G76" s="231">
        <f t="shared" si="38"/>
        <v>16144</v>
      </c>
      <c r="H76" s="326">
        <f t="shared" si="30"/>
        <v>80.518703241895267</v>
      </c>
      <c r="I76" s="231">
        <f t="shared" si="38"/>
        <v>4635</v>
      </c>
      <c r="J76" s="326">
        <f t="shared" ref="J76" si="39">I76*100/F76</f>
        <v>106.55172413793103</v>
      </c>
      <c r="K76" s="231">
        <f t="shared" si="38"/>
        <v>67070</v>
      </c>
      <c r="L76" s="327">
        <f t="shared" si="28"/>
        <v>27.945833333333333</v>
      </c>
      <c r="M76" s="231">
        <f t="shared" si="38"/>
        <v>18123</v>
      </c>
      <c r="N76" s="326">
        <f t="shared" ref="N76" si="40">M76*100/D76</f>
        <v>34.851923076923079</v>
      </c>
      <c r="O76" s="231">
        <f t="shared" si="38"/>
        <v>669</v>
      </c>
      <c r="P76" s="231">
        <f t="shared" si="38"/>
        <v>271</v>
      </c>
      <c r="Q76" s="231">
        <f t="shared" si="38"/>
        <v>2724</v>
      </c>
      <c r="R76" s="231">
        <f t="shared" si="38"/>
        <v>1198</v>
      </c>
      <c r="S76" s="231">
        <f t="shared" si="38"/>
        <v>18225</v>
      </c>
      <c r="T76" s="231">
        <f t="shared" si="38"/>
        <v>5401</v>
      </c>
      <c r="U76" s="231">
        <f t="shared" si="38"/>
        <v>4570</v>
      </c>
      <c r="V76" s="231">
        <f t="shared" si="38"/>
        <v>1286</v>
      </c>
      <c r="W76" s="231">
        <f t="shared" si="38"/>
        <v>2373</v>
      </c>
      <c r="X76" s="231">
        <f t="shared" si="38"/>
        <v>672</v>
      </c>
      <c r="Y76" s="326">
        <f t="shared" si="29"/>
        <v>51.925601750547045</v>
      </c>
      <c r="Z76" s="326">
        <f t="shared" si="29"/>
        <v>52.255054432348366</v>
      </c>
      <c r="AA76" s="231">
        <f t="shared" si="38"/>
        <v>17403</v>
      </c>
      <c r="AB76" s="231">
        <f t="shared" si="38"/>
        <v>4264</v>
      </c>
      <c r="AC76" s="231">
        <f t="shared" si="38"/>
        <v>2228</v>
      </c>
      <c r="AD76" s="231">
        <f t="shared" si="38"/>
        <v>538</v>
      </c>
      <c r="AE76" s="231">
        <f t="shared" si="38"/>
        <v>2083</v>
      </c>
      <c r="AF76" s="231">
        <f t="shared" si="38"/>
        <v>493</v>
      </c>
      <c r="AG76" s="231">
        <f t="shared" si="38"/>
        <v>247</v>
      </c>
      <c r="AH76" s="231">
        <f t="shared" si="38"/>
        <v>43</v>
      </c>
      <c r="AI76" s="231">
        <f t="shared" si="38"/>
        <v>981</v>
      </c>
      <c r="AJ76" s="231">
        <f t="shared" si="38"/>
        <v>360</v>
      </c>
      <c r="AK76" s="231">
        <f t="shared" si="38"/>
        <v>210</v>
      </c>
      <c r="AL76" s="231">
        <f t="shared" si="38"/>
        <v>34</v>
      </c>
      <c r="AM76" s="231">
        <f t="shared" si="38"/>
        <v>382</v>
      </c>
      <c r="AN76" s="231">
        <f t="shared" si="38"/>
        <v>82</v>
      </c>
      <c r="AO76" s="231">
        <f t="shared" si="38"/>
        <v>4160</v>
      </c>
      <c r="AP76" s="231">
        <f t="shared" si="38"/>
        <v>974</v>
      </c>
      <c r="AQ76" s="231">
        <f t="shared" si="38"/>
        <v>3274</v>
      </c>
      <c r="AR76" s="231">
        <f t="shared" si="38"/>
        <v>745</v>
      </c>
      <c r="AS76" s="231">
        <f t="shared" si="38"/>
        <v>7434</v>
      </c>
      <c r="AT76" s="231">
        <f t="shared" si="38"/>
        <v>1719</v>
      </c>
      <c r="AU76" s="231">
        <f t="shared" si="38"/>
        <v>9153</v>
      </c>
      <c r="AV76" s="231">
        <f t="shared" si="38"/>
        <v>15855</v>
      </c>
      <c r="AW76" s="328">
        <f t="shared" si="38"/>
        <v>4300</v>
      </c>
      <c r="AX76" s="231">
        <f t="shared" si="38"/>
        <v>12931</v>
      </c>
      <c r="AY76" s="231">
        <f t="shared" si="38"/>
        <v>3299</v>
      </c>
      <c r="AZ76" s="231">
        <f t="shared" si="38"/>
        <v>28786</v>
      </c>
      <c r="BA76" s="231">
        <f t="shared" si="38"/>
        <v>7599</v>
      </c>
      <c r="BB76" s="231">
        <f t="shared" si="38"/>
        <v>36385</v>
      </c>
      <c r="BC76" s="231">
        <f t="shared" si="38"/>
        <v>0</v>
      </c>
      <c r="BD76" s="231">
        <f t="shared" si="38"/>
        <v>0</v>
      </c>
      <c r="BE76" s="231">
        <f t="shared" si="38"/>
        <v>0</v>
      </c>
      <c r="BF76" s="231">
        <f t="shared" si="38"/>
        <v>0</v>
      </c>
      <c r="BG76" s="231">
        <f t="shared" si="38"/>
        <v>5</v>
      </c>
      <c r="BH76" s="231">
        <f t="shared" si="38"/>
        <v>4906</v>
      </c>
      <c r="BI76" s="231">
        <f t="shared" si="38"/>
        <v>0</v>
      </c>
      <c r="BJ76" s="231">
        <f t="shared" si="38"/>
        <v>4906</v>
      </c>
      <c r="BK76" s="231">
        <f t="shared" si="38"/>
        <v>20437</v>
      </c>
      <c r="BL76" s="231">
        <f t="shared" si="38"/>
        <v>0</v>
      </c>
      <c r="BM76" s="231">
        <f t="shared" si="38"/>
        <v>20437</v>
      </c>
    </row>
    <row r="77" spans="1:65" s="227" customFormat="1" ht="16.95" customHeight="1">
      <c r="A77" s="307">
        <v>59</v>
      </c>
      <c r="B77" s="308" t="s">
        <v>68</v>
      </c>
      <c r="C77" s="300">
        <v>90000</v>
      </c>
      <c r="D77" s="300">
        <v>0</v>
      </c>
      <c r="E77" s="301">
        <v>6980</v>
      </c>
      <c r="F77" s="301"/>
      <c r="G77" s="301">
        <v>6598</v>
      </c>
      <c r="H77" s="304">
        <f t="shared" si="30"/>
        <v>94.527220630372497</v>
      </c>
      <c r="I77" s="301">
        <v>0</v>
      </c>
      <c r="J77" s="304"/>
      <c r="K77" s="301">
        <f>G77+'Sep24'!K77</f>
        <v>26306</v>
      </c>
      <c r="L77" s="305">
        <f t="shared" si="28"/>
        <v>29.228888888888889</v>
      </c>
      <c r="M77" s="301">
        <f>I77+'Sep24'!M77</f>
        <v>0</v>
      </c>
      <c r="N77" s="304"/>
      <c r="O77" s="301"/>
      <c r="P77" s="301"/>
      <c r="Q77" s="301">
        <f>O77+'Sep24'!Q77</f>
        <v>0</v>
      </c>
      <c r="R77" s="301">
        <f>P77+'Sep24'!R77</f>
        <v>0</v>
      </c>
      <c r="S77" s="301">
        <v>6517</v>
      </c>
      <c r="T77" s="301"/>
      <c r="U77" s="301">
        <v>1639</v>
      </c>
      <c r="V77" s="301"/>
      <c r="W77" s="301">
        <v>863</v>
      </c>
      <c r="X77" s="301"/>
      <c r="Y77" s="304">
        <f t="shared" si="29"/>
        <v>52.654057352043928</v>
      </c>
      <c r="Z77" s="304"/>
      <c r="AA77" s="301">
        <v>6560</v>
      </c>
      <c r="AB77" s="301"/>
      <c r="AC77" s="301">
        <v>3366</v>
      </c>
      <c r="AD77" s="301"/>
      <c r="AE77" s="301">
        <v>3194</v>
      </c>
      <c r="AF77" s="301"/>
      <c r="AG77" s="301">
        <v>52</v>
      </c>
      <c r="AH77" s="301"/>
      <c r="AI77" s="301">
        <v>454</v>
      </c>
      <c r="AJ77" s="301"/>
      <c r="AK77" s="301">
        <v>50</v>
      </c>
      <c r="AL77" s="301"/>
      <c r="AM77" s="301">
        <v>171</v>
      </c>
      <c r="AN77" s="301"/>
      <c r="AO77" s="301">
        <v>1337</v>
      </c>
      <c r="AP77" s="301"/>
      <c r="AQ77" s="301">
        <v>1166</v>
      </c>
      <c r="AR77" s="301"/>
      <c r="AS77" s="301">
        <f t="shared" si="31"/>
        <v>2503</v>
      </c>
      <c r="AT77" s="301">
        <f t="shared" si="31"/>
        <v>0</v>
      </c>
      <c r="AU77" s="301">
        <f t="shared" si="32"/>
        <v>2503</v>
      </c>
      <c r="AV77" s="301">
        <f>AO77+'Sep24'!AV77</f>
        <v>5520</v>
      </c>
      <c r="AW77" s="301">
        <f>AP77+'Sep24'!AW77</f>
        <v>0</v>
      </c>
      <c r="AX77" s="301">
        <f>AQ77+'Sep24'!AX77</f>
        <v>4779</v>
      </c>
      <c r="AY77" s="301">
        <f>AR77+'Sep24'!AY77</f>
        <v>0</v>
      </c>
      <c r="AZ77" s="301">
        <f t="shared" si="33"/>
        <v>10299</v>
      </c>
      <c r="BA77" s="301">
        <f t="shared" si="33"/>
        <v>0</v>
      </c>
      <c r="BB77" s="301">
        <f t="shared" si="34"/>
        <v>10299</v>
      </c>
      <c r="BC77" s="301"/>
      <c r="BD77" s="301"/>
      <c r="BE77" s="301"/>
      <c r="BF77" s="301"/>
      <c r="BG77" s="301"/>
      <c r="BH77" s="301"/>
      <c r="BI77" s="301"/>
      <c r="BJ77" s="301"/>
      <c r="BK77" s="309"/>
      <c r="BL77" s="309"/>
      <c r="BM77" s="301">
        <f t="shared" si="26"/>
        <v>0</v>
      </c>
    </row>
    <row r="78" spans="1:65" s="227" customFormat="1" ht="16.95" customHeight="1">
      <c r="A78" s="299">
        <v>60</v>
      </c>
      <c r="B78" s="300" t="s">
        <v>69</v>
      </c>
      <c r="C78" s="300">
        <v>20000</v>
      </c>
      <c r="D78" s="300">
        <v>0</v>
      </c>
      <c r="E78" s="301">
        <v>1520</v>
      </c>
      <c r="F78" s="301"/>
      <c r="G78" s="301">
        <v>1249</v>
      </c>
      <c r="H78" s="304">
        <f t="shared" si="30"/>
        <v>82.171052631578945</v>
      </c>
      <c r="I78" s="301">
        <v>0</v>
      </c>
      <c r="J78" s="304"/>
      <c r="K78" s="301">
        <f>G78+'Sep24'!K78</f>
        <v>4999</v>
      </c>
      <c r="L78" s="305">
        <f t="shared" si="28"/>
        <v>24.995000000000001</v>
      </c>
      <c r="M78" s="301">
        <f>I78+'Sep24'!M78</f>
        <v>0</v>
      </c>
      <c r="N78" s="304"/>
      <c r="O78" s="301"/>
      <c r="P78" s="301"/>
      <c r="Q78" s="301">
        <f>O78+'Sep24'!Q78</f>
        <v>0</v>
      </c>
      <c r="R78" s="301">
        <f>P78+'Sep24'!R78</f>
        <v>0</v>
      </c>
      <c r="S78" s="301">
        <v>1230</v>
      </c>
      <c r="T78" s="301"/>
      <c r="U78" s="301">
        <v>401</v>
      </c>
      <c r="V78" s="301"/>
      <c r="W78" s="301">
        <v>223</v>
      </c>
      <c r="X78" s="301"/>
      <c r="Y78" s="304">
        <f t="shared" si="29"/>
        <v>55.610972568578553</v>
      </c>
      <c r="Z78" s="304"/>
      <c r="AA78" s="301">
        <v>1270</v>
      </c>
      <c r="AB78" s="301"/>
      <c r="AC78" s="301">
        <v>713</v>
      </c>
      <c r="AD78" s="301"/>
      <c r="AE78" s="301">
        <v>557</v>
      </c>
      <c r="AF78" s="301"/>
      <c r="AG78" s="301">
        <v>13</v>
      </c>
      <c r="AH78" s="301"/>
      <c r="AI78" s="301">
        <v>102</v>
      </c>
      <c r="AJ78" s="301"/>
      <c r="AK78" s="301">
        <v>28</v>
      </c>
      <c r="AL78" s="301"/>
      <c r="AM78" s="301">
        <v>6</v>
      </c>
      <c r="AN78" s="301"/>
      <c r="AO78" s="301">
        <v>339</v>
      </c>
      <c r="AP78" s="301"/>
      <c r="AQ78" s="301">
        <v>234</v>
      </c>
      <c r="AR78" s="301"/>
      <c r="AS78" s="301">
        <f t="shared" si="31"/>
        <v>573</v>
      </c>
      <c r="AT78" s="301">
        <f t="shared" si="31"/>
        <v>0</v>
      </c>
      <c r="AU78" s="301">
        <f t="shared" si="32"/>
        <v>573</v>
      </c>
      <c r="AV78" s="301">
        <f>AO78+'Sep24'!AV78</f>
        <v>1385</v>
      </c>
      <c r="AW78" s="301">
        <f>AP78+'Sep24'!AW78</f>
        <v>0</v>
      </c>
      <c r="AX78" s="301">
        <f>AQ78+'Sep24'!AX78</f>
        <v>976</v>
      </c>
      <c r="AY78" s="301">
        <f>AR78+'Sep24'!AY78</f>
        <v>0</v>
      </c>
      <c r="AZ78" s="301">
        <f t="shared" si="33"/>
        <v>2361</v>
      </c>
      <c r="BA78" s="301">
        <f t="shared" si="33"/>
        <v>0</v>
      </c>
      <c r="BB78" s="301">
        <f t="shared" si="34"/>
        <v>2361</v>
      </c>
      <c r="BC78" s="301"/>
      <c r="BD78" s="301"/>
      <c r="BE78" s="301"/>
      <c r="BF78" s="301"/>
      <c r="BG78" s="301"/>
      <c r="BH78" s="301"/>
      <c r="BI78" s="301"/>
      <c r="BJ78" s="301"/>
      <c r="BK78" s="309"/>
      <c r="BL78" s="309"/>
      <c r="BM78" s="301">
        <f t="shared" si="26"/>
        <v>0</v>
      </c>
    </row>
    <row r="79" spans="1:65" s="227" customFormat="1" ht="16.95" customHeight="1">
      <c r="A79" s="302">
        <v>61</v>
      </c>
      <c r="B79" s="303" t="s">
        <v>70</v>
      </c>
      <c r="C79" s="300">
        <v>30000</v>
      </c>
      <c r="D79" s="300">
        <v>0</v>
      </c>
      <c r="E79" s="301">
        <v>1770</v>
      </c>
      <c r="F79" s="301"/>
      <c r="G79" s="301">
        <v>1780</v>
      </c>
      <c r="H79" s="304">
        <f t="shared" si="30"/>
        <v>100.56497175141243</v>
      </c>
      <c r="I79" s="301">
        <v>0</v>
      </c>
      <c r="J79" s="304"/>
      <c r="K79" s="301">
        <f>G79+'Sep24'!K79</f>
        <v>7350</v>
      </c>
      <c r="L79" s="305">
        <f t="shared" si="28"/>
        <v>24.5</v>
      </c>
      <c r="M79" s="301">
        <f>I79+'Sep24'!M79</f>
        <v>0</v>
      </c>
      <c r="N79" s="304"/>
      <c r="O79" s="301"/>
      <c r="P79" s="301"/>
      <c r="Q79" s="301">
        <f>O79+'Sep24'!Q79</f>
        <v>0</v>
      </c>
      <c r="R79" s="301">
        <f>P79+'Sep24'!R79</f>
        <v>0</v>
      </c>
      <c r="S79" s="301">
        <v>8017</v>
      </c>
      <c r="T79" s="301"/>
      <c r="U79" s="301">
        <v>2015</v>
      </c>
      <c r="V79" s="301"/>
      <c r="W79" s="301">
        <v>1076</v>
      </c>
      <c r="X79" s="301"/>
      <c r="Y79" s="304">
        <f t="shared" si="29"/>
        <v>53.399503722084368</v>
      </c>
      <c r="Z79" s="304"/>
      <c r="AA79" s="301">
        <v>1962</v>
      </c>
      <c r="AB79" s="301"/>
      <c r="AC79" s="301">
        <v>1095</v>
      </c>
      <c r="AD79" s="301"/>
      <c r="AE79" s="301">
        <v>839</v>
      </c>
      <c r="AF79" s="301"/>
      <c r="AG79" s="301">
        <v>32</v>
      </c>
      <c r="AH79" s="301"/>
      <c r="AI79" s="301">
        <v>200</v>
      </c>
      <c r="AJ79" s="301"/>
      <c r="AK79" s="301">
        <v>33</v>
      </c>
      <c r="AL79" s="301"/>
      <c r="AM79" s="301">
        <v>72</v>
      </c>
      <c r="AN79" s="301"/>
      <c r="AO79" s="301">
        <v>427</v>
      </c>
      <c r="AP79" s="301"/>
      <c r="AQ79" s="301">
        <v>303</v>
      </c>
      <c r="AR79" s="301"/>
      <c r="AS79" s="301">
        <f t="shared" si="31"/>
        <v>730</v>
      </c>
      <c r="AT79" s="301">
        <f t="shared" si="31"/>
        <v>0</v>
      </c>
      <c r="AU79" s="301">
        <f t="shared" si="32"/>
        <v>730</v>
      </c>
      <c r="AV79" s="301">
        <f>AO79+'Sep24'!AV79</f>
        <v>1695</v>
      </c>
      <c r="AW79" s="301">
        <f>AP79+'Sep24'!AW79</f>
        <v>0</v>
      </c>
      <c r="AX79" s="301">
        <f>AQ79+'Sep24'!AX79</f>
        <v>1220</v>
      </c>
      <c r="AY79" s="301">
        <f>AR79+'Sep24'!AY79</f>
        <v>0</v>
      </c>
      <c r="AZ79" s="301">
        <f t="shared" si="33"/>
        <v>2915</v>
      </c>
      <c r="BA79" s="301">
        <f t="shared" si="33"/>
        <v>0</v>
      </c>
      <c r="BB79" s="301">
        <f t="shared" si="34"/>
        <v>2915</v>
      </c>
      <c r="BC79" s="301"/>
      <c r="BD79" s="301"/>
      <c r="BE79" s="301"/>
      <c r="BF79" s="301"/>
      <c r="BG79" s="301"/>
      <c r="BH79" s="301"/>
      <c r="BI79" s="301"/>
      <c r="BJ79" s="301"/>
      <c r="BK79" s="309"/>
      <c r="BL79" s="309"/>
      <c r="BM79" s="301">
        <f t="shared" si="26"/>
        <v>0</v>
      </c>
    </row>
    <row r="80" spans="1:65" s="232" customFormat="1" ht="16.95" customHeight="1">
      <c r="A80" s="239"/>
      <c r="B80" s="240" t="s">
        <v>18</v>
      </c>
      <c r="C80" s="240">
        <f>SUM(C77:C79)</f>
        <v>140000</v>
      </c>
      <c r="D80" s="240">
        <f t="shared" ref="D80:BM80" si="41">SUM(D77:D79)</f>
        <v>0</v>
      </c>
      <c r="E80" s="231">
        <f t="shared" si="41"/>
        <v>10270</v>
      </c>
      <c r="F80" s="231">
        <f t="shared" si="41"/>
        <v>0</v>
      </c>
      <c r="G80" s="231">
        <f t="shared" si="41"/>
        <v>9627</v>
      </c>
      <c r="H80" s="326">
        <f t="shared" si="30"/>
        <v>93.739045764362217</v>
      </c>
      <c r="I80" s="231">
        <f t="shared" si="41"/>
        <v>0</v>
      </c>
      <c r="J80" s="231">
        <f t="shared" si="41"/>
        <v>0</v>
      </c>
      <c r="K80" s="231">
        <f t="shared" si="41"/>
        <v>38655</v>
      </c>
      <c r="L80" s="327">
        <f t="shared" si="28"/>
        <v>27.610714285714284</v>
      </c>
      <c r="M80" s="231">
        <f t="shared" si="41"/>
        <v>0</v>
      </c>
      <c r="N80" s="231">
        <f t="shared" si="41"/>
        <v>0</v>
      </c>
      <c r="O80" s="231">
        <f t="shared" si="41"/>
        <v>0</v>
      </c>
      <c r="P80" s="231">
        <f t="shared" si="41"/>
        <v>0</v>
      </c>
      <c r="Q80" s="231">
        <f t="shared" si="41"/>
        <v>0</v>
      </c>
      <c r="R80" s="231">
        <f t="shared" si="41"/>
        <v>0</v>
      </c>
      <c r="S80" s="231">
        <f t="shared" si="41"/>
        <v>15764</v>
      </c>
      <c r="T80" s="231">
        <f t="shared" si="41"/>
        <v>0</v>
      </c>
      <c r="U80" s="231">
        <f t="shared" si="41"/>
        <v>4055</v>
      </c>
      <c r="V80" s="231">
        <f t="shared" si="41"/>
        <v>0</v>
      </c>
      <c r="W80" s="231">
        <f t="shared" si="41"/>
        <v>2162</v>
      </c>
      <c r="X80" s="231">
        <f t="shared" si="41"/>
        <v>0</v>
      </c>
      <c r="Y80" s="326">
        <f t="shared" si="29"/>
        <v>53.316892725030826</v>
      </c>
      <c r="Z80" s="326"/>
      <c r="AA80" s="231">
        <f t="shared" si="41"/>
        <v>9792</v>
      </c>
      <c r="AB80" s="231">
        <f t="shared" si="41"/>
        <v>0</v>
      </c>
      <c r="AC80" s="231">
        <f t="shared" si="41"/>
        <v>5174</v>
      </c>
      <c r="AD80" s="231">
        <f t="shared" si="41"/>
        <v>0</v>
      </c>
      <c r="AE80" s="231">
        <f t="shared" si="41"/>
        <v>4590</v>
      </c>
      <c r="AF80" s="231">
        <f t="shared" si="41"/>
        <v>0</v>
      </c>
      <c r="AG80" s="231">
        <f t="shared" si="41"/>
        <v>97</v>
      </c>
      <c r="AH80" s="231">
        <f t="shared" si="41"/>
        <v>0</v>
      </c>
      <c r="AI80" s="231">
        <f t="shared" si="41"/>
        <v>756</v>
      </c>
      <c r="AJ80" s="231">
        <f t="shared" si="41"/>
        <v>0</v>
      </c>
      <c r="AK80" s="231">
        <f t="shared" si="41"/>
        <v>111</v>
      </c>
      <c r="AL80" s="231">
        <f t="shared" si="41"/>
        <v>0</v>
      </c>
      <c r="AM80" s="231">
        <f t="shared" si="41"/>
        <v>249</v>
      </c>
      <c r="AN80" s="231">
        <f t="shared" si="41"/>
        <v>0</v>
      </c>
      <c r="AO80" s="231">
        <f t="shared" si="41"/>
        <v>2103</v>
      </c>
      <c r="AP80" s="231">
        <f t="shared" si="41"/>
        <v>0</v>
      </c>
      <c r="AQ80" s="231">
        <f t="shared" si="41"/>
        <v>1703</v>
      </c>
      <c r="AR80" s="231">
        <f t="shared" si="41"/>
        <v>0</v>
      </c>
      <c r="AS80" s="231">
        <f t="shared" si="41"/>
        <v>3806</v>
      </c>
      <c r="AT80" s="231">
        <f t="shared" si="41"/>
        <v>0</v>
      </c>
      <c r="AU80" s="231">
        <f t="shared" si="41"/>
        <v>3806</v>
      </c>
      <c r="AV80" s="231">
        <f t="shared" si="41"/>
        <v>8600</v>
      </c>
      <c r="AW80" s="231">
        <f t="shared" si="41"/>
        <v>0</v>
      </c>
      <c r="AX80" s="231">
        <f t="shared" si="41"/>
        <v>6975</v>
      </c>
      <c r="AY80" s="231">
        <f t="shared" si="41"/>
        <v>0</v>
      </c>
      <c r="AZ80" s="231">
        <f t="shared" si="41"/>
        <v>15575</v>
      </c>
      <c r="BA80" s="231">
        <f t="shared" si="41"/>
        <v>0</v>
      </c>
      <c r="BB80" s="231">
        <f t="shared" si="41"/>
        <v>15575</v>
      </c>
      <c r="BC80" s="231">
        <f t="shared" si="41"/>
        <v>0</v>
      </c>
      <c r="BD80" s="231">
        <f t="shared" si="41"/>
        <v>0</v>
      </c>
      <c r="BE80" s="231">
        <f t="shared" si="41"/>
        <v>0</v>
      </c>
      <c r="BF80" s="231">
        <f t="shared" si="41"/>
        <v>0</v>
      </c>
      <c r="BG80" s="231">
        <f t="shared" si="41"/>
        <v>0</v>
      </c>
      <c r="BH80" s="231">
        <f t="shared" si="41"/>
        <v>0</v>
      </c>
      <c r="BI80" s="231">
        <f t="shared" si="41"/>
        <v>0</v>
      </c>
      <c r="BJ80" s="231">
        <f t="shared" si="41"/>
        <v>0</v>
      </c>
      <c r="BK80" s="231">
        <f t="shared" si="41"/>
        <v>0</v>
      </c>
      <c r="BL80" s="231">
        <f t="shared" si="41"/>
        <v>0</v>
      </c>
      <c r="BM80" s="231">
        <f t="shared" si="41"/>
        <v>0</v>
      </c>
    </row>
    <row r="81" spans="1:65" s="227" customFormat="1" ht="16.95" customHeight="1">
      <c r="A81" s="307">
        <v>62</v>
      </c>
      <c r="B81" s="308" t="s">
        <v>71</v>
      </c>
      <c r="C81" s="300">
        <v>34000</v>
      </c>
      <c r="D81" s="300">
        <v>0</v>
      </c>
      <c r="E81" s="301">
        <v>2705</v>
      </c>
      <c r="F81" s="301"/>
      <c r="G81" s="301">
        <v>2244</v>
      </c>
      <c r="H81" s="304">
        <f t="shared" si="30"/>
        <v>82.957486136783729</v>
      </c>
      <c r="I81" s="301">
        <v>0</v>
      </c>
      <c r="J81" s="304"/>
      <c r="K81" s="301">
        <f>G81+'Sep24'!K81</f>
        <v>10245</v>
      </c>
      <c r="L81" s="305">
        <f t="shared" si="28"/>
        <v>30.132352941176471</v>
      </c>
      <c r="M81" s="301">
        <f>I81+'Sep24'!M81</f>
        <v>0</v>
      </c>
      <c r="N81" s="304"/>
      <c r="O81" s="301">
        <v>152</v>
      </c>
      <c r="P81" s="301"/>
      <c r="Q81" s="301">
        <f>O81+'Sep24'!Q81</f>
        <v>636</v>
      </c>
      <c r="R81" s="301">
        <f>P81+'Sep24'!R81</f>
        <v>0</v>
      </c>
      <c r="S81" s="301">
        <v>2927</v>
      </c>
      <c r="T81" s="301"/>
      <c r="U81" s="301">
        <v>879</v>
      </c>
      <c r="V81" s="301"/>
      <c r="W81" s="301">
        <v>494</v>
      </c>
      <c r="X81" s="301"/>
      <c r="Y81" s="304">
        <f t="shared" si="29"/>
        <v>56.200227531285549</v>
      </c>
      <c r="Z81" s="304"/>
      <c r="AA81" s="301">
        <v>2228</v>
      </c>
      <c r="AB81" s="301"/>
      <c r="AC81" s="301">
        <v>1213</v>
      </c>
      <c r="AD81" s="301"/>
      <c r="AE81" s="301">
        <v>994</v>
      </c>
      <c r="AF81" s="301"/>
      <c r="AG81" s="301">
        <v>102</v>
      </c>
      <c r="AH81" s="301"/>
      <c r="AI81" s="301">
        <v>94</v>
      </c>
      <c r="AJ81" s="301"/>
      <c r="AK81" s="301">
        <v>51</v>
      </c>
      <c r="AL81" s="301"/>
      <c r="AM81" s="301">
        <v>132</v>
      </c>
      <c r="AN81" s="301"/>
      <c r="AO81" s="301">
        <v>581</v>
      </c>
      <c r="AP81" s="301"/>
      <c r="AQ81" s="301">
        <v>461</v>
      </c>
      <c r="AR81" s="301"/>
      <c r="AS81" s="301">
        <f t="shared" si="31"/>
        <v>1042</v>
      </c>
      <c r="AT81" s="301">
        <f t="shared" si="31"/>
        <v>0</v>
      </c>
      <c r="AU81" s="301">
        <f t="shared" si="32"/>
        <v>1042</v>
      </c>
      <c r="AV81" s="301">
        <f>AO81+'Sep24'!AV81</f>
        <v>2115</v>
      </c>
      <c r="AW81" s="301">
        <f>AP81+'Sep24'!AW81</f>
        <v>0</v>
      </c>
      <c r="AX81" s="301">
        <f>AQ81+'Sep24'!AX81</f>
        <v>1690</v>
      </c>
      <c r="AY81" s="301">
        <f>AR81+'Sep24'!AY81</f>
        <v>0</v>
      </c>
      <c r="AZ81" s="301">
        <f t="shared" si="33"/>
        <v>3805</v>
      </c>
      <c r="BA81" s="301">
        <f t="shared" si="33"/>
        <v>0</v>
      </c>
      <c r="BB81" s="301">
        <f t="shared" si="34"/>
        <v>3805</v>
      </c>
      <c r="BC81" s="301">
        <v>86</v>
      </c>
      <c r="BD81" s="301">
        <v>430</v>
      </c>
      <c r="BE81" s="301">
        <f>BC81+'Sep24'!BE81</f>
        <v>246</v>
      </c>
      <c r="BF81" s="301">
        <f>BD81+'Sep24'!BF81</f>
        <v>1230</v>
      </c>
      <c r="BG81" s="301">
        <v>0</v>
      </c>
      <c r="BH81" s="301">
        <v>0</v>
      </c>
      <c r="BI81" s="301"/>
      <c r="BJ81" s="301"/>
      <c r="BK81" s="309"/>
      <c r="BL81" s="309"/>
      <c r="BM81" s="301">
        <f t="shared" si="26"/>
        <v>0</v>
      </c>
    </row>
    <row r="82" spans="1:65" s="227" customFormat="1" ht="16.95" customHeight="1">
      <c r="A82" s="299">
        <v>63</v>
      </c>
      <c r="B82" s="300" t="s">
        <v>72</v>
      </c>
      <c r="C82" s="300">
        <v>15000</v>
      </c>
      <c r="D82" s="300">
        <v>0</v>
      </c>
      <c r="E82" s="301">
        <v>1143</v>
      </c>
      <c r="F82" s="301"/>
      <c r="G82" s="301">
        <v>752</v>
      </c>
      <c r="H82" s="304">
        <f t="shared" si="30"/>
        <v>65.791776027996505</v>
      </c>
      <c r="I82" s="301">
        <v>0</v>
      </c>
      <c r="J82" s="304"/>
      <c r="K82" s="301">
        <f>G82+'Sep24'!K82</f>
        <v>3458</v>
      </c>
      <c r="L82" s="305">
        <f t="shared" si="28"/>
        <v>23.053333333333335</v>
      </c>
      <c r="M82" s="301">
        <f>I82+'Sep24'!M82</f>
        <v>0</v>
      </c>
      <c r="N82" s="304"/>
      <c r="O82" s="301">
        <v>37</v>
      </c>
      <c r="P82" s="301"/>
      <c r="Q82" s="301">
        <f>O82+'Sep24'!Q82</f>
        <v>207</v>
      </c>
      <c r="R82" s="301">
        <f>P82+'Sep24'!R82</f>
        <v>0</v>
      </c>
      <c r="S82" s="301">
        <v>1239</v>
      </c>
      <c r="T82" s="301"/>
      <c r="U82" s="301">
        <v>439</v>
      </c>
      <c r="V82" s="301"/>
      <c r="W82" s="301">
        <v>246</v>
      </c>
      <c r="X82" s="301"/>
      <c r="Y82" s="304">
        <f t="shared" si="29"/>
        <v>56.03644646924829</v>
      </c>
      <c r="Z82" s="304"/>
      <c r="AA82" s="301">
        <v>724</v>
      </c>
      <c r="AB82" s="301"/>
      <c r="AC82" s="301">
        <v>401</v>
      </c>
      <c r="AD82" s="301"/>
      <c r="AE82" s="301">
        <v>321</v>
      </c>
      <c r="AF82" s="301"/>
      <c r="AG82" s="301">
        <v>15</v>
      </c>
      <c r="AH82" s="301"/>
      <c r="AI82" s="301">
        <v>27</v>
      </c>
      <c r="AJ82" s="301"/>
      <c r="AK82" s="301">
        <v>6</v>
      </c>
      <c r="AL82" s="301"/>
      <c r="AM82" s="301">
        <v>26</v>
      </c>
      <c r="AN82" s="301"/>
      <c r="AO82" s="301">
        <v>171</v>
      </c>
      <c r="AP82" s="301"/>
      <c r="AQ82" s="301">
        <v>150</v>
      </c>
      <c r="AR82" s="301"/>
      <c r="AS82" s="301">
        <f t="shared" si="31"/>
        <v>321</v>
      </c>
      <c r="AT82" s="301">
        <f t="shared" si="31"/>
        <v>0</v>
      </c>
      <c r="AU82" s="301">
        <f t="shared" si="32"/>
        <v>321</v>
      </c>
      <c r="AV82" s="301">
        <f>AO82+'Sep24'!AV82</f>
        <v>796</v>
      </c>
      <c r="AW82" s="301">
        <f>AP82+'Sep24'!AW82</f>
        <v>0</v>
      </c>
      <c r="AX82" s="301">
        <f>AQ82+'Sep24'!AX82</f>
        <v>600</v>
      </c>
      <c r="AY82" s="301">
        <f>AR82+'Sep24'!AY82</f>
        <v>0</v>
      </c>
      <c r="AZ82" s="301">
        <f t="shared" si="33"/>
        <v>1396</v>
      </c>
      <c r="BA82" s="301">
        <f t="shared" si="33"/>
        <v>0</v>
      </c>
      <c r="BB82" s="301">
        <f t="shared" si="34"/>
        <v>1396</v>
      </c>
      <c r="BC82" s="301">
        <v>0</v>
      </c>
      <c r="BD82" s="301">
        <v>0</v>
      </c>
      <c r="BE82" s="301">
        <v>0</v>
      </c>
      <c r="BF82" s="301">
        <v>0</v>
      </c>
      <c r="BG82" s="301">
        <v>0</v>
      </c>
      <c r="BH82" s="301">
        <v>0</v>
      </c>
      <c r="BI82" s="301"/>
      <c r="BJ82" s="301"/>
      <c r="BK82" s="309"/>
      <c r="BL82" s="309"/>
      <c r="BM82" s="301">
        <f t="shared" si="26"/>
        <v>0</v>
      </c>
    </row>
    <row r="83" spans="1:65" s="227" customFormat="1" ht="16.95" customHeight="1">
      <c r="A83" s="299">
        <v>64</v>
      </c>
      <c r="B83" s="300" t="s">
        <v>73</v>
      </c>
      <c r="C83" s="300">
        <v>18000</v>
      </c>
      <c r="D83" s="300">
        <v>0</v>
      </c>
      <c r="E83" s="301">
        <v>1467</v>
      </c>
      <c r="F83" s="301"/>
      <c r="G83" s="301">
        <v>1196</v>
      </c>
      <c r="H83" s="304">
        <f t="shared" si="30"/>
        <v>81.526925698704844</v>
      </c>
      <c r="I83" s="301">
        <v>0</v>
      </c>
      <c r="J83" s="304"/>
      <c r="K83" s="301">
        <f>G83+'Sep24'!K83</f>
        <v>5383</v>
      </c>
      <c r="L83" s="305">
        <f t="shared" si="28"/>
        <v>29.905555555555555</v>
      </c>
      <c r="M83" s="301">
        <f>I83+'Sep24'!M83</f>
        <v>0</v>
      </c>
      <c r="N83" s="304"/>
      <c r="O83" s="301">
        <v>42</v>
      </c>
      <c r="P83" s="301"/>
      <c r="Q83" s="301">
        <f>O83+'Sep24'!Q83</f>
        <v>190</v>
      </c>
      <c r="R83" s="301">
        <f>P83+'Sep24'!R83</f>
        <v>0</v>
      </c>
      <c r="S83" s="301">
        <v>1661</v>
      </c>
      <c r="T83" s="301"/>
      <c r="U83" s="301">
        <v>563</v>
      </c>
      <c r="V83" s="301"/>
      <c r="W83" s="301">
        <v>301</v>
      </c>
      <c r="X83" s="301"/>
      <c r="Y83" s="304">
        <f t="shared" si="29"/>
        <v>53.46358792184725</v>
      </c>
      <c r="Z83" s="304"/>
      <c r="AA83" s="301">
        <v>1125</v>
      </c>
      <c r="AB83" s="301"/>
      <c r="AC83" s="301">
        <v>570</v>
      </c>
      <c r="AD83" s="301"/>
      <c r="AE83" s="301">
        <v>539</v>
      </c>
      <c r="AF83" s="301"/>
      <c r="AG83" s="301">
        <v>10</v>
      </c>
      <c r="AH83" s="301"/>
      <c r="AI83" s="301">
        <v>48</v>
      </c>
      <c r="AJ83" s="301"/>
      <c r="AK83" s="301">
        <v>3</v>
      </c>
      <c r="AL83" s="301"/>
      <c r="AM83" s="301">
        <v>46</v>
      </c>
      <c r="AN83" s="301"/>
      <c r="AO83" s="301">
        <v>256</v>
      </c>
      <c r="AP83" s="301"/>
      <c r="AQ83" s="301">
        <v>206</v>
      </c>
      <c r="AR83" s="301"/>
      <c r="AS83" s="301">
        <f t="shared" si="31"/>
        <v>462</v>
      </c>
      <c r="AT83" s="301">
        <f t="shared" si="31"/>
        <v>0</v>
      </c>
      <c r="AU83" s="301">
        <f t="shared" si="32"/>
        <v>462</v>
      </c>
      <c r="AV83" s="301">
        <f>AO83+'Sep24'!AV83</f>
        <v>1104</v>
      </c>
      <c r="AW83" s="301">
        <f>AP83+'Sep24'!AW83</f>
        <v>0</v>
      </c>
      <c r="AX83" s="301">
        <f>AQ83+'Sep24'!AX83</f>
        <v>881</v>
      </c>
      <c r="AY83" s="301">
        <f>AR83+'Sep24'!AY83</f>
        <v>0</v>
      </c>
      <c r="AZ83" s="301">
        <f t="shared" si="33"/>
        <v>1985</v>
      </c>
      <c r="BA83" s="301">
        <f t="shared" si="33"/>
        <v>0</v>
      </c>
      <c r="BB83" s="301">
        <f t="shared" si="34"/>
        <v>1985</v>
      </c>
      <c r="BC83" s="301">
        <v>0</v>
      </c>
      <c r="BD83" s="301">
        <v>0</v>
      </c>
      <c r="BE83" s="301">
        <v>0</v>
      </c>
      <c r="BF83" s="301">
        <v>0</v>
      </c>
      <c r="BG83" s="301">
        <v>0</v>
      </c>
      <c r="BH83" s="301">
        <v>0</v>
      </c>
      <c r="BI83" s="301"/>
      <c r="BJ83" s="301"/>
      <c r="BK83" s="309"/>
      <c r="BL83" s="309"/>
      <c r="BM83" s="301">
        <f t="shared" si="26"/>
        <v>0</v>
      </c>
    </row>
    <row r="84" spans="1:65" s="227" customFormat="1" ht="16.95" customHeight="1">
      <c r="A84" s="302">
        <v>65</v>
      </c>
      <c r="B84" s="303" t="s">
        <v>74</v>
      </c>
      <c r="C84" s="300">
        <v>10000</v>
      </c>
      <c r="D84" s="300">
        <v>0</v>
      </c>
      <c r="E84" s="301">
        <v>843</v>
      </c>
      <c r="F84" s="301"/>
      <c r="G84" s="301">
        <v>683</v>
      </c>
      <c r="H84" s="304">
        <f t="shared" si="30"/>
        <v>81.020166073546861</v>
      </c>
      <c r="I84" s="301">
        <v>0</v>
      </c>
      <c r="J84" s="304"/>
      <c r="K84" s="301">
        <f>G84+'Sep24'!K84</f>
        <v>3979</v>
      </c>
      <c r="L84" s="305">
        <f t="shared" si="28"/>
        <v>39.79</v>
      </c>
      <c r="M84" s="301">
        <f>I84+'Sep24'!M84</f>
        <v>0</v>
      </c>
      <c r="N84" s="304"/>
      <c r="O84" s="301">
        <v>52</v>
      </c>
      <c r="P84" s="301"/>
      <c r="Q84" s="301">
        <f>O84+'Sep24'!Q84</f>
        <v>251</v>
      </c>
      <c r="R84" s="301">
        <f>P84+'Sep24'!R84</f>
        <v>0</v>
      </c>
      <c r="S84" s="301">
        <v>1487</v>
      </c>
      <c r="T84" s="301"/>
      <c r="U84" s="301">
        <v>1112</v>
      </c>
      <c r="V84" s="301"/>
      <c r="W84" s="301">
        <v>218</v>
      </c>
      <c r="X84" s="301"/>
      <c r="Y84" s="304">
        <f t="shared" si="29"/>
        <v>19.60431654676259</v>
      </c>
      <c r="Z84" s="304"/>
      <c r="AA84" s="301">
        <v>849</v>
      </c>
      <c r="AB84" s="301"/>
      <c r="AC84" s="301">
        <v>467</v>
      </c>
      <c r="AD84" s="301"/>
      <c r="AE84" s="301">
        <v>417</v>
      </c>
      <c r="AF84" s="301"/>
      <c r="AG84" s="301">
        <v>15</v>
      </c>
      <c r="AH84" s="301"/>
      <c r="AI84" s="301">
        <v>62</v>
      </c>
      <c r="AJ84" s="301"/>
      <c r="AK84" s="301">
        <v>20</v>
      </c>
      <c r="AL84" s="301"/>
      <c r="AM84" s="301">
        <v>26</v>
      </c>
      <c r="AN84" s="301"/>
      <c r="AO84" s="301">
        <v>185</v>
      </c>
      <c r="AP84" s="301"/>
      <c r="AQ84" s="301">
        <v>135</v>
      </c>
      <c r="AR84" s="301"/>
      <c r="AS84" s="301">
        <f t="shared" si="31"/>
        <v>320</v>
      </c>
      <c r="AT84" s="301">
        <f t="shared" si="31"/>
        <v>0</v>
      </c>
      <c r="AU84" s="301">
        <f t="shared" si="32"/>
        <v>320</v>
      </c>
      <c r="AV84" s="301">
        <f>AO84+'Sep24'!AV84</f>
        <v>773</v>
      </c>
      <c r="AW84" s="301">
        <f>AP84+'Sep24'!AW84</f>
        <v>0</v>
      </c>
      <c r="AX84" s="301">
        <f>AQ84+'Sep24'!AX84</f>
        <v>574</v>
      </c>
      <c r="AY84" s="301">
        <f>AR84+'Sep24'!AY84</f>
        <v>0</v>
      </c>
      <c r="AZ84" s="301">
        <f t="shared" si="33"/>
        <v>1347</v>
      </c>
      <c r="BA84" s="301">
        <f t="shared" si="33"/>
        <v>0</v>
      </c>
      <c r="BB84" s="301">
        <f t="shared" si="34"/>
        <v>1347</v>
      </c>
      <c r="BC84" s="301">
        <v>0</v>
      </c>
      <c r="BD84" s="301">
        <v>0</v>
      </c>
      <c r="BE84" s="301">
        <v>0</v>
      </c>
      <c r="BF84" s="301">
        <v>0</v>
      </c>
      <c r="BG84" s="301">
        <v>0</v>
      </c>
      <c r="BH84" s="301">
        <v>0</v>
      </c>
      <c r="BI84" s="301"/>
      <c r="BJ84" s="301"/>
      <c r="BK84" s="309"/>
      <c r="BL84" s="309"/>
      <c r="BM84" s="301">
        <f t="shared" si="26"/>
        <v>0</v>
      </c>
    </row>
    <row r="85" spans="1:65" s="232" customFormat="1" ht="16.95" customHeight="1">
      <c r="A85" s="239"/>
      <c r="B85" s="240" t="s">
        <v>18</v>
      </c>
      <c r="C85" s="240">
        <f>SUM(C81:C84)</f>
        <v>77000</v>
      </c>
      <c r="D85" s="240">
        <f t="shared" ref="D85:BM85" si="42">SUM(D81:D84)</f>
        <v>0</v>
      </c>
      <c r="E85" s="231">
        <f t="shared" si="42"/>
        <v>6158</v>
      </c>
      <c r="F85" s="231">
        <f t="shared" si="42"/>
        <v>0</v>
      </c>
      <c r="G85" s="231">
        <f t="shared" si="42"/>
        <v>4875</v>
      </c>
      <c r="H85" s="326">
        <f t="shared" si="30"/>
        <v>79.165313413445929</v>
      </c>
      <c r="I85" s="231">
        <f t="shared" si="42"/>
        <v>0</v>
      </c>
      <c r="J85" s="231">
        <f t="shared" si="42"/>
        <v>0</v>
      </c>
      <c r="K85" s="231">
        <f t="shared" si="42"/>
        <v>23065</v>
      </c>
      <c r="L85" s="327">
        <f t="shared" si="28"/>
        <v>29.954545454545453</v>
      </c>
      <c r="M85" s="231">
        <f t="shared" si="42"/>
        <v>0</v>
      </c>
      <c r="N85" s="231">
        <f t="shared" si="42"/>
        <v>0</v>
      </c>
      <c r="O85" s="231">
        <f t="shared" si="42"/>
        <v>283</v>
      </c>
      <c r="P85" s="231">
        <f t="shared" si="42"/>
        <v>0</v>
      </c>
      <c r="Q85" s="231">
        <f t="shared" si="42"/>
        <v>1284</v>
      </c>
      <c r="R85" s="231">
        <f t="shared" si="42"/>
        <v>0</v>
      </c>
      <c r="S85" s="231">
        <f t="shared" si="42"/>
        <v>7314</v>
      </c>
      <c r="T85" s="231">
        <f t="shared" si="42"/>
        <v>0</v>
      </c>
      <c r="U85" s="231">
        <f t="shared" si="42"/>
        <v>2993</v>
      </c>
      <c r="V85" s="231">
        <f t="shared" si="42"/>
        <v>0</v>
      </c>
      <c r="W85" s="231">
        <f t="shared" si="42"/>
        <v>1259</v>
      </c>
      <c r="X85" s="231">
        <f t="shared" si="42"/>
        <v>0</v>
      </c>
      <c r="Y85" s="326">
        <f t="shared" si="29"/>
        <v>42.064817908453058</v>
      </c>
      <c r="Z85" s="326"/>
      <c r="AA85" s="231">
        <f t="shared" si="42"/>
        <v>4926</v>
      </c>
      <c r="AB85" s="231">
        <f t="shared" si="42"/>
        <v>0</v>
      </c>
      <c r="AC85" s="231">
        <f t="shared" si="42"/>
        <v>2651</v>
      </c>
      <c r="AD85" s="231">
        <f t="shared" si="42"/>
        <v>0</v>
      </c>
      <c r="AE85" s="231">
        <f t="shared" si="42"/>
        <v>2271</v>
      </c>
      <c r="AF85" s="231">
        <f t="shared" si="42"/>
        <v>0</v>
      </c>
      <c r="AG85" s="231">
        <f t="shared" si="42"/>
        <v>142</v>
      </c>
      <c r="AH85" s="231">
        <f t="shared" si="42"/>
        <v>0</v>
      </c>
      <c r="AI85" s="231">
        <f t="shared" si="42"/>
        <v>231</v>
      </c>
      <c r="AJ85" s="231">
        <f t="shared" si="42"/>
        <v>0</v>
      </c>
      <c r="AK85" s="231">
        <f t="shared" si="42"/>
        <v>80</v>
      </c>
      <c r="AL85" s="231">
        <f t="shared" si="42"/>
        <v>0</v>
      </c>
      <c r="AM85" s="231">
        <f t="shared" si="42"/>
        <v>230</v>
      </c>
      <c r="AN85" s="231">
        <f t="shared" si="42"/>
        <v>0</v>
      </c>
      <c r="AO85" s="231">
        <f t="shared" si="42"/>
        <v>1193</v>
      </c>
      <c r="AP85" s="231">
        <f t="shared" si="42"/>
        <v>0</v>
      </c>
      <c r="AQ85" s="231">
        <f t="shared" si="42"/>
        <v>952</v>
      </c>
      <c r="AR85" s="231">
        <f t="shared" si="42"/>
        <v>0</v>
      </c>
      <c r="AS85" s="231">
        <f t="shared" si="42"/>
        <v>2145</v>
      </c>
      <c r="AT85" s="231">
        <f t="shared" si="42"/>
        <v>0</v>
      </c>
      <c r="AU85" s="231">
        <f t="shared" si="42"/>
        <v>2145</v>
      </c>
      <c r="AV85" s="231">
        <f t="shared" si="42"/>
        <v>4788</v>
      </c>
      <c r="AW85" s="231">
        <f t="shared" si="42"/>
        <v>0</v>
      </c>
      <c r="AX85" s="231">
        <f t="shared" si="42"/>
        <v>3745</v>
      </c>
      <c r="AY85" s="231">
        <f t="shared" si="42"/>
        <v>0</v>
      </c>
      <c r="AZ85" s="231">
        <f t="shared" si="42"/>
        <v>8533</v>
      </c>
      <c r="BA85" s="231">
        <f t="shared" si="42"/>
        <v>0</v>
      </c>
      <c r="BB85" s="231">
        <f t="shared" si="42"/>
        <v>8533</v>
      </c>
      <c r="BC85" s="231">
        <f t="shared" si="42"/>
        <v>86</v>
      </c>
      <c r="BD85" s="231">
        <f t="shared" si="42"/>
        <v>430</v>
      </c>
      <c r="BE85" s="231">
        <f t="shared" si="42"/>
        <v>246</v>
      </c>
      <c r="BF85" s="231">
        <f t="shared" si="42"/>
        <v>1230</v>
      </c>
      <c r="BG85" s="231">
        <f t="shared" si="42"/>
        <v>0</v>
      </c>
      <c r="BH85" s="231">
        <f t="shared" si="42"/>
        <v>0</v>
      </c>
      <c r="BI85" s="231">
        <f t="shared" si="42"/>
        <v>0</v>
      </c>
      <c r="BJ85" s="231">
        <f t="shared" si="42"/>
        <v>0</v>
      </c>
      <c r="BK85" s="231">
        <f t="shared" si="42"/>
        <v>0</v>
      </c>
      <c r="BL85" s="231">
        <f t="shared" si="42"/>
        <v>0</v>
      </c>
      <c r="BM85" s="231">
        <f t="shared" si="42"/>
        <v>0</v>
      </c>
    </row>
    <row r="86" spans="1:65" s="227" customFormat="1" ht="16.95" customHeight="1">
      <c r="A86" s="307">
        <v>65</v>
      </c>
      <c r="B86" s="308" t="s">
        <v>75</v>
      </c>
      <c r="C86" s="300">
        <v>14500</v>
      </c>
      <c r="D86" s="300">
        <v>0</v>
      </c>
      <c r="E86" s="301">
        <v>700</v>
      </c>
      <c r="F86" s="301"/>
      <c r="G86" s="301">
        <v>689</v>
      </c>
      <c r="H86" s="304">
        <f t="shared" si="30"/>
        <v>98.428571428571431</v>
      </c>
      <c r="I86" s="301">
        <v>0</v>
      </c>
      <c r="J86" s="304"/>
      <c r="K86" s="301">
        <f>G86+'Sep24'!K86</f>
        <v>4333</v>
      </c>
      <c r="L86" s="305">
        <f t="shared" si="28"/>
        <v>29.882758620689657</v>
      </c>
      <c r="M86" s="301">
        <f>I86+'Sep24'!M86</f>
        <v>0</v>
      </c>
      <c r="N86" s="304"/>
      <c r="O86" s="301">
        <v>25</v>
      </c>
      <c r="P86" s="301"/>
      <c r="Q86" s="301">
        <f>O86+'Sep24'!Q86</f>
        <v>205</v>
      </c>
      <c r="R86" s="301">
        <f>P86+'Sep24'!R86</f>
        <v>0</v>
      </c>
      <c r="S86" s="301">
        <v>1603</v>
      </c>
      <c r="T86" s="301"/>
      <c r="U86" s="301">
        <v>451</v>
      </c>
      <c r="V86" s="301"/>
      <c r="W86" s="301">
        <v>295</v>
      </c>
      <c r="X86" s="301"/>
      <c r="Y86" s="304">
        <f t="shared" si="29"/>
        <v>65.410199556541016</v>
      </c>
      <c r="Z86" s="304"/>
      <c r="AA86" s="301">
        <v>716</v>
      </c>
      <c r="AB86" s="301"/>
      <c r="AC86" s="301">
        <v>398</v>
      </c>
      <c r="AD86" s="301"/>
      <c r="AE86" s="301">
        <v>157</v>
      </c>
      <c r="AF86" s="301"/>
      <c r="AG86" s="301">
        <v>53</v>
      </c>
      <c r="AH86" s="301"/>
      <c r="AI86" s="301">
        <v>57</v>
      </c>
      <c r="AJ86" s="301"/>
      <c r="AK86" s="301">
        <v>22</v>
      </c>
      <c r="AL86" s="301"/>
      <c r="AM86" s="301">
        <v>37</v>
      </c>
      <c r="AN86" s="301"/>
      <c r="AO86" s="301">
        <v>193</v>
      </c>
      <c r="AP86" s="301"/>
      <c r="AQ86" s="301">
        <v>158</v>
      </c>
      <c r="AR86" s="301"/>
      <c r="AS86" s="301">
        <f t="shared" si="31"/>
        <v>351</v>
      </c>
      <c r="AT86" s="301">
        <f t="shared" si="31"/>
        <v>0</v>
      </c>
      <c r="AU86" s="301">
        <f t="shared" si="32"/>
        <v>351</v>
      </c>
      <c r="AV86" s="301">
        <f>AO86+'Sep24'!AV86</f>
        <v>751</v>
      </c>
      <c r="AW86" s="301">
        <f>AP86+'Sep24'!AW86</f>
        <v>0</v>
      </c>
      <c r="AX86" s="301">
        <f>AQ86+'Sep24'!AX86</f>
        <v>614</v>
      </c>
      <c r="AY86" s="301">
        <f>AR86+'Sep24'!AY86</f>
        <v>0</v>
      </c>
      <c r="AZ86" s="301">
        <f t="shared" si="33"/>
        <v>1365</v>
      </c>
      <c r="BA86" s="301">
        <f t="shared" si="33"/>
        <v>0</v>
      </c>
      <c r="BB86" s="301">
        <f t="shared" si="34"/>
        <v>1365</v>
      </c>
      <c r="BC86" s="301"/>
      <c r="BD86" s="301"/>
      <c r="BE86" s="301"/>
      <c r="BF86" s="301"/>
      <c r="BG86" s="301"/>
      <c r="BH86" s="301"/>
      <c r="BI86" s="301"/>
      <c r="BJ86" s="301"/>
      <c r="BK86" s="309"/>
      <c r="BL86" s="309"/>
      <c r="BM86" s="301">
        <f t="shared" si="26"/>
        <v>0</v>
      </c>
    </row>
    <row r="87" spans="1:65" s="227" customFormat="1" ht="16.95" customHeight="1">
      <c r="A87" s="302">
        <v>66</v>
      </c>
      <c r="B87" s="300" t="s">
        <v>76</v>
      </c>
      <c r="C87" s="300">
        <v>15000</v>
      </c>
      <c r="D87" s="300">
        <v>0</v>
      </c>
      <c r="E87" s="301">
        <v>985</v>
      </c>
      <c r="F87" s="301"/>
      <c r="G87" s="301">
        <v>987</v>
      </c>
      <c r="H87" s="304">
        <f t="shared" si="30"/>
        <v>100.20304568527919</v>
      </c>
      <c r="I87" s="301">
        <v>0</v>
      </c>
      <c r="J87" s="304"/>
      <c r="K87" s="301">
        <f>G87+'Sep24'!K87</f>
        <v>5891</v>
      </c>
      <c r="L87" s="305">
        <f t="shared" si="28"/>
        <v>39.273333333333333</v>
      </c>
      <c r="M87" s="301">
        <f>I87+'Sep24'!M87</f>
        <v>0</v>
      </c>
      <c r="N87" s="304"/>
      <c r="O87" s="301">
        <v>22</v>
      </c>
      <c r="P87" s="301"/>
      <c r="Q87" s="301">
        <f>O87+'Sep24'!Q87</f>
        <v>144</v>
      </c>
      <c r="R87" s="301">
        <f>P87+'Sep24'!R87</f>
        <v>0</v>
      </c>
      <c r="S87" s="301">
        <v>2063</v>
      </c>
      <c r="T87" s="301"/>
      <c r="U87" s="301">
        <v>759</v>
      </c>
      <c r="V87" s="301"/>
      <c r="W87" s="301">
        <v>516</v>
      </c>
      <c r="X87" s="301"/>
      <c r="Y87" s="304">
        <f t="shared" si="29"/>
        <v>67.984189723320156</v>
      </c>
      <c r="Z87" s="304"/>
      <c r="AA87" s="301">
        <v>1296</v>
      </c>
      <c r="AB87" s="301"/>
      <c r="AC87" s="301">
        <v>655</v>
      </c>
      <c r="AD87" s="301"/>
      <c r="AE87" s="301">
        <v>226</v>
      </c>
      <c r="AF87" s="301"/>
      <c r="AG87" s="301">
        <v>71</v>
      </c>
      <c r="AH87" s="301"/>
      <c r="AI87" s="301">
        <v>85</v>
      </c>
      <c r="AJ87" s="301"/>
      <c r="AK87" s="301">
        <v>37</v>
      </c>
      <c r="AL87" s="301"/>
      <c r="AM87" s="301">
        <v>29</v>
      </c>
      <c r="AN87" s="301"/>
      <c r="AO87" s="301">
        <v>284</v>
      </c>
      <c r="AP87" s="301"/>
      <c r="AQ87" s="301">
        <v>214</v>
      </c>
      <c r="AR87" s="301"/>
      <c r="AS87" s="301">
        <f t="shared" si="31"/>
        <v>498</v>
      </c>
      <c r="AT87" s="301">
        <f t="shared" si="31"/>
        <v>0</v>
      </c>
      <c r="AU87" s="301">
        <f t="shared" si="32"/>
        <v>498</v>
      </c>
      <c r="AV87" s="301">
        <f>AO87+'Sep24'!AV87</f>
        <v>1220</v>
      </c>
      <c r="AW87" s="301">
        <f>AP87+'Sep24'!AW87</f>
        <v>0</v>
      </c>
      <c r="AX87" s="301">
        <f>AQ87+'Sep24'!AX87</f>
        <v>950</v>
      </c>
      <c r="AY87" s="301">
        <f>AR87+'Sep24'!AY87</f>
        <v>0</v>
      </c>
      <c r="AZ87" s="301">
        <f t="shared" si="33"/>
        <v>2170</v>
      </c>
      <c r="BA87" s="301">
        <f t="shared" si="33"/>
        <v>0</v>
      </c>
      <c r="BB87" s="301">
        <f t="shared" si="34"/>
        <v>2170</v>
      </c>
      <c r="BC87" s="301"/>
      <c r="BD87" s="301"/>
      <c r="BE87" s="301"/>
      <c r="BF87" s="301"/>
      <c r="BG87" s="301"/>
      <c r="BH87" s="301"/>
      <c r="BI87" s="301"/>
      <c r="BJ87" s="301"/>
      <c r="BK87" s="309"/>
      <c r="BL87" s="309"/>
      <c r="BM87" s="301">
        <f t="shared" si="26"/>
        <v>0</v>
      </c>
    </row>
    <row r="88" spans="1:65" s="232" customFormat="1" ht="16.95" customHeight="1">
      <c r="A88" s="239"/>
      <c r="B88" s="240" t="s">
        <v>18</v>
      </c>
      <c r="C88" s="240">
        <f>SUM(C86:C87)</f>
        <v>29500</v>
      </c>
      <c r="D88" s="240">
        <f t="shared" ref="D88:BM88" si="43">SUM(D86:D87)</f>
        <v>0</v>
      </c>
      <c r="E88" s="240">
        <f t="shared" si="43"/>
        <v>1685</v>
      </c>
      <c r="F88" s="240">
        <f t="shared" si="43"/>
        <v>0</v>
      </c>
      <c r="G88" s="240">
        <f t="shared" si="43"/>
        <v>1676</v>
      </c>
      <c r="H88" s="326">
        <f t="shared" si="30"/>
        <v>99.465875370919875</v>
      </c>
      <c r="I88" s="231">
        <f t="shared" si="43"/>
        <v>0</v>
      </c>
      <c r="J88" s="231">
        <f t="shared" si="43"/>
        <v>0</v>
      </c>
      <c r="K88" s="231">
        <f t="shared" si="43"/>
        <v>10224</v>
      </c>
      <c r="L88" s="327">
        <f t="shared" si="28"/>
        <v>34.657627118644065</v>
      </c>
      <c r="M88" s="231">
        <f t="shared" si="43"/>
        <v>0</v>
      </c>
      <c r="N88" s="231">
        <f t="shared" si="43"/>
        <v>0</v>
      </c>
      <c r="O88" s="231">
        <f t="shared" si="43"/>
        <v>47</v>
      </c>
      <c r="P88" s="231">
        <f t="shared" si="43"/>
        <v>0</v>
      </c>
      <c r="Q88" s="231">
        <f t="shared" si="43"/>
        <v>349</v>
      </c>
      <c r="R88" s="231">
        <f t="shared" si="43"/>
        <v>0</v>
      </c>
      <c r="S88" s="231">
        <f t="shared" si="43"/>
        <v>3666</v>
      </c>
      <c r="T88" s="231">
        <f t="shared" si="43"/>
        <v>0</v>
      </c>
      <c r="U88" s="231">
        <f t="shared" si="43"/>
        <v>1210</v>
      </c>
      <c r="V88" s="231">
        <f t="shared" si="43"/>
        <v>0</v>
      </c>
      <c r="W88" s="231">
        <f t="shared" si="43"/>
        <v>811</v>
      </c>
      <c r="X88" s="231">
        <f t="shared" si="43"/>
        <v>0</v>
      </c>
      <c r="Y88" s="326">
        <f t="shared" si="29"/>
        <v>67.024793388429757</v>
      </c>
      <c r="Z88" s="231">
        <f t="shared" si="43"/>
        <v>0</v>
      </c>
      <c r="AA88" s="231">
        <f t="shared" si="43"/>
        <v>2012</v>
      </c>
      <c r="AB88" s="231">
        <f t="shared" si="43"/>
        <v>0</v>
      </c>
      <c r="AC88" s="231">
        <f t="shared" si="43"/>
        <v>1053</v>
      </c>
      <c r="AD88" s="231">
        <f t="shared" si="43"/>
        <v>0</v>
      </c>
      <c r="AE88" s="231">
        <f t="shared" si="43"/>
        <v>383</v>
      </c>
      <c r="AF88" s="231">
        <f t="shared" si="43"/>
        <v>0</v>
      </c>
      <c r="AG88" s="231">
        <f t="shared" si="43"/>
        <v>124</v>
      </c>
      <c r="AH88" s="231">
        <f t="shared" si="43"/>
        <v>0</v>
      </c>
      <c r="AI88" s="231">
        <f t="shared" si="43"/>
        <v>142</v>
      </c>
      <c r="AJ88" s="231">
        <f t="shared" si="43"/>
        <v>0</v>
      </c>
      <c r="AK88" s="231">
        <f t="shared" si="43"/>
        <v>59</v>
      </c>
      <c r="AL88" s="231">
        <f t="shared" si="43"/>
        <v>0</v>
      </c>
      <c r="AM88" s="231">
        <f t="shared" si="43"/>
        <v>66</v>
      </c>
      <c r="AN88" s="231">
        <f t="shared" si="43"/>
        <v>0</v>
      </c>
      <c r="AO88" s="231">
        <f t="shared" si="43"/>
        <v>477</v>
      </c>
      <c r="AP88" s="231">
        <f t="shared" si="43"/>
        <v>0</v>
      </c>
      <c r="AQ88" s="231">
        <f t="shared" si="43"/>
        <v>372</v>
      </c>
      <c r="AR88" s="231">
        <f t="shared" si="43"/>
        <v>0</v>
      </c>
      <c r="AS88" s="231">
        <f t="shared" si="43"/>
        <v>849</v>
      </c>
      <c r="AT88" s="231">
        <f t="shared" si="43"/>
        <v>0</v>
      </c>
      <c r="AU88" s="231">
        <f t="shared" si="43"/>
        <v>849</v>
      </c>
      <c r="AV88" s="231">
        <f t="shared" si="43"/>
        <v>1971</v>
      </c>
      <c r="AW88" s="231">
        <f t="shared" si="43"/>
        <v>0</v>
      </c>
      <c r="AX88" s="231">
        <f t="shared" si="43"/>
        <v>1564</v>
      </c>
      <c r="AY88" s="231">
        <f t="shared" si="43"/>
        <v>0</v>
      </c>
      <c r="AZ88" s="231">
        <f t="shared" si="43"/>
        <v>3535</v>
      </c>
      <c r="BA88" s="231">
        <f t="shared" si="43"/>
        <v>0</v>
      </c>
      <c r="BB88" s="231">
        <f t="shared" si="43"/>
        <v>3535</v>
      </c>
      <c r="BC88" s="231">
        <f t="shared" si="43"/>
        <v>0</v>
      </c>
      <c r="BD88" s="231">
        <f t="shared" si="43"/>
        <v>0</v>
      </c>
      <c r="BE88" s="231">
        <f t="shared" si="43"/>
        <v>0</v>
      </c>
      <c r="BF88" s="231">
        <f t="shared" si="43"/>
        <v>0</v>
      </c>
      <c r="BG88" s="231">
        <f t="shared" si="43"/>
        <v>0</v>
      </c>
      <c r="BH88" s="231">
        <f t="shared" si="43"/>
        <v>0</v>
      </c>
      <c r="BI88" s="231">
        <f t="shared" si="43"/>
        <v>0</v>
      </c>
      <c r="BJ88" s="231">
        <f t="shared" si="43"/>
        <v>0</v>
      </c>
      <c r="BK88" s="231">
        <f t="shared" si="43"/>
        <v>0</v>
      </c>
      <c r="BL88" s="231">
        <f t="shared" si="43"/>
        <v>0</v>
      </c>
      <c r="BM88" s="231">
        <f t="shared" si="43"/>
        <v>0</v>
      </c>
    </row>
    <row r="89" spans="1:65" s="232" customFormat="1">
      <c r="A89" s="242"/>
      <c r="B89" s="331" t="s">
        <v>77</v>
      </c>
      <c r="C89" s="332">
        <f>C9+C12+C13+C19+C23+C26+C29+C33+C37+C38+C39+C40+C45+C51+C54+C57+C63+C67+C71+C76+C80+C85+C88</f>
        <v>3619500</v>
      </c>
      <c r="D89" s="333">
        <f>D9+D12+D13+D19+D23+D26+D29+D33+D37+D38+D39+D40+D45+D51+D54+D57+D63+D67+D71+D76+D80+D85+D88</f>
        <v>380500</v>
      </c>
      <c r="E89" s="334">
        <f>E9+E12+E13+E19+E23+E26+E29+E33+E37+E38+E39+E40+E45+E51+E54+E57+E63+E67+E71+E76+E80+E85+E88</f>
        <v>295487</v>
      </c>
      <c r="F89" s="334">
        <f>F9+F12+F13+F19+F23+F26+F29+F33+F37+F38+F39+F40+F45+F51+F54+F57+F63+F67+F71+F76+F80+F85+F88</f>
        <v>32962</v>
      </c>
      <c r="G89" s="334">
        <f>G9+G12+G13+G19+G23+G26+G29+G33+G37+G38+G39+G40+G45+G51+G54+G57+G63+G67+G71+G76+G80+G85+G88</f>
        <v>254805</v>
      </c>
      <c r="H89" s="336">
        <f t="shared" si="30"/>
        <v>86.232220029984404</v>
      </c>
      <c r="I89" s="335">
        <f>I9+I12+I13+I19+I23+I26+I29+I33+I37+I38+I39+I40+I45+I51+I54+I57+I63+I67+I71+I76+I80+I85+I88</f>
        <v>33704</v>
      </c>
      <c r="J89" s="336">
        <f t="shared" ref="J89" si="44">I89*100/F89</f>
        <v>102.25107699775499</v>
      </c>
      <c r="K89" s="337">
        <f>K9+K12+K13+K19+K23+K26+K29+K33+K37+K38+K39+K40+K45+K51+K54+K57+K63+K67+K71+K76+K80+K85+K88</f>
        <v>1038983</v>
      </c>
      <c r="L89" s="336">
        <f t="shared" si="28"/>
        <v>28.70515264539301</v>
      </c>
      <c r="M89" s="335">
        <f>M9+M12+M13+M19+M23+M26+M29+M33+M37+M38+M39+M40+M45+M51+M54+M57+M63+M67+M71+M76+M80+M85+M88</f>
        <v>132253</v>
      </c>
      <c r="N89" s="338">
        <f t="shared" ref="N89" si="45">M89*100/D89</f>
        <v>34.757687253613668</v>
      </c>
      <c r="O89" s="334">
        <f>O9+O12+O13+O19+O23+O26+O29+O33+O37+O38+O39+O40+O45+O51+O54+O57+O63+O67+O71+O76+O80+O85+O88</f>
        <v>5363</v>
      </c>
      <c r="P89" s="334">
        <f t="shared" ref="P89:X89" si="46">P9+P12+P13+P19+P23+P26+P29+P33+P37+P38+P39+P40+P45+P51+P54+P57+P63+P67+P71+P76+P80+P85+P88</f>
        <v>1050</v>
      </c>
      <c r="Q89" s="334">
        <f t="shared" si="46"/>
        <v>24713</v>
      </c>
      <c r="R89" s="334">
        <f t="shared" si="46"/>
        <v>4504</v>
      </c>
      <c r="S89" s="334">
        <f t="shared" si="46"/>
        <v>268848</v>
      </c>
      <c r="T89" s="334">
        <f t="shared" si="46"/>
        <v>36184</v>
      </c>
      <c r="U89" s="334">
        <f t="shared" si="46"/>
        <v>77162</v>
      </c>
      <c r="V89" s="334">
        <f t="shared" si="46"/>
        <v>11118</v>
      </c>
      <c r="W89" s="334">
        <f t="shared" si="46"/>
        <v>41586</v>
      </c>
      <c r="X89" s="334">
        <f t="shared" si="46"/>
        <v>6253</v>
      </c>
      <c r="Y89" s="336">
        <f t="shared" ref="Y89:Z89" si="47">W89*100/U89</f>
        <v>53.894403981234284</v>
      </c>
      <c r="Z89" s="336">
        <f t="shared" si="47"/>
        <v>56.242129879474724</v>
      </c>
      <c r="AA89" s="334">
        <f t="shared" ref="AA89:AT89" si="48">AA9+AA12+AA13+AA19+AA23+AA26+AA29+AA33+AA37+AA38+AA39+AA40+AA45+AA51+AA54+AA57+AA63+AA67+AA71+AA76+AA80+AA85+AA88</f>
        <v>262603</v>
      </c>
      <c r="AB89" s="334">
        <f t="shared" si="48"/>
        <v>30430</v>
      </c>
      <c r="AC89" s="334">
        <f t="shared" si="48"/>
        <v>123539</v>
      </c>
      <c r="AD89" s="334">
        <f t="shared" si="48"/>
        <v>12767</v>
      </c>
      <c r="AE89" s="334">
        <f t="shared" si="48"/>
        <v>106712</v>
      </c>
      <c r="AF89" s="334">
        <f t="shared" si="48"/>
        <v>11853</v>
      </c>
      <c r="AG89" s="334">
        <f t="shared" si="48"/>
        <v>4933</v>
      </c>
      <c r="AH89" s="334">
        <f t="shared" si="48"/>
        <v>505</v>
      </c>
      <c r="AI89" s="334">
        <f t="shared" si="48"/>
        <v>14805</v>
      </c>
      <c r="AJ89" s="334">
        <f t="shared" si="48"/>
        <v>2132</v>
      </c>
      <c r="AK89" s="334">
        <f t="shared" si="48"/>
        <v>3707</v>
      </c>
      <c r="AL89" s="334">
        <f t="shared" si="48"/>
        <v>474</v>
      </c>
      <c r="AM89" s="334">
        <f t="shared" si="48"/>
        <v>10157</v>
      </c>
      <c r="AN89" s="334">
        <f t="shared" si="48"/>
        <v>1114</v>
      </c>
      <c r="AO89" s="334">
        <f t="shared" si="48"/>
        <v>61453</v>
      </c>
      <c r="AP89" s="334">
        <f t="shared" si="48"/>
        <v>6666</v>
      </c>
      <c r="AQ89" s="334">
        <f t="shared" si="48"/>
        <v>49520</v>
      </c>
      <c r="AR89" s="334">
        <f t="shared" si="48"/>
        <v>5514</v>
      </c>
      <c r="AS89" s="334">
        <f t="shared" si="48"/>
        <v>110973</v>
      </c>
      <c r="AT89" s="334">
        <f t="shared" si="48"/>
        <v>12180</v>
      </c>
      <c r="AU89" s="334">
        <f>AU9+AU12+AU13+AU19+AU23+AU26+AU29+AU33+AU37+AU38+AU39+AU40+AU45+AU51+AU54+AU57+AU63+AU67+AU71+AU76+AU80+AU85+AU88</f>
        <v>123153</v>
      </c>
      <c r="AV89" s="339">
        <f t="shared" ref="AV89:BB89" si="49">AV9+AV12+AV13+AV19+AV23+AV26+AV29+AV33+AV37+AV38+AV39+AV40+AV45+AV51+AV54+AV57+AV63+AV67+AV71+AV76+AV80+AV85+AV88</f>
        <v>242219</v>
      </c>
      <c r="AW89" s="339">
        <f t="shared" si="49"/>
        <v>30542</v>
      </c>
      <c r="AX89" s="339">
        <f t="shared" si="49"/>
        <v>199595</v>
      </c>
      <c r="AY89" s="339">
        <f t="shared" si="49"/>
        <v>25058</v>
      </c>
      <c r="AZ89" s="339">
        <f t="shared" si="49"/>
        <v>441814</v>
      </c>
      <c r="BA89" s="339">
        <f t="shared" si="49"/>
        <v>55600</v>
      </c>
      <c r="BB89" s="340">
        <f t="shared" si="49"/>
        <v>497414</v>
      </c>
      <c r="BC89" s="334">
        <f>BC9+BC12+BC13+BC19+BC23+BC26+BC29+BC33+BC37+BC38+BC39+BC40+BC45+BC51+BC54+BC57+BC63+BC67+BC71+BC76+BC80+BC85+BC88</f>
        <v>261</v>
      </c>
      <c r="BD89" s="334">
        <f>BD9+BD12+BD13+BD19+BD23+BD26+BD29+BD33+BD37+BD38+BD39+BD40+BD45+BD51+BD54+BD57+BD63+BD67+BD71+BD76+BD80+BD85+BD88</f>
        <v>1305</v>
      </c>
      <c r="BE89" s="334">
        <f t="shared" ref="BE89:BF89" si="50">BE9+BE12+BE13+BE19+BE23+BE26+BE29+BE33+BE37+BE38+BE39+BE40+BE45+BE51+BE54+BE57+BE63+BE67+BE71+BE76+BE80+BE85+BE88</f>
        <v>969</v>
      </c>
      <c r="BF89" s="334">
        <f t="shared" si="50"/>
        <v>4845</v>
      </c>
      <c r="BG89" s="334">
        <f>BG9+BG12+BG13+BG19+BG23+BG26+BG29+BG33+BG37+BG38+BG39+BG40+BG45+BG51+BG54+BG57+BG63+BG67+BG71+BG76+BG80+BG85+BG88</f>
        <v>205</v>
      </c>
      <c r="BH89" s="334">
        <f>BH9+BH12+BH13+BH19+BH23+BH26+BH29+BH33+BH37+BH38+BH39+BH40+BH45+BH51+BH54+BH57+BH63+BH67+BH71+BH76+BH80+BH85+BH88</f>
        <v>36276</v>
      </c>
      <c r="BI89" s="334">
        <f>BI9+BI12+BI13+BI19+BI23+BI26+BI29+BI33+BI37+BI38+BI39+BI40+BI45+BI51+BI54+BI57+BI63+BI67+BI71+BI76+BI80+BI85+BI88</f>
        <v>271285</v>
      </c>
      <c r="BJ89" s="334">
        <f>BJ9+BJ12+BJ13+BJ19+BJ23+BJ26+BJ29+BJ33+BJ37+BJ38+BJ39+BJ40+BJ45+BJ51+BJ54+BJ57+BJ63+BJ67+BJ71+BJ76+BJ80+BJ85+BJ88</f>
        <v>307561</v>
      </c>
      <c r="BK89" s="334">
        <f t="shared" ref="BK89:BM89" si="51">BK9+BK12+BK13+BK19+BK23+BK26+BK29+BK33+BK37+BK38+BK39+BK40+BK45+BK51+BK54+BK57+BK63+BK67+BK71+BK76+BK80+BK85+BK88</f>
        <v>145069</v>
      </c>
      <c r="BL89" s="334">
        <f t="shared" si="51"/>
        <v>1210280</v>
      </c>
      <c r="BM89" s="334">
        <f t="shared" si="51"/>
        <v>1355349</v>
      </c>
    </row>
    <row r="90" spans="1:65" s="227" customFormat="1" ht="16.8">
      <c r="A90" s="234"/>
      <c r="B90" s="243" t="s">
        <v>136</v>
      </c>
      <c r="C90" s="341">
        <f>C89+D89</f>
        <v>4000000</v>
      </c>
      <c r="D90" s="342"/>
      <c r="E90" s="341">
        <f>E89+F89</f>
        <v>328449</v>
      </c>
      <c r="F90" s="342"/>
      <c r="G90" s="341">
        <f>G89+I89</f>
        <v>288509</v>
      </c>
      <c r="H90" s="343">
        <f>G90*100/E90</f>
        <v>87.839816836099359</v>
      </c>
      <c r="I90" s="344"/>
      <c r="J90" s="345"/>
      <c r="K90" s="346">
        <f>K89+M89+Q89+R89</f>
        <v>1200453</v>
      </c>
      <c r="L90" s="347">
        <f>K90*100/C90</f>
        <v>30.011324999999999</v>
      </c>
      <c r="M90" s="329"/>
      <c r="N90" s="235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36"/>
      <c r="AO90" s="236"/>
      <c r="AP90" s="236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  <c r="BE90" s="236"/>
      <c r="BF90" s="236"/>
      <c r="BG90" s="236"/>
      <c r="BH90" s="236"/>
      <c r="BI90" s="236"/>
      <c r="BJ90" s="236"/>
    </row>
    <row r="92" spans="1:65">
      <c r="L92" s="349"/>
      <c r="BJ92" s="350"/>
    </row>
    <row r="93" spans="1:65">
      <c r="L93" s="350" t="s">
        <v>265</v>
      </c>
      <c r="X93" s="350" t="s">
        <v>265</v>
      </c>
      <c r="AK93" s="350" t="s">
        <v>265</v>
      </c>
      <c r="AZ93" s="350" t="s">
        <v>265</v>
      </c>
      <c r="BJ93" s="350" t="s">
        <v>265</v>
      </c>
    </row>
    <row r="94" spans="1:65">
      <c r="L94" s="349" t="s">
        <v>266</v>
      </c>
      <c r="X94" s="349" t="s">
        <v>266</v>
      </c>
      <c r="AK94" s="349" t="s">
        <v>266</v>
      </c>
      <c r="AZ94" s="349" t="s">
        <v>266</v>
      </c>
      <c r="BJ94" s="349" t="s">
        <v>266</v>
      </c>
    </row>
  </sheetData>
  <mergeCells count="23">
    <mergeCell ref="BC1:BC2"/>
    <mergeCell ref="BD1:BD2"/>
    <mergeCell ref="BE1:BF1"/>
    <mergeCell ref="BG1:BJ1"/>
    <mergeCell ref="BK1:BM1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F1:F2"/>
    <mergeCell ref="A1:A2"/>
    <mergeCell ref="B1:B2"/>
    <mergeCell ref="C1:C2"/>
    <mergeCell ref="D1:D2"/>
    <mergeCell ref="E1:E2"/>
  </mergeCells>
  <pageMargins left="0.7" right="0.7" top="0.5" bottom="0.5" header="0.05" footer="0.05"/>
  <pageSetup paperSize="9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E17" sqref="E17"/>
    </sheetView>
  </sheetViews>
  <sheetFormatPr defaultColWidth="8.88671875" defaultRowHeight="20.399999999999999"/>
  <cols>
    <col min="1" max="1" width="24.33203125" style="246" customWidth="1"/>
    <col min="2" max="2" width="15" style="246" customWidth="1"/>
    <col min="3" max="3" width="13.5546875" style="246" customWidth="1"/>
    <col min="4" max="4" width="16.6640625" style="246" customWidth="1"/>
    <col min="5" max="5" width="20" style="246" customWidth="1"/>
    <col min="6" max="6" width="16" style="246" customWidth="1"/>
    <col min="7" max="8" width="14.33203125" style="246" customWidth="1"/>
    <col min="9" max="9" width="13" style="246" customWidth="1"/>
    <col min="10" max="10" width="14.6640625" style="246" customWidth="1"/>
    <col min="11" max="11" width="15.33203125" style="246" customWidth="1"/>
    <col min="12" max="16384" width="8.88671875" style="246"/>
  </cols>
  <sheetData>
    <row r="1" spans="1:11" ht="21">
      <c r="A1" s="513" t="s">
        <v>137</v>
      </c>
      <c r="B1" s="513"/>
      <c r="C1" s="513"/>
      <c r="D1" s="513"/>
      <c r="E1" s="513"/>
      <c r="F1" s="248" t="s">
        <v>179</v>
      </c>
      <c r="G1" s="244"/>
      <c r="H1" s="244"/>
      <c r="I1" s="244"/>
      <c r="J1" s="245" t="s">
        <v>180</v>
      </c>
      <c r="K1" s="245" t="s">
        <v>181</v>
      </c>
    </row>
    <row r="2" spans="1:11">
      <c r="A2" s="514" t="s">
        <v>138</v>
      </c>
      <c r="B2" s="514"/>
      <c r="C2" s="514"/>
      <c r="D2" s="514"/>
      <c r="E2" s="514"/>
      <c r="F2" s="244" t="s">
        <v>182</v>
      </c>
      <c r="G2" s="244"/>
      <c r="H2" s="244"/>
      <c r="I2" s="244"/>
      <c r="J2" s="244"/>
      <c r="K2" s="244"/>
    </row>
    <row r="3" spans="1:11" ht="19.2" customHeight="1">
      <c r="A3" s="244"/>
      <c r="B3" s="244"/>
      <c r="C3" s="244"/>
      <c r="D3" s="244"/>
      <c r="E3" s="244"/>
      <c r="F3" s="244"/>
      <c r="G3" s="244" t="s">
        <v>183</v>
      </c>
      <c r="H3" s="244"/>
      <c r="I3" s="244"/>
      <c r="J3" s="244"/>
      <c r="K3" s="244"/>
    </row>
    <row r="4" spans="1:11" ht="19.2" customHeight="1">
      <c r="A4" s="244" t="s">
        <v>141</v>
      </c>
      <c r="B4" s="244" t="s">
        <v>142</v>
      </c>
      <c r="C4" s="244"/>
      <c r="D4" s="244"/>
      <c r="E4" s="244"/>
      <c r="F4" s="244"/>
      <c r="G4" s="244" t="s">
        <v>184</v>
      </c>
      <c r="H4" s="244"/>
      <c r="I4" s="244"/>
      <c r="J4" s="244"/>
      <c r="K4" s="244"/>
    </row>
    <row r="5" spans="1:11" ht="19.2" customHeight="1">
      <c r="A5" s="244" t="s">
        <v>140</v>
      </c>
      <c r="B5" s="244" t="s">
        <v>257</v>
      </c>
      <c r="C5" s="244"/>
      <c r="D5" s="244"/>
      <c r="E5" s="244"/>
      <c r="F5" s="244" t="s">
        <v>185</v>
      </c>
      <c r="G5" s="244"/>
      <c r="H5" s="244"/>
      <c r="I5" s="244"/>
      <c r="J5" s="244"/>
      <c r="K5" s="244"/>
    </row>
    <row r="6" spans="1:11" ht="19.2" customHeight="1">
      <c r="A6" s="244" t="s">
        <v>139</v>
      </c>
      <c r="B6" s="247">
        <v>45595</v>
      </c>
      <c r="C6" s="244"/>
      <c r="D6" s="244"/>
      <c r="E6" s="244"/>
      <c r="F6" s="244"/>
      <c r="G6" s="244" t="s">
        <v>186</v>
      </c>
      <c r="H6" s="244"/>
      <c r="I6" s="244"/>
      <c r="J6" s="244"/>
      <c r="K6" s="244"/>
    </row>
    <row r="7" spans="1:11" ht="19.2" customHeight="1">
      <c r="A7" s="244"/>
      <c r="B7" s="244"/>
      <c r="C7" s="244"/>
      <c r="D7" s="244"/>
      <c r="E7" s="244"/>
      <c r="F7" s="245" t="s">
        <v>187</v>
      </c>
      <c r="G7" s="245" t="s">
        <v>188</v>
      </c>
      <c r="H7" s="245" t="s">
        <v>189</v>
      </c>
      <c r="I7" s="245" t="s">
        <v>191</v>
      </c>
      <c r="J7" s="245" t="s">
        <v>190</v>
      </c>
      <c r="K7" s="244"/>
    </row>
    <row r="8" spans="1:11" ht="19.2" customHeight="1">
      <c r="A8" s="248" t="s">
        <v>144</v>
      </c>
      <c r="B8" s="244"/>
      <c r="C8" s="244"/>
      <c r="D8" s="244"/>
      <c r="E8" s="244"/>
      <c r="F8" s="249" t="s">
        <v>165</v>
      </c>
      <c r="G8" s="249" t="s">
        <v>165</v>
      </c>
      <c r="H8" s="249" t="s">
        <v>165</v>
      </c>
      <c r="I8" s="249" t="s">
        <v>165</v>
      </c>
      <c r="J8" s="249" t="s">
        <v>165</v>
      </c>
      <c r="K8" s="244"/>
    </row>
    <row r="9" spans="1:11" ht="19.2" customHeight="1">
      <c r="A9" s="515" t="s">
        <v>156</v>
      </c>
      <c r="B9" s="515" t="s">
        <v>145</v>
      </c>
      <c r="C9" s="515"/>
      <c r="D9" s="515"/>
      <c r="E9" s="504" t="s">
        <v>146</v>
      </c>
      <c r="F9" s="248" t="s">
        <v>268</v>
      </c>
      <c r="G9" s="244"/>
      <c r="H9" s="244"/>
      <c r="I9" s="244"/>
      <c r="J9" s="244" t="s">
        <v>230</v>
      </c>
      <c r="K9" s="244"/>
    </row>
    <row r="10" spans="1:11" ht="19.2" customHeight="1">
      <c r="A10" s="515"/>
      <c r="B10" s="250" t="s">
        <v>147</v>
      </c>
      <c r="C10" s="250" t="s">
        <v>148</v>
      </c>
      <c r="D10" s="251" t="s">
        <v>149</v>
      </c>
      <c r="E10" s="505"/>
      <c r="F10" s="511" t="s">
        <v>193</v>
      </c>
      <c r="G10" s="498" t="s">
        <v>194</v>
      </c>
      <c r="H10" s="499"/>
      <c r="I10" s="500" t="s">
        <v>228</v>
      </c>
      <c r="J10" s="501"/>
      <c r="K10" s="502" t="s">
        <v>149</v>
      </c>
    </row>
    <row r="11" spans="1:11" ht="19.2" customHeight="1">
      <c r="A11" s="252">
        <v>1</v>
      </c>
      <c r="B11" s="252">
        <v>2</v>
      </c>
      <c r="C11" s="252">
        <v>3</v>
      </c>
      <c r="D11" s="252">
        <v>4</v>
      </c>
      <c r="E11" s="252">
        <v>5</v>
      </c>
      <c r="F11" s="512"/>
      <c r="G11" s="253" t="s">
        <v>195</v>
      </c>
      <c r="H11" s="360" t="s">
        <v>196</v>
      </c>
      <c r="I11" s="359" t="s">
        <v>196</v>
      </c>
      <c r="J11" s="254" t="s">
        <v>219</v>
      </c>
      <c r="K11" s="503"/>
    </row>
    <row r="12" spans="1:11" ht="19.2" customHeight="1">
      <c r="A12" s="255" t="s">
        <v>150</v>
      </c>
      <c r="B12" s="256" t="s">
        <v>157</v>
      </c>
      <c r="C12" s="255"/>
      <c r="D12" s="255"/>
      <c r="E12" s="255"/>
      <c r="F12" s="355" t="s">
        <v>260</v>
      </c>
      <c r="G12" s="258"/>
      <c r="H12" s="259"/>
      <c r="I12" s="258"/>
      <c r="J12" s="259"/>
      <c r="K12" s="258"/>
    </row>
    <row r="13" spans="1:11" ht="19.2" customHeight="1">
      <c r="A13" s="255" t="s">
        <v>231</v>
      </c>
      <c r="B13" s="256" t="s">
        <v>157</v>
      </c>
      <c r="C13" s="255"/>
      <c r="D13" s="255"/>
      <c r="E13" s="255"/>
      <c r="F13" s="356" t="s">
        <v>199</v>
      </c>
      <c r="G13" s="260">
        <f>'Oct24'!D89</f>
        <v>380500</v>
      </c>
      <c r="H13" s="260">
        <f>'Oct24'!F89</f>
        <v>32962</v>
      </c>
      <c r="I13" s="260">
        <f>'Oct24'!I89</f>
        <v>33704</v>
      </c>
      <c r="J13" s="261">
        <f>'Summary Sep24'!J13+I13</f>
        <v>132253</v>
      </c>
      <c r="K13" s="262" t="s">
        <v>158</v>
      </c>
    </row>
    <row r="14" spans="1:11" ht="19.2" customHeight="1">
      <c r="A14" s="255" t="s">
        <v>232</v>
      </c>
      <c r="B14" s="256" t="s">
        <v>157</v>
      </c>
      <c r="C14" s="255"/>
      <c r="D14" s="255"/>
      <c r="E14" s="255"/>
      <c r="F14" s="357" t="s">
        <v>198</v>
      </c>
      <c r="G14" s="260">
        <f>'Oct24'!C89</f>
        <v>3619500</v>
      </c>
      <c r="H14" s="260">
        <f>'Oct24'!E89</f>
        <v>295487</v>
      </c>
      <c r="I14" s="260">
        <f>'Oct24'!G89</f>
        <v>254805</v>
      </c>
      <c r="J14" s="261">
        <f>'Summary Sep24'!J14+I14</f>
        <v>1038983</v>
      </c>
      <c r="K14" s="263" t="s">
        <v>158</v>
      </c>
    </row>
    <row r="15" spans="1:11" ht="19.2" customHeight="1">
      <c r="A15" s="255" t="s">
        <v>233</v>
      </c>
      <c r="B15" s="256" t="s">
        <v>157</v>
      </c>
      <c r="C15" s="255"/>
      <c r="D15" s="255"/>
      <c r="E15" s="255"/>
      <c r="F15" s="271" t="s">
        <v>178</v>
      </c>
      <c r="G15" s="264">
        <f>SUM(G13:G14)</f>
        <v>4000000</v>
      </c>
      <c r="H15" s="264">
        <f>SUM(H13:H14)</f>
        <v>328449</v>
      </c>
      <c r="I15" s="264">
        <f>SUM(I13:I14)</f>
        <v>288509</v>
      </c>
      <c r="J15" s="264">
        <f>SUM(J13:J14)</f>
        <v>1171236</v>
      </c>
      <c r="K15" s="265" t="s">
        <v>158</v>
      </c>
    </row>
    <row r="16" spans="1:11" ht="19.2" customHeight="1">
      <c r="A16" s="255" t="s">
        <v>234</v>
      </c>
      <c r="B16" s="256" t="s">
        <v>157</v>
      </c>
      <c r="C16" s="255"/>
      <c r="D16" s="266"/>
      <c r="E16" s="255"/>
      <c r="F16" s="358" t="s">
        <v>261</v>
      </c>
      <c r="G16" s="253"/>
      <c r="H16" s="244"/>
      <c r="I16" s="267"/>
      <c r="J16" s="244"/>
      <c r="K16" s="267"/>
    </row>
    <row r="17" spans="1:11" ht="19.2" customHeight="1">
      <c r="A17" s="255" t="s">
        <v>155</v>
      </c>
      <c r="B17" s="250" t="s">
        <v>258</v>
      </c>
      <c r="C17" s="250" t="s">
        <v>259</v>
      </c>
      <c r="D17" s="250" t="s">
        <v>225</v>
      </c>
      <c r="E17" s="255"/>
      <c r="F17" s="356" t="s">
        <v>201</v>
      </c>
      <c r="G17" s="269">
        <v>430000</v>
      </c>
      <c r="H17" s="353">
        <v>32612</v>
      </c>
      <c r="I17" s="260">
        <f>'Oct24'!BH89</f>
        <v>36276</v>
      </c>
      <c r="J17" s="261">
        <f>'Summary Sep24'!J17+I17</f>
        <v>145069</v>
      </c>
      <c r="K17" s="267"/>
    </row>
    <row r="18" spans="1:11" ht="19.2" customHeight="1">
      <c r="A18" s="244" t="s">
        <v>256</v>
      </c>
      <c r="B18" s="244"/>
      <c r="C18" s="244"/>
      <c r="D18" s="244"/>
      <c r="E18" s="244"/>
      <c r="F18" s="356" t="s">
        <v>208</v>
      </c>
      <c r="G18" s="269">
        <v>3750000</v>
      </c>
      <c r="H18" s="353">
        <v>250000</v>
      </c>
      <c r="I18" s="260">
        <f>'Oct24'!BI89</f>
        <v>271285</v>
      </c>
      <c r="J18" s="261">
        <f>'Summary Sep24'!J18+I18</f>
        <v>1210280</v>
      </c>
      <c r="K18" s="270"/>
    </row>
    <row r="19" spans="1:11" ht="19.2" customHeight="1">
      <c r="A19" s="244"/>
      <c r="B19" s="244"/>
      <c r="C19" s="244"/>
      <c r="D19" s="244"/>
      <c r="E19" s="244"/>
      <c r="F19" s="271" t="s">
        <v>178</v>
      </c>
      <c r="G19" s="264">
        <f>SUM(G17:G18)</f>
        <v>4180000</v>
      </c>
      <c r="H19" s="272">
        <f>SUM(H17:H18)</f>
        <v>282612</v>
      </c>
      <c r="I19" s="264">
        <f>SUM(I17:I18)</f>
        <v>307561</v>
      </c>
      <c r="J19" s="264">
        <f>SUM(J17:J18)</f>
        <v>1355349</v>
      </c>
      <c r="K19" s="255"/>
    </row>
    <row r="20" spans="1:11" ht="19.2" customHeight="1">
      <c r="A20" s="248" t="s">
        <v>160</v>
      </c>
      <c r="B20" s="244"/>
      <c r="C20" s="244"/>
      <c r="D20" s="244"/>
      <c r="E20" s="244"/>
      <c r="F20" s="358" t="s">
        <v>262</v>
      </c>
      <c r="G20" s="253"/>
      <c r="H20" s="236"/>
      <c r="I20" s="253"/>
      <c r="J20" s="244"/>
      <c r="K20" s="253"/>
    </row>
    <row r="21" spans="1:11" ht="19.2" customHeight="1">
      <c r="A21" s="244" t="s">
        <v>161</v>
      </c>
      <c r="B21" s="244"/>
      <c r="C21" s="244" t="s">
        <v>230</v>
      </c>
      <c r="D21" s="244"/>
      <c r="E21" s="244"/>
      <c r="F21" s="356" t="s">
        <v>201</v>
      </c>
      <c r="G21" s="269">
        <v>152200</v>
      </c>
      <c r="H21" s="351">
        <v>11354</v>
      </c>
      <c r="I21" s="269">
        <f>'Oct24'!AT89</f>
        <v>12180</v>
      </c>
      <c r="J21" s="261">
        <f>'Summary Sep24'!J21+I21</f>
        <v>55600</v>
      </c>
      <c r="K21" s="262" t="s">
        <v>158</v>
      </c>
    </row>
    <row r="22" spans="1:11" ht="19.2" customHeight="1">
      <c r="A22" s="244" t="s">
        <v>163</v>
      </c>
      <c r="B22" s="244"/>
      <c r="C22" s="244" t="s">
        <v>230</v>
      </c>
      <c r="D22" s="244"/>
      <c r="E22" s="244"/>
      <c r="F22" s="356" t="s">
        <v>208</v>
      </c>
      <c r="G22" s="273">
        <v>1447800</v>
      </c>
      <c r="H22" s="351">
        <v>119280</v>
      </c>
      <c r="I22" s="273">
        <f>'Oct24'!AS89</f>
        <v>110973</v>
      </c>
      <c r="J22" s="261">
        <f>'Summary Sep24'!J22+I22</f>
        <v>441814</v>
      </c>
      <c r="K22" s="263" t="s">
        <v>158</v>
      </c>
    </row>
    <row r="23" spans="1:11" ht="19.2" customHeight="1">
      <c r="A23" s="248" t="s">
        <v>164</v>
      </c>
      <c r="B23" s="244"/>
      <c r="C23" s="244" t="s">
        <v>230</v>
      </c>
      <c r="D23" s="244" t="s">
        <v>165</v>
      </c>
      <c r="E23" s="244"/>
      <c r="F23" s="271" t="s">
        <v>178</v>
      </c>
      <c r="G23" s="264">
        <f>SUM(G21:G22)</f>
        <v>1600000</v>
      </c>
      <c r="H23" s="272">
        <f>SUM(H21:H22)</f>
        <v>130634</v>
      </c>
      <c r="I23" s="264">
        <f>SUM(I21:I22)</f>
        <v>123153</v>
      </c>
      <c r="J23" s="264">
        <f>SUM(J21:J22)</f>
        <v>497414</v>
      </c>
      <c r="K23" s="265" t="s">
        <v>158</v>
      </c>
    </row>
    <row r="24" spans="1:11" ht="19.2" customHeight="1">
      <c r="A24" s="268" t="s">
        <v>166</v>
      </c>
      <c r="B24" s="244"/>
      <c r="C24" s="244" t="s">
        <v>230</v>
      </c>
      <c r="D24" s="244" t="s">
        <v>165</v>
      </c>
      <c r="E24" s="244"/>
      <c r="F24" s="297" t="s">
        <v>263</v>
      </c>
      <c r="G24" s="274">
        <v>3000</v>
      </c>
      <c r="H24" s="352">
        <v>248</v>
      </c>
      <c r="I24" s="269">
        <f>'Oct24'!BC89</f>
        <v>261</v>
      </c>
      <c r="J24" s="261">
        <f>'Summary Sep24'!J24+I24</f>
        <v>969</v>
      </c>
      <c r="K24" s="265" t="s">
        <v>158</v>
      </c>
    </row>
    <row r="25" spans="1:11" ht="19.2" customHeight="1">
      <c r="A25" s="275" t="s">
        <v>175</v>
      </c>
      <c r="B25" s="276"/>
      <c r="C25" s="276" t="s">
        <v>176</v>
      </c>
      <c r="D25" s="277" t="s">
        <v>177</v>
      </c>
      <c r="E25" s="277" t="s">
        <v>178</v>
      </c>
      <c r="F25" s="298" t="s">
        <v>264</v>
      </c>
      <c r="G25" s="264">
        <v>55</v>
      </c>
      <c r="H25" s="278">
        <v>0</v>
      </c>
      <c r="I25" s="264"/>
      <c r="J25" s="279">
        <f>'Summary Sep24'!J25+I25</f>
        <v>8</v>
      </c>
      <c r="K25" s="255"/>
    </row>
    <row r="26" spans="1:11" ht="19.2" customHeight="1">
      <c r="A26" s="280" t="s">
        <v>167</v>
      </c>
      <c r="B26" s="281"/>
      <c r="C26" s="282"/>
      <c r="D26" s="255"/>
      <c r="E26" s="255"/>
      <c r="F26" s="354" t="s">
        <v>267</v>
      </c>
      <c r="G26" s="244"/>
      <c r="H26" s="244"/>
      <c r="I26" s="244"/>
      <c r="J26" s="244"/>
      <c r="K26" s="244"/>
    </row>
    <row r="27" spans="1:11" ht="19.2" customHeight="1">
      <c r="A27" s="280" t="s">
        <v>168</v>
      </c>
      <c r="B27" s="281"/>
      <c r="C27" s="282"/>
      <c r="D27" s="255"/>
      <c r="E27" s="255"/>
      <c r="F27" s="504" t="s">
        <v>193</v>
      </c>
      <c r="G27" s="506" t="s">
        <v>194</v>
      </c>
      <c r="H27" s="507"/>
      <c r="I27" s="508" t="s">
        <v>229</v>
      </c>
      <c r="J27" s="508"/>
      <c r="K27" s="509" t="s">
        <v>227</v>
      </c>
    </row>
    <row r="28" spans="1:11" ht="19.2" customHeight="1">
      <c r="A28" s="280" t="s">
        <v>169</v>
      </c>
      <c r="B28" s="281"/>
      <c r="C28" s="282"/>
      <c r="D28" s="255"/>
      <c r="E28" s="255"/>
      <c r="F28" s="505"/>
      <c r="G28" s="256" t="s">
        <v>195</v>
      </c>
      <c r="H28" s="256" t="s">
        <v>196</v>
      </c>
      <c r="I28" s="283" t="s">
        <v>196</v>
      </c>
      <c r="J28" s="265" t="s">
        <v>219</v>
      </c>
      <c r="K28" s="510"/>
    </row>
    <row r="29" spans="1:11" ht="19.2" customHeight="1">
      <c r="A29" s="284" t="s">
        <v>170</v>
      </c>
      <c r="B29" s="285"/>
      <c r="C29" s="286"/>
      <c r="D29" s="253"/>
      <c r="E29" s="253"/>
      <c r="F29" s="290" t="s">
        <v>214</v>
      </c>
      <c r="G29" s="258"/>
      <c r="H29" s="287"/>
      <c r="I29" s="288"/>
      <c r="J29" s="287"/>
      <c r="K29" s="258"/>
    </row>
    <row r="30" spans="1:11" ht="19.2" customHeight="1">
      <c r="A30" s="289" t="s">
        <v>173</v>
      </c>
      <c r="B30" s="257"/>
      <c r="C30" s="253"/>
      <c r="D30" s="257"/>
      <c r="E30" s="253"/>
      <c r="F30" s="290" t="s">
        <v>215</v>
      </c>
      <c r="G30" s="269">
        <f>G13*50</f>
        <v>19025000</v>
      </c>
      <c r="H30" s="269">
        <f>H13*50</f>
        <v>1648100</v>
      </c>
      <c r="I30" s="269">
        <f>I13*50</f>
        <v>1685200</v>
      </c>
      <c r="J30" s="261">
        <f>'Summary Sep24'!J30+I30</f>
        <v>6612650</v>
      </c>
      <c r="K30" s="267"/>
    </row>
    <row r="31" spans="1:11" ht="19.2" customHeight="1">
      <c r="A31" s="290" t="s">
        <v>171</v>
      </c>
      <c r="B31" s="291"/>
      <c r="C31" s="267"/>
      <c r="D31" s="291"/>
      <c r="E31" s="267"/>
      <c r="F31" s="290" t="s">
        <v>216</v>
      </c>
      <c r="G31" s="269">
        <f>G14*75</f>
        <v>271462500</v>
      </c>
      <c r="H31" s="269">
        <f>H14*75</f>
        <v>22161525</v>
      </c>
      <c r="I31" s="269">
        <f>I14*75</f>
        <v>19110375</v>
      </c>
      <c r="J31" s="261">
        <f>'Summary Sep24'!J31+I31</f>
        <v>77923725</v>
      </c>
      <c r="K31" s="270"/>
    </row>
    <row r="32" spans="1:11" ht="19.2" customHeight="1">
      <c r="A32" s="290" t="s">
        <v>172</v>
      </c>
      <c r="B32" s="291"/>
      <c r="C32" s="267"/>
      <c r="D32" s="291"/>
      <c r="E32" s="267"/>
      <c r="F32" s="271" t="s">
        <v>178</v>
      </c>
      <c r="G32" s="264">
        <f>SUM(G30:G31)</f>
        <v>290487500</v>
      </c>
      <c r="H32" s="264">
        <f>SUM(H30:H31)</f>
        <v>23809625</v>
      </c>
      <c r="I32" s="264">
        <f>SUM(I30:I31)</f>
        <v>20795575</v>
      </c>
      <c r="J32" s="264">
        <f>SUM(J30:J31)</f>
        <v>84536375</v>
      </c>
      <c r="K32" s="292">
        <f>J32*100/G32</f>
        <v>29.101553423124919</v>
      </c>
    </row>
    <row r="33" spans="1:11" ht="19.2" customHeight="1">
      <c r="A33" s="289" t="s">
        <v>174</v>
      </c>
      <c r="B33" s="257"/>
      <c r="C33" s="253"/>
      <c r="D33" s="257"/>
      <c r="E33" s="253"/>
      <c r="F33" s="293" t="s">
        <v>217</v>
      </c>
      <c r="G33" s="255"/>
      <c r="H33" s="255"/>
      <c r="I33" s="269">
        <f>'Oct24'!BF89</f>
        <v>4845</v>
      </c>
      <c r="J33" s="261">
        <f>'Summary Sep24'!J33+I33</f>
        <v>11750</v>
      </c>
      <c r="K33" s="255"/>
    </row>
    <row r="34" spans="1:11" ht="19.2" customHeight="1">
      <c r="A34" s="290" t="s">
        <v>171</v>
      </c>
      <c r="B34" s="291"/>
      <c r="C34" s="267"/>
      <c r="D34" s="291"/>
      <c r="E34" s="267"/>
      <c r="F34" s="293" t="s">
        <v>218</v>
      </c>
      <c r="G34" s="255"/>
      <c r="H34" s="255"/>
      <c r="I34" s="255"/>
      <c r="J34" s="255"/>
      <c r="K34" s="255"/>
    </row>
    <row r="35" spans="1:11" ht="19.2" customHeight="1">
      <c r="A35" s="294" t="s">
        <v>172</v>
      </c>
      <c r="B35" s="295"/>
      <c r="C35" s="270"/>
      <c r="D35" s="295"/>
      <c r="E35" s="270"/>
      <c r="F35" s="248" t="s">
        <v>269</v>
      </c>
      <c r="G35" s="244"/>
      <c r="H35" s="244"/>
      <c r="I35" s="244"/>
      <c r="J35" s="244"/>
      <c r="K35" s="244"/>
    </row>
    <row r="36" spans="1:11" ht="30" customHeight="1">
      <c r="A36" s="244"/>
      <c r="B36" s="244"/>
      <c r="C36" s="244"/>
      <c r="D36" s="244"/>
      <c r="E36" s="244"/>
      <c r="F36" s="296" t="s">
        <v>210</v>
      </c>
      <c r="G36" s="296"/>
      <c r="H36" s="296" t="s">
        <v>211</v>
      </c>
      <c r="I36" s="296"/>
      <c r="J36" s="296" t="s">
        <v>212</v>
      </c>
      <c r="K36" s="296" t="s">
        <v>213</v>
      </c>
    </row>
    <row r="37" spans="1:11" ht="19.2" customHeight="1"/>
    <row r="38" spans="1:11" ht="19.2" customHeight="1"/>
    <row r="39" spans="1:11" ht="19.2" customHeight="1"/>
  </sheetData>
  <sheetProtection algorithmName="SHA-512" hashValue="2TzoGHNit/DtcC3aA2yALk06mNXVT/HpRvhI17OU3Oo0JPqYXWl+b8FNl8G5JEuy4nsdY6Yj/Uy8OI8Hz0Vq4g==" saltValue="cZIn0GtUDp/fXEQvCQYLpg==" spinCount="100000" sheet="1" objects="1" scenarios="1"/>
  <mergeCells count="13">
    <mergeCell ref="A1:E1"/>
    <mergeCell ref="A2:E2"/>
    <mergeCell ref="A9:A10"/>
    <mergeCell ref="B9:D9"/>
    <mergeCell ref="E9:E10"/>
    <mergeCell ref="G10:H10"/>
    <mergeCell ref="I10:J10"/>
    <mergeCell ref="K10:K11"/>
    <mergeCell ref="F27:F28"/>
    <mergeCell ref="G27:H27"/>
    <mergeCell ref="I27:J27"/>
    <mergeCell ref="K27:K28"/>
    <mergeCell ref="F10:F11"/>
  </mergeCells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July24</vt:lpstr>
      <vt:lpstr>Summary Jul24</vt:lpstr>
      <vt:lpstr>Aug24</vt:lpstr>
      <vt:lpstr>Summary Aug24</vt:lpstr>
      <vt:lpstr>Sep24</vt:lpstr>
      <vt:lpstr>Summary Sep24</vt:lpstr>
      <vt:lpstr>Q1</vt:lpstr>
      <vt:lpstr>Oct24</vt:lpstr>
      <vt:lpstr>Summary Oct24</vt:lpstr>
      <vt:lpstr>Nov24</vt:lpstr>
      <vt:lpstr>Summary Nov24</vt:lpstr>
      <vt:lpstr>Dec24</vt:lpstr>
      <vt:lpstr>'Aug24'!Print_Titles</vt:lpstr>
      <vt:lpstr>'Dec24'!Print_Titles</vt:lpstr>
      <vt:lpstr>July24!Print_Titles</vt:lpstr>
      <vt:lpstr>'Nov24'!Print_Titles</vt:lpstr>
      <vt:lpstr>'Oct24'!Print_Titles</vt:lpstr>
      <vt:lpstr>'Q1'!Print_Titles</vt:lpstr>
      <vt:lpstr>'Sep24'!Print_Titles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2024-12-23T23:13:13Z</dcterms:modified>
</cp:coreProperties>
</file>